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pivotTables/pivotTable4.xml" ContentType="application/vnd.openxmlformats-officedocument.spreadsheetml.pivot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hidePivotFieldList="1" defaultThemeVersion="166925"/>
  <mc:AlternateContent xmlns:mc="http://schemas.openxmlformats.org/markup-compatibility/2006">
    <mc:Choice Requires="x15">
      <x15ac:absPath xmlns:x15ac="http://schemas.microsoft.com/office/spreadsheetml/2010/11/ac" url="https://ncconnect.sharepoint.com/sites/CommerceDocumentCenter/Commerce Finance/JDIG/02. EIC/12. Walden/ED Grant Report/2026/"/>
    </mc:Choice>
  </mc:AlternateContent>
  <xr:revisionPtr revIDLastSave="107" documentId="8_{FED4CE0C-ADCF-44AB-A8DC-A38EA256195F}" xr6:coauthVersionLast="47" xr6:coauthVersionMax="47" xr10:uidLastSave="{1F78D2BB-D7AC-4147-8AF2-5CC07AA49CDF}"/>
  <bookViews>
    <workbookView xWindow="28680" yWindow="-120" windowWidth="29040" windowHeight="15720" tabRatio="769" firstSheet="1" activeTab="1" xr2:uid="{6428FE32-49AA-4BF6-9B68-A09DDC00E285}"/>
  </bookViews>
  <sheets>
    <sheet name="Pivot" sheetId="2" state="hidden" r:id="rId1"/>
    <sheet name="Data" sheetId="1" r:id="rId2"/>
    <sheet name="Local Pivot" sheetId="22" state="hidden" r:id="rId3"/>
    <sheet name="Local" sheetId="21" state="hidden" r:id="rId4"/>
    <sheet name="Table 7 (last year)" sheetId="13" state="hidden" r:id="rId5"/>
    <sheet name="Table 8 (last year)" sheetId="16" state="hidden" r:id="rId6"/>
  </sheets>
  <definedNames>
    <definedName name="_xlnm._FilterDatabase" localSheetId="1" hidden="1">Data!$A$1:$L$1418</definedName>
  </definedNames>
  <calcPr calcId="191028"/>
  <pivotCaches>
    <pivotCache cacheId="18" r:id="rId7"/>
    <pivotCache cacheId="19" r:id="rId8"/>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R787" i="21" l="1"/>
  <c r="AR786" i="21"/>
  <c r="AR785" i="21"/>
  <c r="AR784" i="21"/>
  <c r="AR783" i="21"/>
  <c r="AR782" i="21"/>
  <c r="AR781" i="21"/>
  <c r="AR780" i="21"/>
  <c r="AR779" i="21"/>
  <c r="AR778" i="21"/>
  <c r="AR738" i="21"/>
  <c r="AR737" i="21"/>
  <c r="AR736" i="21"/>
  <c r="AR735" i="21"/>
  <c r="AR734" i="21"/>
  <c r="AR733" i="21"/>
  <c r="AR732" i="21"/>
  <c r="AR731" i="21"/>
  <c r="AR730" i="21"/>
  <c r="AR729" i="21"/>
  <c r="AR728" i="21"/>
  <c r="AR727" i="21"/>
  <c r="AR726" i="21"/>
  <c r="AR725" i="21"/>
  <c r="AR724" i="21"/>
  <c r="AR723" i="21"/>
  <c r="AR722" i="21"/>
  <c r="AR721" i="21"/>
  <c r="AR720" i="21"/>
  <c r="AR719" i="21"/>
  <c r="AR718" i="21"/>
  <c r="AR717" i="21"/>
  <c r="AR716" i="21"/>
  <c r="AR649" i="21"/>
  <c r="AR648" i="21"/>
  <c r="AR647" i="21"/>
  <c r="AR646" i="21"/>
  <c r="AR645" i="21"/>
  <c r="AR644" i="21"/>
  <c r="AR643" i="21"/>
  <c r="AR642" i="21"/>
  <c r="AR641" i="21"/>
  <c r="AR640" i="21"/>
  <c r="AR639" i="21"/>
  <c r="AR638" i="21"/>
  <c r="AR637" i="21"/>
  <c r="AR636" i="21"/>
  <c r="AR635" i="21"/>
  <c r="AR634" i="21"/>
  <c r="AR633" i="21"/>
  <c r="AR632" i="21"/>
  <c r="AR631" i="21"/>
  <c r="AR630" i="21"/>
  <c r="AR567" i="21"/>
  <c r="AR566" i="21"/>
  <c r="AR565" i="21"/>
  <c r="AR564" i="21"/>
  <c r="AR563" i="21"/>
  <c r="AR562" i="21"/>
  <c r="AR561" i="21"/>
  <c r="AR560" i="21"/>
  <c r="AR559" i="21"/>
  <c r="AR558" i="21"/>
  <c r="AR557" i="21"/>
  <c r="AR556" i="21"/>
  <c r="AR555" i="21"/>
  <c r="AR554" i="21"/>
  <c r="AR553" i="21"/>
  <c r="AR552" i="21"/>
  <c r="AR505" i="21"/>
  <c r="AR504" i="21"/>
  <c r="AR503" i="21"/>
  <c r="AR502" i="21"/>
  <c r="AR501" i="21"/>
  <c r="AR500" i="21"/>
  <c r="AR499" i="21"/>
  <c r="AR498" i="21"/>
  <c r="AR497" i="21"/>
  <c r="AR496" i="21"/>
  <c r="AR495" i="21"/>
  <c r="AR494" i="21"/>
  <c r="AR493" i="21"/>
  <c r="AR492" i="21"/>
  <c r="AR491" i="21"/>
  <c r="AR443" i="21"/>
  <c r="AR442" i="21"/>
  <c r="AR441" i="21"/>
  <c r="AR440" i="21"/>
  <c r="AR439" i="21"/>
  <c r="AR438" i="21"/>
  <c r="AR437" i="21"/>
  <c r="AR436" i="21"/>
  <c r="AR435" i="21"/>
  <c r="AR434" i="21"/>
  <c r="AR433" i="21"/>
  <c r="AR432" i="21"/>
  <c r="AR431" i="21"/>
  <c r="AR430" i="21"/>
  <c r="AR429" i="21"/>
  <c r="AR428" i="21"/>
  <c r="AR427" i="21"/>
  <c r="AR382" i="21"/>
  <c r="AR381" i="21"/>
  <c r="AR380" i="21"/>
  <c r="AR379" i="21"/>
  <c r="AR378" i="21"/>
  <c r="AR377" i="21"/>
  <c r="AR376" i="21"/>
  <c r="AR375" i="21"/>
  <c r="AR374" i="21"/>
  <c r="AR373" i="21"/>
  <c r="AR372" i="21"/>
  <c r="AR371" i="21"/>
  <c r="AR370" i="21"/>
  <c r="AR369" i="21"/>
  <c r="AR368" i="21"/>
  <c r="AR367" i="21"/>
  <c r="AR366" i="21"/>
  <c r="AR365" i="21"/>
  <c r="AR364" i="21"/>
  <c r="AR363" i="21"/>
  <c r="AR362" i="21"/>
  <c r="AR361" i="21"/>
  <c r="AR360" i="21"/>
  <c r="AR359" i="21"/>
  <c r="AR315" i="21"/>
  <c r="AR314" i="21"/>
  <c r="AR313" i="21"/>
  <c r="AR312" i="21"/>
  <c r="AR311" i="21"/>
  <c r="AR310" i="21"/>
  <c r="AR309" i="21"/>
  <c r="AR308" i="21"/>
  <c r="AR307" i="21"/>
  <c r="AR306" i="21"/>
  <c r="AR305" i="21"/>
  <c r="AR304" i="21"/>
  <c r="AR303" i="21"/>
  <c r="AR302" i="21"/>
  <c r="AR301" i="21"/>
  <c r="AR300" i="21"/>
  <c r="AR299" i="21"/>
  <c r="AR298" i="21"/>
  <c r="AR297" i="21"/>
  <c r="AR296" i="21"/>
  <c r="AR295" i="21"/>
  <c r="AR294" i="21"/>
  <c r="AR293" i="21"/>
  <c r="AR292" i="21"/>
  <c r="AR291" i="21"/>
  <c r="AR247" i="21"/>
  <c r="AR246" i="21"/>
  <c r="AR245" i="21"/>
  <c r="AR244" i="21"/>
  <c r="AR243" i="21"/>
  <c r="AR242" i="21"/>
  <c r="AR241" i="21"/>
  <c r="AR240" i="21"/>
  <c r="AR239" i="21"/>
  <c r="AR238" i="21"/>
  <c r="AR237" i="21"/>
  <c r="AR236" i="21"/>
  <c r="AR235" i="21"/>
  <c r="AR234" i="21"/>
  <c r="AR233" i="21"/>
  <c r="AR232" i="21"/>
  <c r="AR231" i="21"/>
  <c r="AR230" i="21"/>
  <c r="AR229" i="21"/>
  <c r="AR228" i="21"/>
  <c r="AR227" i="21"/>
  <c r="AR226" i="21"/>
  <c r="AR225" i="21"/>
  <c r="AR224" i="21"/>
  <c r="AR223" i="21"/>
  <c r="AR222" i="21"/>
  <c r="AR221" i="21"/>
  <c r="AR220" i="21"/>
  <c r="AR176" i="21"/>
  <c r="AR175" i="21"/>
  <c r="AR174" i="21"/>
  <c r="AR173" i="21"/>
  <c r="AR172" i="21"/>
  <c r="AR171" i="21"/>
  <c r="AR170" i="21"/>
  <c r="AR169" i="21"/>
  <c r="AR168" i="21"/>
  <c r="AR167" i="21"/>
  <c r="AR166" i="21"/>
  <c r="AR165" i="21"/>
  <c r="AR164" i="21"/>
  <c r="AR163" i="21"/>
  <c r="AR162" i="21"/>
  <c r="AR161" i="21"/>
  <c r="AR160" i="21"/>
  <c r="AR159" i="21"/>
  <c r="AR158" i="21"/>
  <c r="AR157" i="21"/>
  <c r="AR156" i="21"/>
  <c r="AR155" i="21"/>
  <c r="AR154" i="21"/>
  <c r="AR153" i="21"/>
  <c r="AR152" i="21"/>
  <c r="AR151" i="21"/>
  <c r="AR150" i="21"/>
  <c r="AR110" i="21"/>
  <c r="AR109" i="21"/>
  <c r="AR108" i="21"/>
  <c r="AR107" i="21"/>
  <c r="AR106" i="21"/>
  <c r="AR105" i="21"/>
  <c r="AR104" i="21"/>
  <c r="AR103" i="21"/>
  <c r="AR102" i="21"/>
  <c r="AR101" i="21"/>
  <c r="AR100" i="21"/>
  <c r="AR99" i="21"/>
  <c r="AR98" i="21"/>
  <c r="AR97" i="21"/>
  <c r="AR96" i="21"/>
  <c r="AR95" i="21"/>
  <c r="AR94" i="21"/>
  <c r="AR93" i="21"/>
  <c r="AR92" i="21"/>
  <c r="AR91" i="21"/>
  <c r="AR90" i="21"/>
  <c r="AR89" i="21"/>
  <c r="AR88" i="21"/>
  <c r="AR87" i="21"/>
  <c r="AR86" i="21"/>
  <c r="AR85" i="21"/>
  <c r="AR84" i="21"/>
  <c r="AR83" i="21"/>
  <c r="AR82" i="21"/>
  <c r="AR81" i="21"/>
  <c r="AR80" i="21"/>
  <c r="AR79" i="21"/>
  <c r="AR40" i="21"/>
  <c r="AR39" i="21"/>
  <c r="AR38" i="21"/>
  <c r="AR37" i="21"/>
  <c r="AR36" i="21"/>
  <c r="AR35" i="21"/>
  <c r="AR34" i="21"/>
  <c r="AR33" i="21"/>
  <c r="AR32" i="21"/>
  <c r="AR31" i="21"/>
  <c r="AR30" i="21"/>
  <c r="AR29" i="21"/>
  <c r="AR28" i="21"/>
  <c r="AR27" i="21"/>
  <c r="AR26" i="21"/>
  <c r="I18" i="16"/>
  <c r="C18" i="16"/>
  <c r="G28" i="13"/>
  <c r="B21" i="13"/>
  <c r="B20" i="13"/>
  <c r="H19" i="16"/>
  <c r="C17" i="16"/>
  <c r="C19" i="16"/>
  <c r="H18" i="16"/>
  <c r="G22" i="13"/>
  <c r="E28" i="13"/>
  <c r="J19" i="16"/>
  <c r="F19" i="16"/>
  <c r="G21" i="13"/>
  <c r="E21" i="13"/>
  <c r="E18" i="16"/>
  <c r="B22" i="13"/>
  <c r="K18" i="16"/>
  <c r="F18" i="16"/>
  <c r="G20" i="13"/>
  <c r="E20" i="13"/>
  <c r="B24" i="13"/>
  <c r="J18" i="16"/>
  <c r="E17" i="16"/>
  <c r="B23" i="13"/>
  <c r="G29" i="13"/>
  <c r="B25" i="13" l="1"/>
  <c r="G30" i="13"/>
  <c r="H17" i="16"/>
  <c r="E22" i="13"/>
  <c r="E25" i="13"/>
  <c r="K19" i="16"/>
  <c r="J17" i="16"/>
  <c r="K17" i="16"/>
  <c r="F17" i="16"/>
  <c r="I17" i="16"/>
  <c r="E19" i="16"/>
  <c r="G19" i="16" l="1"/>
  <c r="G17" i="16"/>
  <c r="C20" i="16"/>
  <c r="E20" i="16"/>
  <c r="L18" i="16"/>
  <c r="G18" i="16"/>
  <c r="I20" i="16"/>
  <c r="F20" i="16"/>
  <c r="L17" i="16"/>
  <c r="H20" i="16"/>
  <c r="L19" i="16"/>
  <c r="J20" i="16"/>
  <c r="K20" i="16"/>
  <c r="L20" i="16" l="1"/>
  <c r="G20" i="16"/>
</calcChain>
</file>

<file path=xl/sharedStrings.xml><?xml version="1.0" encoding="utf-8"?>
<sst xmlns="http://schemas.openxmlformats.org/spreadsheetml/2006/main" count="27017" uniqueCount="7039">
  <si>
    <t>Award Date</t>
  </si>
  <si>
    <t>(All)</t>
  </si>
  <si>
    <t>Row Labels</t>
  </si>
  <si>
    <t>Count of Unique Project Identification Number</t>
  </si>
  <si>
    <t>Sum of Total Awarded Amount</t>
  </si>
  <si>
    <t xml:space="preserve">Sum of Disbursements to Awardee </t>
  </si>
  <si>
    <t>Sum of Recaptured Funds</t>
  </si>
  <si>
    <t>Sum of Remaining Potential Liability to Awardee</t>
  </si>
  <si>
    <t xml:space="preserve">One NC </t>
  </si>
  <si>
    <t>Active</t>
  </si>
  <si>
    <t>Closed, $0 Disbursed</t>
  </si>
  <si>
    <t>Closed, Funds Disbursed</t>
  </si>
  <si>
    <t>Grand Total</t>
  </si>
  <si>
    <t>Unique Project Identification Number</t>
  </si>
  <si>
    <t>Funding Program</t>
  </si>
  <si>
    <t>Dual JDIG/OneNC Award</t>
  </si>
  <si>
    <t>Award Year</t>
  </si>
  <si>
    <t>Project Descriptor</t>
  </si>
  <si>
    <t>Company Name</t>
  </si>
  <si>
    <t>Existing NC Operations</t>
  </si>
  <si>
    <t>County of Project</t>
  </si>
  <si>
    <t>Tier(s) at Time of Award</t>
  </si>
  <si>
    <t>Site Address(es)</t>
  </si>
  <si>
    <t>Facility Expansion</t>
  </si>
  <si>
    <t>Mailing Address</t>
  </si>
  <si>
    <t xml:space="preserve">Zip Code + 4 </t>
  </si>
  <si>
    <t>Phone #</t>
  </si>
  <si>
    <t>Website</t>
  </si>
  <si>
    <t>Primary NAICS</t>
  </si>
  <si>
    <t>Secondary NAICS</t>
  </si>
  <si>
    <t>Primary Type of Jobs</t>
  </si>
  <si>
    <t>Secondary Type of Jobs</t>
  </si>
  <si>
    <t>Intended Use of Funds</t>
  </si>
  <si>
    <t>Total Awarded Amount</t>
  </si>
  <si>
    <t>Amount of Initial Award Available to Companies (JDIG Only)</t>
  </si>
  <si>
    <t>Amount of Initial Award Available to Utility Fund (JDIG Only</t>
  </si>
  <si>
    <t>Minimum Required New Jobs</t>
  </si>
  <si>
    <t>Minimum Required Retained Jobs</t>
  </si>
  <si>
    <t>Minimum Required Average Wage</t>
  </si>
  <si>
    <t>Minimum Required Private Investment</t>
  </si>
  <si>
    <t>Base Period (JDIG Only)</t>
  </si>
  <si>
    <t>Grant Term (JDIG, OneNC, &amp; JMAC Only)</t>
  </si>
  <si>
    <t>Status</t>
  </si>
  <si>
    <t>Remaining Potential Liability to Awardee</t>
  </si>
  <si>
    <t xml:space="preserve">Disbursements to Awardee </t>
  </si>
  <si>
    <t>Remaining Potential Liability to Utility Fund - Anticipated from JDIG</t>
  </si>
  <si>
    <t>Disbursements to Utility Fund from JDIG</t>
  </si>
  <si>
    <t>Jobs Created</t>
  </si>
  <si>
    <t>Retained Jobs</t>
  </si>
  <si>
    <t>Average Wage Paid</t>
  </si>
  <si>
    <t>Private Investment Made</t>
  </si>
  <si>
    <t>Recaptured Funds</t>
  </si>
  <si>
    <t>Local Funds Awarded</t>
  </si>
  <si>
    <t>Nature of Local Funds</t>
  </si>
  <si>
    <t>Local Funds Disbursed</t>
  </si>
  <si>
    <t>Net State Disbursements to Awardee</t>
  </si>
  <si>
    <t>2021-28844</t>
  </si>
  <si>
    <t>No</t>
  </si>
  <si>
    <t>Project Revive</t>
  </si>
  <si>
    <t>Innosonian America, LLC</t>
  </si>
  <si>
    <t>Franklin</t>
  </si>
  <si>
    <t>5760 NC 96 Highway; Youngsville, NC</t>
  </si>
  <si>
    <t>50 Broad Street; Carlstadt, NJ</t>
  </si>
  <si>
    <t>551-227-3066</t>
  </si>
  <si>
    <t>www.innosonian.us</t>
  </si>
  <si>
    <t>Not Applicable</t>
  </si>
  <si>
    <t>Warehousing</t>
  </si>
  <si>
    <t>a. Installation or purchase of new equipment</t>
  </si>
  <si>
    <t>Cash</t>
  </si>
  <si>
    <t>2021-29423</t>
  </si>
  <si>
    <t>Project Storm</t>
  </si>
  <si>
    <t>West Pharmaceutical Services, Inc.</t>
  </si>
  <si>
    <t>Yes</t>
  </si>
  <si>
    <t>Lenoir</t>
  </si>
  <si>
    <t>1028 Innovation Way; Kinston, NC</t>
  </si>
  <si>
    <t>262-522-2626</t>
  </si>
  <si>
    <t>www.westpharma.com</t>
  </si>
  <si>
    <t>Manufacturing</t>
  </si>
  <si>
    <t>a. Installation or purchase of new equipment; b. structural repairs, improvements or renovations to existing buildings to be used for expansion</t>
  </si>
  <si>
    <t>2021-29368</t>
  </si>
  <si>
    <t>Project Viceroy</t>
  </si>
  <si>
    <t>BrassCraft Manufacturing Company</t>
  </si>
  <si>
    <t>Davidson</t>
  </si>
  <si>
    <t>1024 Randolph Street; Thomasville, NC</t>
  </si>
  <si>
    <t>336-475-2131</t>
  </si>
  <si>
    <t>www.brasscraft.com</t>
  </si>
  <si>
    <t>a. Installation or purchase of new equipment, b. Structural repairs, improvements, or renovations to existing buildings to be used for expansion;  c. Construction of or improvements to new or existing water</t>
  </si>
  <si>
    <t>2021-28976</t>
  </si>
  <si>
    <t>Project Butter</t>
  </si>
  <si>
    <t>Mount Olive Pickle Company, Inc.</t>
  </si>
  <si>
    <t>Wayne</t>
  </si>
  <si>
    <t>1200 West Ash Street; Goldsboro, NC</t>
  </si>
  <si>
    <t>1 Cucumber Blvd; Mount Olive, NC</t>
  </si>
  <si>
    <t>919-581-4751</t>
  </si>
  <si>
    <t>www.mtolivepickles.com</t>
  </si>
  <si>
    <t>2021-29712</t>
  </si>
  <si>
    <t>Project Bravo</t>
  </si>
  <si>
    <t xml:space="preserve">Meritor Heavy Vehicle Systems, LLC </t>
  </si>
  <si>
    <t>Burke</t>
  </si>
  <si>
    <t>105 Wamsutta Mill Road, Morganton, NC</t>
  </si>
  <si>
    <t xml:space="preserve">105 Wamsutta Mill Road, Morganton, NC </t>
  </si>
  <si>
    <t>828-764-4600</t>
  </si>
  <si>
    <t>www.meritor.com</t>
  </si>
  <si>
    <t>2021-29814</t>
  </si>
  <si>
    <t>Project Duct</t>
  </si>
  <si>
    <t>Nordfab LLC</t>
  </si>
  <si>
    <t>150 Transit Avenue; Thomasville, NC</t>
  </si>
  <si>
    <t>336-821-0801</t>
  </si>
  <si>
    <t>www.ductingsystems.com</t>
  </si>
  <si>
    <t xml:space="preserve">a. Installation or purchase of new equipment, b. Structural repairs, improvements, or renovations to existing buildings to be used for expansion;  c. Construction of or improvements to new or existing water...or d. Construction of or improvements to new or existing water...or equipment for new/proposed building </t>
  </si>
  <si>
    <t>2022-29843</t>
  </si>
  <si>
    <t>Project Diamond</t>
  </si>
  <si>
    <t>Certainteed LLC</t>
  </si>
  <si>
    <t>Granville</t>
  </si>
  <si>
    <t>200 CertainTeed Drive, Oxford, NC</t>
  </si>
  <si>
    <t xml:space="preserve">200 CertainTeed Drive, Oxford, NC </t>
  </si>
  <si>
    <t>919-693-1141</t>
  </si>
  <si>
    <t>www.certainteed.com</t>
  </si>
  <si>
    <t>2021-29650</t>
  </si>
  <si>
    <t>Project Highlander</t>
  </si>
  <si>
    <t>Vanguard Furniture Co., Inc.</t>
  </si>
  <si>
    <t>410 Hogan Street; Morganton, NC</t>
  </si>
  <si>
    <t>109 Simpson Street SW; Conover, NC</t>
  </si>
  <si>
    <t>828-328-5601</t>
  </si>
  <si>
    <t>www.vanguardfurniture.com</t>
  </si>
  <si>
    <t>2021-29354</t>
  </si>
  <si>
    <t>Project Conduct</t>
  </si>
  <si>
    <t>Premix North Carolina LLC</t>
  </si>
  <si>
    <t>Gaston</t>
  </si>
  <si>
    <t>Applewood Road; Gastonia, NC</t>
  </si>
  <si>
    <t>704-412-7922</t>
  </si>
  <si>
    <t>www.premixgroup.com</t>
  </si>
  <si>
    <t>a. Installation or purchase of new equipment, d. Construction of or improvements to new or existing water...or equipment for new/proposed building</t>
  </si>
  <si>
    <t>Tax Grant</t>
  </si>
  <si>
    <t>U539</t>
  </si>
  <si>
    <t>IDF-Utility Account</t>
  </si>
  <si>
    <t>Aurora Industrial Park</t>
  </si>
  <si>
    <t>N/A</t>
  </si>
  <si>
    <t>Beaufort</t>
  </si>
  <si>
    <t>N.C. Highway 33 (near the Richland Township Fire and Rescue)</t>
  </si>
  <si>
    <t>121 West Third Street, Washington</t>
  </si>
  <si>
    <t>(252) 946-0079</t>
  </si>
  <si>
    <t>www.co.beaufort.nc.us</t>
  </si>
  <si>
    <t>Not Required</t>
  </si>
  <si>
    <t>Water</t>
  </si>
  <si>
    <t>N/A - Local Governments Apply for Reimbursement</t>
  </si>
  <si>
    <t>U535</t>
  </si>
  <si>
    <t>Park East Ind Park</t>
  </si>
  <si>
    <t>Atlantic Casualty Insurance</t>
  </si>
  <si>
    <t>400 Commerce Ct Goldsboro NC</t>
  </si>
  <si>
    <t>224 E Walnut St, Goldsboro</t>
  </si>
  <si>
    <t>919-731-7700</t>
  </si>
  <si>
    <t>https://www.waynegov.com/</t>
  </si>
  <si>
    <t>office/clerical</t>
  </si>
  <si>
    <t>Access</t>
  </si>
  <si>
    <t>U491</t>
  </si>
  <si>
    <t>Perquimans Industrial Marine Basin</t>
  </si>
  <si>
    <t>NA</t>
  </si>
  <si>
    <t>Perquimans</t>
  </si>
  <si>
    <t>636 Harbor Rd</t>
  </si>
  <si>
    <t>PO Box 45, Hertford</t>
  </si>
  <si>
    <t>252-426-8484</t>
  </si>
  <si>
    <t>https://www.perquimanscountync.gov/</t>
  </si>
  <si>
    <t>15-1099</t>
  </si>
  <si>
    <t xml:space="preserve">SE Business Ctr </t>
  </si>
  <si>
    <t>Sampson</t>
  </si>
  <si>
    <t>115 Industrial Dr</t>
  </si>
  <si>
    <t xml:space="preserve">406 County Complex Rd, 130, Sampson </t>
  </si>
  <si>
    <t>910-592-8921</t>
  </si>
  <si>
    <t>http://www.sampsonnc.com/</t>
  </si>
  <si>
    <t>Water, Sewer, Access</t>
  </si>
  <si>
    <t>U537</t>
  </si>
  <si>
    <t>Randolph Rd Industrial Park</t>
  </si>
  <si>
    <t>Cleveland</t>
  </si>
  <si>
    <t>Washburn Switch Road and Arlee Road</t>
  </si>
  <si>
    <t>PO Box 207, Shelby</t>
  </si>
  <si>
    <t>704-484-6800</t>
  </si>
  <si>
    <t>https://www.cityofshelby.com/</t>
  </si>
  <si>
    <t>Sewer</t>
  </si>
  <si>
    <t>15-1104</t>
  </si>
  <si>
    <t xml:space="preserve">Industrial Park </t>
  </si>
  <si>
    <t>Ashe</t>
  </si>
  <si>
    <t>Ray Taylor Rd and Beaver Creek School Rd</t>
  </si>
  <si>
    <t>150 Government Circle, Jefferson</t>
  </si>
  <si>
    <t>336-846-5535</t>
  </si>
  <si>
    <t>https://www.ashecountygov.com/</t>
  </si>
  <si>
    <t>Water, Sewer</t>
  </si>
  <si>
    <t>15-1101</t>
  </si>
  <si>
    <t>Roseburg Sewer</t>
  </si>
  <si>
    <t>Roseburg Forest Products</t>
  </si>
  <si>
    <t>Halifax</t>
  </si>
  <si>
    <t>NC Hwy 125</t>
  </si>
  <si>
    <t>POBox 38, Halifax</t>
  </si>
  <si>
    <t>252-519-2630</t>
  </si>
  <si>
    <t>https://www.halifaxnc.com/</t>
  </si>
  <si>
    <t>15-1103</t>
  </si>
  <si>
    <t>Riverstone Ind Park Water</t>
  </si>
  <si>
    <t>American Racing Headers and Exhaust Inc.</t>
  </si>
  <si>
    <t>Stanly</t>
  </si>
  <si>
    <t xml:space="preserve">120 Riverstone Drive </t>
  </si>
  <si>
    <t>201 S Second St, Albemarle</t>
  </si>
  <si>
    <t>704-986-3600</t>
  </si>
  <si>
    <t>https://www.stanlycountync.gov/</t>
  </si>
  <si>
    <t>15-1100</t>
  </si>
  <si>
    <t>Charlotte Pipe</t>
  </si>
  <si>
    <t>2</t>
  </si>
  <si>
    <t>8560 Swift Rd</t>
  </si>
  <si>
    <t xml:space="preserve">PO Box 610, Oakboro </t>
  </si>
  <si>
    <t>704-485-3351</t>
  </si>
  <si>
    <t>https://www.oakboro.com/</t>
  </si>
  <si>
    <t>15-1102</t>
  </si>
  <si>
    <t>Lollytogs Sewer</t>
  </si>
  <si>
    <t>LT Apparel</t>
  </si>
  <si>
    <t>Guilford</t>
  </si>
  <si>
    <t>Summit Ave, Greensboro</t>
  </si>
  <si>
    <t>300 W Washington, Greensboro</t>
  </si>
  <si>
    <t>336-373-2434</t>
  </si>
  <si>
    <t>https://www.greensboro-nc.gov/</t>
  </si>
  <si>
    <t>Distribution</t>
  </si>
  <si>
    <t>U533</t>
  </si>
  <si>
    <t>Farmville Corp Park BBB</t>
  </si>
  <si>
    <t>Pitt</t>
  </si>
  <si>
    <t>Industrial Park Rd</t>
  </si>
  <si>
    <t>111 S Washington St, Greenville</t>
  </si>
  <si>
    <t>252-902-2078</t>
  </si>
  <si>
    <t>https://www.pittcountync.gov/</t>
  </si>
  <si>
    <t>U534</t>
  </si>
  <si>
    <t>Triangle North BBB</t>
  </si>
  <si>
    <t>Triangle N Executive Airport</t>
  </si>
  <si>
    <t>113 Market St, Louisburg</t>
  </si>
  <si>
    <t>919-496-5994</t>
  </si>
  <si>
    <t>https://www.franklincountync.gov/</t>
  </si>
  <si>
    <t>U536</t>
  </si>
  <si>
    <t xml:space="preserve">I74 Industrial Center </t>
  </si>
  <si>
    <t>Randolph</t>
  </si>
  <si>
    <t>Hwy 311 and I74</t>
  </si>
  <si>
    <t xml:space="preserve">725 McDowell Rd, 2nd Fl, Asheboro </t>
  </si>
  <si>
    <t>336-318-6310</t>
  </si>
  <si>
    <t>https://www.randolphcountync.gov/</t>
  </si>
  <si>
    <t>U538</t>
  </si>
  <si>
    <t>Nucor Water/Sewer project</t>
  </si>
  <si>
    <t>Nucor Corporation</t>
  </si>
  <si>
    <t xml:space="preserve"> US Hwy 64</t>
  </si>
  <si>
    <t xml:space="preserve">City of Thomasville, PO Box 368, Thomasville </t>
  </si>
  <si>
    <t>336-475-5599</t>
  </si>
  <si>
    <t>https://www.thomasville-nc.gov/</t>
  </si>
  <si>
    <t>U540</t>
  </si>
  <si>
    <t>UNIX Sewer Project</t>
  </si>
  <si>
    <t>UNIX Packaging</t>
  </si>
  <si>
    <t>101 North Main Street, Drexel, NC 28619</t>
  </si>
  <si>
    <t xml:space="preserve">200 Avery Ave, Morganton </t>
  </si>
  <si>
    <t>828-764-1818</t>
  </si>
  <si>
    <t>https://www.burkenc.org/</t>
  </si>
  <si>
    <t>2019-23774</t>
  </si>
  <si>
    <t>JDIG</t>
  </si>
  <si>
    <t>01/26/2022</t>
  </si>
  <si>
    <t>Thunderbird</t>
  </si>
  <si>
    <t>Boom Technology, Inc.</t>
  </si>
  <si>
    <t>Piedmont Triad International Airport - Approximately 1000 Ted Johnson Pkwy., Greensboro, NC 27409-9223</t>
  </si>
  <si>
    <t>12876 E Adam Aircraft Cir, Englewood, CO 80112</t>
  </si>
  <si>
    <t>27409-9223</t>
  </si>
  <si>
    <t>202-309-6855</t>
  </si>
  <si>
    <t>https://boomsupersonic.com/</t>
  </si>
  <si>
    <t/>
  </si>
  <si>
    <t>a. Purchase and/or installation of equipment; c. Training</t>
  </si>
  <si>
    <t>20  (High Yield)</t>
  </si>
  <si>
    <t>Not Reported</t>
  </si>
  <si>
    <t>Cash Grant</t>
  </si>
  <si>
    <t>2021-28980</t>
  </si>
  <si>
    <t>01/28/2022</t>
  </si>
  <si>
    <t>Cardinal</t>
  </si>
  <si>
    <t>Eli Lilly and Company II</t>
  </si>
  <si>
    <t>Cabarrus</t>
  </si>
  <si>
    <t>Concord Parkway South, Concord, NC 28027</t>
  </si>
  <si>
    <t>Lilly Corporate Center, Indianapolis, IN 46285</t>
  </si>
  <si>
    <t>28027</t>
  </si>
  <si>
    <t>317-276-2000</t>
  </si>
  <si>
    <t>www.lilly.com</t>
  </si>
  <si>
    <t>2021-29106</t>
  </si>
  <si>
    <t>02/08/2022</t>
  </si>
  <si>
    <t>Artist</t>
  </si>
  <si>
    <t>The Sherwin-Williams Company</t>
  </si>
  <si>
    <t>Iredell</t>
  </si>
  <si>
    <t>204 Side Track Drive, Statesville, NC 28625-2565; 100 Dover Road, Statesville, NC 28677-9775</t>
  </si>
  <si>
    <t>101 W. Prospect Avenue 1220 Guildhall, Cleveland, OH 44115</t>
  </si>
  <si>
    <t>28625-2565; 28677-9775</t>
  </si>
  <si>
    <t>800-474-3794</t>
  </si>
  <si>
    <t>https://corporate.sherwin-williams.com</t>
  </si>
  <si>
    <t>a. Purchase and/or installation of equipment; b. Renovation to building; c. Training</t>
  </si>
  <si>
    <t>2021-29015</t>
  </si>
  <si>
    <t>02/17/2022</t>
  </si>
  <si>
    <t>Drum</t>
  </si>
  <si>
    <t>BestCo LLC</t>
  </si>
  <si>
    <t>208 Manufacturers Blvd., Mooresville, NC 28115-6001</t>
  </si>
  <si>
    <t>288 Mazeppa Road, Mooresville, NC 28115</t>
  </si>
  <si>
    <t>28115-6001</t>
  </si>
  <si>
    <t>704-664-4300</t>
  </si>
  <si>
    <t>www.bestco.com</t>
  </si>
  <si>
    <t>2020-26772</t>
  </si>
  <si>
    <t>03/22/2022</t>
  </si>
  <si>
    <t>Frame</t>
  </si>
  <si>
    <t>Service Offsite Solutions, LLC</t>
  </si>
  <si>
    <t>Lee</t>
  </si>
  <si>
    <t>0 Colon Road, Sanford, NC 27330</t>
  </si>
  <si>
    <t>5915 Elwin Buchanan Drive, Sanford, NC 27330</t>
  </si>
  <si>
    <t>27330</t>
  </si>
  <si>
    <t>919-292-1275</t>
  </si>
  <si>
    <t>https://www.serviceoffsite.com/</t>
  </si>
  <si>
    <t>2021-29435</t>
  </si>
  <si>
    <t>03/29/2022</t>
  </si>
  <si>
    <t>Blue</t>
  </si>
  <si>
    <t>VinFast Manufacturing US, LLC</t>
  </si>
  <si>
    <t>Chatham</t>
  </si>
  <si>
    <t xml:space="preserve">TBD, Not in City limits, NC </t>
  </si>
  <si>
    <t>TBD, TBD, NC TBD</t>
  </si>
  <si>
    <t>TBD</t>
  </si>
  <si>
    <t>https://vinfastauto.us/</t>
  </si>
  <si>
    <t>39 (Transformative)</t>
  </si>
  <si>
    <t>2021-29147</t>
  </si>
  <si>
    <t>03/31/2022</t>
  </si>
  <si>
    <t>Rabbit</t>
  </si>
  <si>
    <t>Macy's Corporate Services, LLC</t>
  </si>
  <si>
    <t>Rowan</t>
  </si>
  <si>
    <t>475 E NC 152 HWY (Temporary), China Grove, NC 28023-7481</t>
  </si>
  <si>
    <t>145 Progress Place, Springdale, OH 45246</t>
  </si>
  <si>
    <t>28023-7481</t>
  </si>
  <si>
    <t>513-579-7717</t>
  </si>
  <si>
    <t>https://www.macysinc.com/</t>
  </si>
  <si>
    <t>Transportation and Warehousing</t>
  </si>
  <si>
    <t>a. Purchase and/or installation of equipment; b. Renovation to building</t>
  </si>
  <si>
    <t>No Incentives reported</t>
  </si>
  <si>
    <t>2021-29351</t>
  </si>
  <si>
    <t>04/07/2022</t>
  </si>
  <si>
    <t>M</t>
  </si>
  <si>
    <t>Hwy 64 &amp; Kepley Road, Not in City limits, NC 27292-</t>
  </si>
  <si>
    <t>1915 Rexford Road, Charlotte, NC 28211</t>
  </si>
  <si>
    <t>27292-</t>
  </si>
  <si>
    <t>704-366-7000</t>
  </si>
  <si>
    <t>www.nucor.com</t>
  </si>
  <si>
    <t>a. Purchase and/or installation of equipment</t>
  </si>
  <si>
    <t>none</t>
  </si>
  <si>
    <t>2021-29813</t>
  </si>
  <si>
    <t>04/21/2022</t>
  </si>
  <si>
    <t>Jetson</t>
  </si>
  <si>
    <t>Technimark LLC</t>
  </si>
  <si>
    <t>312 Commerce Place, Asheboro, NC 27203</t>
  </si>
  <si>
    <t>180 Commerce Place, Asheboro, NC 27203</t>
  </si>
  <si>
    <t>27203</t>
  </si>
  <si>
    <t>336-498-4171</t>
  </si>
  <si>
    <t>www.technimark.com</t>
  </si>
  <si>
    <t>2021-29682</t>
  </si>
  <si>
    <t>05/05/2022</t>
  </si>
  <si>
    <t>Fort</t>
  </si>
  <si>
    <t>Atlantic Building Components &amp; Services, Inc.</t>
  </si>
  <si>
    <t>Robeson</t>
  </si>
  <si>
    <t>804 E. White Pond Road, a/k/a 520 Pittman Street, Fairmont, NC 28340</t>
  </si>
  <si>
    <t>1998 Cane Gully Rd., Moncks Corner, SC 29461</t>
  </si>
  <si>
    <t>28340</t>
  </si>
  <si>
    <t>843-565-3999</t>
  </si>
  <si>
    <t>www.atlanticbcs.com</t>
  </si>
  <si>
    <t>a. Purchase and/or installation of equipment; c. Training; d. Other - general business expenses, including employee salaries</t>
  </si>
  <si>
    <t xml:space="preserve">Tax Grant, JDIG, Building Reuse, Customized Training, Sales Tax Exemption </t>
  </si>
  <si>
    <t>2021-29422</t>
  </si>
  <si>
    <t>05/10/2022</t>
  </si>
  <si>
    <t>Granite</t>
  </si>
  <si>
    <t>Champion Home Builders, Inc.</t>
  </si>
  <si>
    <t>Scotland</t>
  </si>
  <si>
    <t>5880 Crestline Road, Laurinburg, NC 28352</t>
  </si>
  <si>
    <t>755 West Big Beaver Rd, Suite 1000, Troy, MI 48084</t>
  </si>
  <si>
    <t>28352</t>
  </si>
  <si>
    <t>248-614-8200</t>
  </si>
  <si>
    <t>www.championhomes.com</t>
  </si>
  <si>
    <t>2020-27737</t>
  </si>
  <si>
    <t>Fitting</t>
  </si>
  <si>
    <t>COSMOIND USA, Inc.</t>
  </si>
  <si>
    <t>Nash</t>
  </si>
  <si>
    <t>7450 Middlesex Corporate Parkway, Middlesex, NC 27557</t>
  </si>
  <si>
    <t>7540 Middlesex Corporate Parkway, Middlesex, NC 27557</t>
  </si>
  <si>
    <t>27557</t>
  </si>
  <si>
    <t>http://en.cosmoind.com/</t>
  </si>
  <si>
    <t>2022-29985</t>
  </si>
  <si>
    <t>Pack</t>
  </si>
  <si>
    <t>Max Solutions, Inc.</t>
  </si>
  <si>
    <t>700 Derita Road, Concord, NC 28027-3343</t>
  </si>
  <si>
    <t>1802 Bayberry Court Suite 301, Richmond, VA 23226</t>
  </si>
  <si>
    <t>28027-3343</t>
  </si>
  <si>
    <t>804 642 0100</t>
  </si>
  <si>
    <t>www.maxpkgsolutions.com</t>
  </si>
  <si>
    <t>2020-27882</t>
  </si>
  <si>
    <t>05/24/2022</t>
  </si>
  <si>
    <t>Ashbury</t>
  </si>
  <si>
    <t>Hans Kissle Company, LLC</t>
  </si>
  <si>
    <t>Apple Creek Industrial Park, Lot 9, Gastonia, NC tbd</t>
  </si>
  <si>
    <t>9 Creek Brook Drive, Haverhill, MA 1832</t>
  </si>
  <si>
    <t>tbd</t>
  </si>
  <si>
    <t>978-556-4500</t>
  </si>
  <si>
    <t>www.hanskissle.com</t>
  </si>
  <si>
    <t>a. Purchase and/or installation of equipment; c. Training; d. Other - Business Operations, ongoing company expenses</t>
  </si>
  <si>
    <t>2022-30080</t>
  </si>
  <si>
    <t>06/03/2022</t>
  </si>
  <si>
    <t>Cocktail</t>
  </si>
  <si>
    <t>Dymax Corporation</t>
  </si>
  <si>
    <t>Union</t>
  </si>
  <si>
    <t>4862 Corporate Center Drive, Monroe, NC 28111-0069</t>
  </si>
  <si>
    <t>318 Industrial Lane, Torrington , CT 6790</t>
  </si>
  <si>
    <t>28111-0069</t>
  </si>
  <si>
    <t>860-482-1010</t>
  </si>
  <si>
    <t>www.dymax.com</t>
  </si>
  <si>
    <t>Management of Companies and Enterprises</t>
  </si>
  <si>
    <t xml:space="preserve">Economic Development Incentive Grant </t>
  </si>
  <si>
    <t>2020-27209</t>
  </si>
  <si>
    <t>02/17/2021</t>
  </si>
  <si>
    <t>Project Bird</t>
  </si>
  <si>
    <t>Cardinal Foods, LLC</t>
  </si>
  <si>
    <t>Pender</t>
  </si>
  <si>
    <t xml:space="preserve">201 Progress Drive; Burgaw, NC </t>
  </si>
  <si>
    <t>910-259-9407</t>
  </si>
  <si>
    <t>www.cardinalfoodsllc.com</t>
  </si>
  <si>
    <t>a. Installation or purchase of new equipment, b. Structural repairs, improvements, or renovations to existing buildings to be used for expansion, c. Construction of or improvements to new or existing water</t>
  </si>
  <si>
    <t>2020-27524</t>
  </si>
  <si>
    <t>02/18/2021</t>
  </si>
  <si>
    <t>Project Relift</t>
  </si>
  <si>
    <t>Crown Equipment Corporation</t>
  </si>
  <si>
    <t>1800 &amp; 2000 Dobbs Farm Rd; Kinston, NC 28504</t>
  </si>
  <si>
    <t>1800 Dobbs Farm Rd; Kinston, NC</t>
  </si>
  <si>
    <t>419-629-2311</t>
  </si>
  <si>
    <t>www.crown.com</t>
  </si>
  <si>
    <t>a. Installation or purchase of new equipment, b. Structural repairs, improvements, or renovations to existing buildings to be used for expansion</t>
  </si>
  <si>
    <t>2020-27332</t>
  </si>
  <si>
    <t>03/18/2021</t>
  </si>
  <si>
    <t>Project Galaxy</t>
  </si>
  <si>
    <t>FUJIFILM Diosynth Biotechnologies U.S.A., Inc.</t>
  </si>
  <si>
    <t>Wake</t>
  </si>
  <si>
    <t>www.fujifilm.com</t>
  </si>
  <si>
    <t xml:space="preserve">a. Installation or purchase of new equipment, b. Structural repairs improvements or renovations to existing buildings to be used for expansions, c. Construction of or improvements to new or existing water...or d. Construction of or improvements to new or existing water...or equipment for new/proposed building </t>
  </si>
  <si>
    <t>Land</t>
  </si>
  <si>
    <t>2020-27479</t>
  </si>
  <si>
    <t>03/19/2021</t>
  </si>
  <si>
    <t>Project Whooping Crane</t>
  </si>
  <si>
    <t>Raybow USA, Inc.</t>
  </si>
  <si>
    <t>Transylvania</t>
  </si>
  <si>
    <t>158 McLean Road; Brevard, NC 28712</t>
  </si>
  <si>
    <t>133 Blue Hawaiian Dr; Brevard, NC</t>
  </si>
  <si>
    <t>828-884-8656</t>
  </si>
  <si>
    <t>www.raybow.com</t>
  </si>
  <si>
    <t>R&amp;D</t>
  </si>
  <si>
    <t>2019-25232</t>
  </si>
  <si>
    <t>04/06/2021</t>
  </si>
  <si>
    <t>Project Georgie</t>
  </si>
  <si>
    <t>American Racing Headers &amp; Exhaust, Inc.</t>
  </si>
  <si>
    <t>631-608-1986</t>
  </si>
  <si>
    <t>www.americanracingheaders.com</t>
  </si>
  <si>
    <t>d. Construction of or improvements to new or existing water...or equipment for new/proposed building</t>
  </si>
  <si>
    <t>Other</t>
  </si>
  <si>
    <t>2021-28052</t>
  </si>
  <si>
    <t>04/07/2021</t>
  </si>
  <si>
    <t>Project Reclamation</t>
  </si>
  <si>
    <t>AP Emissions Technologies, LLC</t>
  </si>
  <si>
    <t>300 Dixie Trail; Goldsboro, NC 27530</t>
  </si>
  <si>
    <t>300 Dixie Trail; Goldsboro, NC</t>
  </si>
  <si>
    <t>919-580-1922</t>
  </si>
  <si>
    <t>www.apemissions.com</t>
  </si>
  <si>
    <t>2020-27415</t>
  </si>
  <si>
    <t>04/08/2021</t>
  </si>
  <si>
    <t>Project Seal</t>
  </si>
  <si>
    <t xml:space="preserve">Pipeline Plastics Holdings, LLC </t>
  </si>
  <si>
    <t>Columbus</t>
  </si>
  <si>
    <t>15159 Andrew Jackson Hwy SW #76; Fairbluff, NC 28439</t>
  </si>
  <si>
    <t xml:space="preserve">15159 Andrew Jackson Hwy SW #76; Fairbluff, NC </t>
  </si>
  <si>
    <t>817-693-4100</t>
  </si>
  <si>
    <t>www.pipe.us</t>
  </si>
  <si>
    <t>a. Installation or purchase of new equipment, c. Construction of or improvements to new or existing water.</t>
  </si>
  <si>
    <t>2020-27412</t>
  </si>
  <si>
    <t>04/12/2021</t>
  </si>
  <si>
    <t>Project Jordan</t>
  </si>
  <si>
    <t>Gusmer Enterprises, Inc.</t>
  </si>
  <si>
    <t>Catawba</t>
  </si>
  <si>
    <t>1774 Lutetium Circle; Hickory, NC 28658</t>
  </si>
  <si>
    <t>1774 Lutetium Circle; Hickory, NC</t>
  </si>
  <si>
    <t>908-301-1811</t>
  </si>
  <si>
    <t>www.gusmerenterprises.com</t>
  </si>
  <si>
    <t>2021-27987</t>
  </si>
  <si>
    <t>04/14/2021</t>
  </si>
  <si>
    <t>Project Frosty</t>
  </si>
  <si>
    <t>Polykemi Production Inc</t>
  </si>
  <si>
    <t xml:space="preserve">Gaston </t>
  </si>
  <si>
    <t>2800 Repi Ct Gastonia, NC 28034</t>
  </si>
  <si>
    <t>2800 Repi Ct Gastonia, NC</t>
  </si>
  <si>
    <t>www,polykemi.com</t>
  </si>
  <si>
    <t>2021-27981</t>
  </si>
  <si>
    <t>05/05/2021</t>
  </si>
  <si>
    <t>Project Home</t>
  </si>
  <si>
    <t>DuBoise Enterprises Inc.</t>
  </si>
  <si>
    <t>2144 E Lyon Station Rd; Butner, NC 27522</t>
  </si>
  <si>
    <t>2144 E Lyon Station Rd; Butner, NC</t>
  </si>
  <si>
    <t>919-794-3989</t>
  </si>
  <si>
    <t>www.carolinacoops.com</t>
  </si>
  <si>
    <t>2020-27281</t>
  </si>
  <si>
    <t>05/18/2021</t>
  </si>
  <si>
    <t>Project Ginny</t>
  </si>
  <si>
    <t>eGourmet Solutions Inc.</t>
  </si>
  <si>
    <t>Duplin</t>
  </si>
  <si>
    <t>311 Southeast Railroad Street; Wallace, NC 28466</t>
  </si>
  <si>
    <t>311 Southeast Railroad Street; Wallace, NC</t>
  </si>
  <si>
    <t>816-396-8741</t>
  </si>
  <si>
    <t>www.frozenfulfillment.com</t>
  </si>
  <si>
    <t>2021-28038</t>
  </si>
  <si>
    <t>05/21/2021</t>
  </si>
  <si>
    <t>Project Blue Wave</t>
  </si>
  <si>
    <t>Ardagh Metal Beverage USA Inc.</t>
  </si>
  <si>
    <t>Forsyth</t>
  </si>
  <si>
    <t>4000 Old Milwaukee Lane; Winston-Salem, NC 27107</t>
  </si>
  <si>
    <t>4000 Old Milwaukee Lane; Winston-Salem, NC</t>
  </si>
  <si>
    <t>773-309-3529</t>
  </si>
  <si>
    <t>www.ardaghgroup.com</t>
  </si>
  <si>
    <t>2020-26619</t>
  </si>
  <si>
    <t>05/28/2021</t>
  </si>
  <si>
    <t>Project Excalibur</t>
  </si>
  <si>
    <t>Aeronautical Systems Incorporated</t>
  </si>
  <si>
    <t xml:space="preserve">Craven </t>
  </si>
  <si>
    <t>703-996-8090</t>
  </si>
  <si>
    <t>www.aeronautical.com</t>
  </si>
  <si>
    <t>2020-26224</t>
  </si>
  <si>
    <t>06/15/2021</t>
  </si>
  <si>
    <t>Project Knock</t>
  </si>
  <si>
    <t>Knoll America Inc.</t>
  </si>
  <si>
    <t>248-588-1500</t>
  </si>
  <si>
    <t>www.knoll-db.de</t>
  </si>
  <si>
    <t>Wholesale</t>
  </si>
  <si>
    <t>2021-28086</t>
  </si>
  <si>
    <t>06/17/2021</t>
  </si>
  <si>
    <t>Project Morris Too</t>
  </si>
  <si>
    <t>Lotus Bakeries US MFG LLC</t>
  </si>
  <si>
    <t>Alamance</t>
  </si>
  <si>
    <t>2010 Park Center Drive; Mebane, NC 27302</t>
  </si>
  <si>
    <t xml:space="preserve">2010 Park Center Drive; Mebane, NC </t>
  </si>
  <si>
    <t>336-350-1999</t>
  </si>
  <si>
    <t>www.lotusbakeries.com</t>
  </si>
  <si>
    <t>2020-26005</t>
  </si>
  <si>
    <t>06/24/2021</t>
  </si>
  <si>
    <t>Project Landmark</t>
  </si>
  <si>
    <t>Lollytogs, LTD</t>
  </si>
  <si>
    <t>212-502-6000</t>
  </si>
  <si>
    <t>www.ltapparel.com</t>
  </si>
  <si>
    <t>2020-26747</t>
  </si>
  <si>
    <t>06/30/2021</t>
  </si>
  <si>
    <t>Project Mt. St. Helens</t>
  </si>
  <si>
    <t>Elkay Plumbing Products Company</t>
  </si>
  <si>
    <t>630-418-1584</t>
  </si>
  <si>
    <t>www.elkay.com</t>
  </si>
  <si>
    <t>2021-28187</t>
  </si>
  <si>
    <t>Project WRJ</t>
  </si>
  <si>
    <t>Metal Specialists, LLC</t>
  </si>
  <si>
    <t>180 South Park Dr; Wallace, NC 28466</t>
  </si>
  <si>
    <t xml:space="preserve">180 South Park Dr; Wallace, NC </t>
  </si>
  <si>
    <t>910-592-2288</t>
  </si>
  <si>
    <t>www.themetalspecialist.com</t>
  </si>
  <si>
    <t>Distributor/Operator</t>
  </si>
  <si>
    <t>2021-28453</t>
  </si>
  <si>
    <t>Project Y.E.P.</t>
  </si>
  <si>
    <t>Glen Raven Custom Fabrics, LLC</t>
  </si>
  <si>
    <t>Warren</t>
  </si>
  <si>
    <t>Hwy US 1 South; Norlina, NC 27563</t>
  </si>
  <si>
    <t xml:space="preserve">PO Box 518; Norlina, NC </t>
  </si>
  <si>
    <t>252-456-4141</t>
  </si>
  <si>
    <t>www.glenraven.com</t>
  </si>
  <si>
    <t>2021-28735</t>
  </si>
  <si>
    <t>Project Aeris</t>
  </si>
  <si>
    <t>Harger, Inc.</t>
  </si>
  <si>
    <t>12779 NC Hwy 130E; Fairmont, NC</t>
  </si>
  <si>
    <t>847-548-8700</t>
  </si>
  <si>
    <t>www.harger.com</t>
  </si>
  <si>
    <t>Cash/Tax Grants</t>
  </si>
  <si>
    <t>2021-28977</t>
  </si>
  <si>
    <t>Project Tower</t>
  </si>
  <si>
    <t>Unilin North Amercia, LLC</t>
  </si>
  <si>
    <t>550 Cloniger Drive, Thomasville, NC 27360</t>
  </si>
  <si>
    <t>550 Cloniger Drive; Thomasville, NC</t>
  </si>
  <si>
    <t>336-313-4289</t>
  </si>
  <si>
    <t>www.mohawk.com</t>
  </si>
  <si>
    <t>Warehousing/Distribution</t>
  </si>
  <si>
    <t>2018-22299</t>
  </si>
  <si>
    <t>Project Synthetic</t>
  </si>
  <si>
    <t>Cambrex High Point, Inc.</t>
  </si>
  <si>
    <t>4180 Mendenhall Oaks Parkway; High Point, NC</t>
  </si>
  <si>
    <t>336-821-5333</t>
  </si>
  <si>
    <t>www.cambrex.com</t>
  </si>
  <si>
    <t xml:space="preserve"> b. Structural repairs, improvements, or renovations to existing buildings to be used for expansion;</t>
  </si>
  <si>
    <t>2021-28927</t>
  </si>
  <si>
    <t>Project Fescue</t>
  </si>
  <si>
    <t>Poppelmann Plastics USA LLC</t>
  </si>
  <si>
    <t>2180 Heart Drive; Claremont, NC</t>
  </si>
  <si>
    <t>704-972-2050</t>
  </si>
  <si>
    <t>www.poeppelmann.com</t>
  </si>
  <si>
    <t>2021-28841</t>
  </si>
  <si>
    <t>Project Fusion 2</t>
  </si>
  <si>
    <t>Hubbell Lenoir City, Inc.</t>
  </si>
  <si>
    <t>546 English Road; Rocky Mount, NC</t>
  </si>
  <si>
    <t>475-882-4277</t>
  </si>
  <si>
    <t>www.hubbell.com</t>
  </si>
  <si>
    <t>2020-27781</t>
  </si>
  <si>
    <t>Project Sub</t>
  </si>
  <si>
    <t>Custom Alloy Corporation</t>
  </si>
  <si>
    <t>293 NC 740 Hwy; Badin, NC</t>
  </si>
  <si>
    <t>293 NC 740 Hwy</t>
  </si>
  <si>
    <t>800-453-1724</t>
  </si>
  <si>
    <t>www.customalloy.com</t>
  </si>
  <si>
    <t>b. Structural repairs, improvements, or renovations to existing buildings to be used for expansion;  c. Construction of or improvements to new or existing water</t>
  </si>
  <si>
    <t>2020-27234</t>
  </si>
  <si>
    <t>Project Firestorm</t>
  </si>
  <si>
    <t>Westrock Converting LLC</t>
  </si>
  <si>
    <t>2690 Kelly Blvd; Claremont, NC</t>
  </si>
  <si>
    <t>770-448-2193</t>
  </si>
  <si>
    <t>www.westrock.com</t>
  </si>
  <si>
    <t>a. Installation or purchase of new equipment, b. Structural repairs, improvements, or renovations to existing buildings to be used for expansion;</t>
  </si>
  <si>
    <t>2021-29159</t>
  </si>
  <si>
    <t>Project Freeze</t>
  </si>
  <si>
    <t>Meel Corp</t>
  </si>
  <si>
    <t>112 Corporation Drive; Oxford, NC</t>
  </si>
  <si>
    <t>112 Corporation Drive</t>
  </si>
  <si>
    <t>305-688-9199</t>
  </si>
  <si>
    <t>www.meelcorp.com</t>
  </si>
  <si>
    <t>2021-28851</t>
  </si>
  <si>
    <t>Project Exact</t>
  </si>
  <si>
    <t>Precision Graphics, Inc.</t>
  </si>
  <si>
    <t>Greene</t>
  </si>
  <si>
    <t>429 Kingold Blvd; Snow Hill, NC</t>
  </si>
  <si>
    <t>908-707-8880</t>
  </si>
  <si>
    <t>www.precisiongraphics.us</t>
  </si>
  <si>
    <t>2021-27913</t>
  </si>
  <si>
    <t>Project Shell</t>
  </si>
  <si>
    <t>Hosokawa Custom Processing Services, LLC</t>
  </si>
  <si>
    <t>501 Challen Court; Goldsboro, NC</t>
  </si>
  <si>
    <t>908-273-6360</t>
  </si>
  <si>
    <t>www.hmicronpowder.com</t>
  </si>
  <si>
    <t>2021-28622</t>
  </si>
  <si>
    <t>Project Goldfinger</t>
  </si>
  <si>
    <t>Sherrill Furniture Company</t>
  </si>
  <si>
    <t>1102 First Street West; Conover, NC</t>
  </si>
  <si>
    <t>828-431-5983</t>
  </si>
  <si>
    <t>www.sherrillfurniture.com</t>
  </si>
  <si>
    <t>15-1091</t>
  </si>
  <si>
    <t>Draken International</t>
  </si>
  <si>
    <t>1200 Cargo Road</t>
  </si>
  <si>
    <t>2780 Jetport Rd., Kinston</t>
  </si>
  <si>
    <t>(252) 775-6180</t>
  </si>
  <si>
    <t>www.lenoircountync.gov</t>
  </si>
  <si>
    <t>Road</t>
  </si>
  <si>
    <t>15-1092</t>
  </si>
  <si>
    <t>I-74/I-95 Industrial Park</t>
  </si>
  <si>
    <t>I-95/I-74</t>
  </si>
  <si>
    <t>500 N. Cedar St., Lumberton</t>
  </si>
  <si>
    <t>(910) 671-3810</t>
  </si>
  <si>
    <t>www.ci.lumberton.nc.us</t>
  </si>
  <si>
    <t>15-1093</t>
  </si>
  <si>
    <t>Drexel Infrastructure Project</t>
  </si>
  <si>
    <t>Dean Road</t>
  </si>
  <si>
    <t>P.O. Box 188, Drexel</t>
  </si>
  <si>
    <t>(828) 437-7421</t>
  </si>
  <si>
    <t>www.ci.drexel.nc.us</t>
  </si>
  <si>
    <t>15-1094</t>
  </si>
  <si>
    <t>C2NC</t>
  </si>
  <si>
    <t>Penny Branch Road</t>
  </si>
  <si>
    <t>P.O. Box 464, Warsaw</t>
  </si>
  <si>
    <t>(910) 293-7814</t>
  </si>
  <si>
    <t>www.townofwarsawnc.com</t>
  </si>
  <si>
    <t>Renewable gas production</t>
  </si>
  <si>
    <t>15-1095</t>
  </si>
  <si>
    <t>Anthem Displays</t>
  </si>
  <si>
    <t>Bladen</t>
  </si>
  <si>
    <t>Executive Drive</t>
  </si>
  <si>
    <t>805 W. Broad St., Elizabethtown</t>
  </si>
  <si>
    <t>(910) 862-2066</t>
  </si>
  <si>
    <t>www.elizabethtownnc.org</t>
  </si>
  <si>
    <t>15-1096</t>
  </si>
  <si>
    <t>Energy Way Industrial Park</t>
  </si>
  <si>
    <t>Richmond</t>
  </si>
  <si>
    <t>Energy Way</t>
  </si>
  <si>
    <t>1401 Fayetteville Rd., Rockingham</t>
  </si>
  <si>
    <t>(910) 997-8200</t>
  </si>
  <si>
    <t>www.richmondnc.com</t>
  </si>
  <si>
    <t>15-1097</t>
  </si>
  <si>
    <t>Camp Davis Industrial Park Phase II</t>
  </si>
  <si>
    <t>Onslow</t>
  </si>
  <si>
    <t>Hwy 50/Hwy 17</t>
  </si>
  <si>
    <t>P.O. Box 145, Holly Ridge</t>
  </si>
  <si>
    <t>(910) 803-4227</t>
  </si>
  <si>
    <t>www.hollyridgenc.org</t>
  </si>
  <si>
    <t>15-1098</t>
  </si>
  <si>
    <t>Altec</t>
  </si>
  <si>
    <t>Surry</t>
  </si>
  <si>
    <t>Altec Way</t>
  </si>
  <si>
    <t>114 W. Adkins Street, Dobson</t>
  </si>
  <si>
    <t>(336) 401-8205</t>
  </si>
  <si>
    <t>www.co.surry.nc.us</t>
  </si>
  <si>
    <t>Services to electric utility</t>
  </si>
  <si>
    <t>Gas</t>
  </si>
  <si>
    <t>2020-27413</t>
  </si>
  <si>
    <t>01/07/2021</t>
  </si>
  <si>
    <t>Mercury</t>
  </si>
  <si>
    <t>Adverum NC LLC</t>
  </si>
  <si>
    <t>Durham</t>
  </si>
  <si>
    <t>TBD, Not in City Limits, NC N/A</t>
  </si>
  <si>
    <t>800 Saginaw Drive, Redwood City, CA 94063</t>
  </si>
  <si>
    <t>605 272-62620</t>
  </si>
  <si>
    <t>http://www.adverum.com/</t>
  </si>
  <si>
    <t>Withdrawn</t>
  </si>
  <si>
    <t>Cash Incentive</t>
  </si>
  <si>
    <t>2020-26049</t>
  </si>
  <si>
    <t>01/26/2021</t>
  </si>
  <si>
    <t>Springfield</t>
  </si>
  <si>
    <t>Private National Mortgage Acceptance Company, LLC</t>
  </si>
  <si>
    <t>1000 Centregreen Way, Ste 100, Cary, NC 27513-2284</t>
  </si>
  <si>
    <t>3043 Townsgate Road, Westlake Village, CA 91361</t>
  </si>
  <si>
    <t>27513-2284</t>
  </si>
  <si>
    <t>805-330-6000</t>
  </si>
  <si>
    <t>https://www.pennymacusa.com/</t>
  </si>
  <si>
    <t>Finance and Insurance</t>
  </si>
  <si>
    <t>cash grant</t>
  </si>
  <si>
    <t>2020-27037</t>
  </si>
  <si>
    <t>02/09/2021</t>
  </si>
  <si>
    <t>Kelpie</t>
  </si>
  <si>
    <t>Gilead Sciences, Inc.</t>
  </si>
  <si>
    <t>305 Church At North Hills St; Floors 7-9, Raleigh, NC 27609-2668</t>
  </si>
  <si>
    <t>333 Lakeside Drive, Foster City, CA 94404</t>
  </si>
  <si>
    <t>27609-2668</t>
  </si>
  <si>
    <t>(650) 574-3000</t>
  </si>
  <si>
    <t>gilead.com</t>
  </si>
  <si>
    <t>Professional, Scientific, and Technical Services</t>
  </si>
  <si>
    <t>a. Purchase and/or installation of equipment; b. Renovation to building; d. Other -Offset employee payroll costs</t>
  </si>
  <si>
    <t>tax grant</t>
  </si>
  <si>
    <t>Galaxy</t>
  </si>
  <si>
    <t>Holly Springs Business Park - Address TBD, Holly Springs, NC TBD; 101 J. Morris Commons Lane, Morrisville, NC, NC 27560-0287; 6051 George Watts Hill Drive, RTP, NC 27709; 6040 George Watts Hill Drive, RTP, NC 27709</t>
  </si>
  <si>
    <t>101 J. Morris Commons Lane, Morrisville, NC 27560</t>
  </si>
  <si>
    <t>TBD; 27560-0287; 27709; 27709</t>
  </si>
  <si>
    <t>919-337-4400</t>
  </si>
  <si>
    <t>https://fujifilmdiosynth.com/</t>
  </si>
  <si>
    <t>a. Purchase and/or installation of equipment; b. Renovation to building; c. Training; d. Other - other items as needed by company</t>
  </si>
  <si>
    <t>Tax grant; donation of land; infrastructure/road improvements; fee waiver</t>
  </si>
  <si>
    <t>2020-27476</t>
  </si>
  <si>
    <t>03/30/2021</t>
  </si>
  <si>
    <t>Ace</t>
  </si>
  <si>
    <t>Robinhood Markets, Inc.</t>
  </si>
  <si>
    <t>Mecklenburg</t>
  </si>
  <si>
    <t>650 South Tryon, Legacy Union Building?, Charlotte, NC 28202-3271</t>
  </si>
  <si>
    <t>85 Willow Road, Menlo Park, CA 94025</t>
  </si>
  <si>
    <t>28202-3271</t>
  </si>
  <si>
    <t>650-488-8584</t>
  </si>
  <si>
    <t>https://robinhood.com/us/en/</t>
  </si>
  <si>
    <t>2020-27324</t>
  </si>
  <si>
    <t>04/13/2021</t>
  </si>
  <si>
    <t>Star B</t>
  </si>
  <si>
    <t>Abzena (North Carolina) LLC</t>
  </si>
  <si>
    <t>6074 Enterprise Park Drive, Sanford, NC 27330-9709</t>
  </si>
  <si>
    <t>TBD, TBD, N/A TBD</t>
  </si>
  <si>
    <t>27330-9709</t>
  </si>
  <si>
    <t>a. Purchase and/or installation of equipment; b. Renovation to building; c. Training; d. Other - new construction</t>
  </si>
  <si>
    <t>2021-28039</t>
  </si>
  <si>
    <t>04/20/2021</t>
  </si>
  <si>
    <t>Oz</t>
  </si>
  <si>
    <t>Invitae Corporation</t>
  </si>
  <si>
    <t>101 Airport Blvd., Morrisville, NC 27560-9193</t>
  </si>
  <si>
    <t>1400 16th Street, San Francisco, CA 94013</t>
  </si>
  <si>
    <t>27560-9193</t>
  </si>
  <si>
    <t>(415) 374-7782</t>
  </si>
  <si>
    <t>www.invitae.com</t>
  </si>
  <si>
    <t>Health Care and Social Assistance</t>
  </si>
  <si>
    <t>Cash Grant; Tax Grant</t>
  </si>
  <si>
    <t>2018-21631</t>
  </si>
  <si>
    <t>04/26/2021</t>
  </si>
  <si>
    <t>Bear</t>
  </si>
  <si>
    <t>Apple Inc.</t>
  </si>
  <si>
    <t>Wake, Catawba</t>
  </si>
  <si>
    <t>3, 2</t>
  </si>
  <si>
    <t>Louis Stephens Drive and Little Drive, Research Triangle Park, NC 27709-0000; TBD, Raleigh, NC N/A; 5977 Startown Road, Maiden, NC 28650-8771</t>
  </si>
  <si>
    <t>One Apple Park Way, Cupertino, CA 95014</t>
  </si>
  <si>
    <t>27709-0000; N/A; 28650-8771</t>
  </si>
  <si>
    <t>408-425-6218</t>
  </si>
  <si>
    <t>www.apple.com</t>
  </si>
  <si>
    <t>541715; 518210</t>
  </si>
  <si>
    <t>a. Purchase and/or installation of equipment; b. Renovation to building; d. Other - Construction of new buildings</t>
  </si>
  <si>
    <t>10 (Transformative ONLY)</t>
  </si>
  <si>
    <t>tax grant - phase 1 of 3</t>
  </si>
  <si>
    <t>2021-28105</t>
  </si>
  <si>
    <t>05/04/2021</t>
  </si>
  <si>
    <t>Paragon</t>
  </si>
  <si>
    <t>JELD-WEN, Inc. (MFG)</t>
  </si>
  <si>
    <t>2061 Sherrill Dr, Statesville, NC 28625</t>
  </si>
  <si>
    <t>2645 Silver Crescent Dr., Charlotte, NC 28273</t>
  </si>
  <si>
    <t>28625</t>
  </si>
  <si>
    <t>704-378-6969</t>
  </si>
  <si>
    <t>www.jeld-wen.com</t>
  </si>
  <si>
    <t>a. Purchase and/or installation of equipment; b. Renovation to building; c. Training; d. Other - General company</t>
  </si>
  <si>
    <t>2021-27976</t>
  </si>
  <si>
    <t>05/20/2021</t>
  </si>
  <si>
    <t>Pine</t>
  </si>
  <si>
    <t>CARsgen Therapeutics Corporation</t>
  </si>
  <si>
    <t>4022 Stirrup Creek Drive, Durham, NC 27703-9411; TBD, TBD, NC TBD</t>
  </si>
  <si>
    <t>6575 West Loop South, Suite 455, Bellaire, TX 77401</t>
  </si>
  <si>
    <t>27703-9411; TBD</t>
  </si>
  <si>
    <t>216-633-8758</t>
  </si>
  <si>
    <t>http://www.carsgen.com/</t>
  </si>
  <si>
    <t>2021-28404</t>
  </si>
  <si>
    <t>Blue Fin</t>
  </si>
  <si>
    <t>White River Marine Group, LLC</t>
  </si>
  <si>
    <t>Craven</t>
  </si>
  <si>
    <t>110 N Glenburnie Road, New Bern, NC 28560-2703</t>
  </si>
  <si>
    <t>2500 E Kearney, Springfield, MO 65898</t>
  </si>
  <si>
    <t>28560-2703</t>
  </si>
  <si>
    <t>(417) 873-5000</t>
  </si>
  <si>
    <t>https://www.whiterivermg.com/</t>
  </si>
  <si>
    <t>Cash grants</t>
  </si>
  <si>
    <t>2020-26004</t>
  </si>
  <si>
    <t>05/25/2021</t>
  </si>
  <si>
    <t>Growth</t>
  </si>
  <si>
    <t>Credit Karma, LLC</t>
  </si>
  <si>
    <t>13146 Ballantyne Corporate Place, Charlotte, NC 28277 -2840</t>
  </si>
  <si>
    <t>1100 Broadway, Suite 1800, Oakland, CA 94607</t>
  </si>
  <si>
    <t>28277 -2840</t>
  </si>
  <si>
    <t>510-833-9776</t>
  </si>
  <si>
    <t>www.creditkarma.com</t>
  </si>
  <si>
    <t>Agreement terminated</t>
  </si>
  <si>
    <t>2021-28037</t>
  </si>
  <si>
    <t>06/29/2021</t>
  </si>
  <si>
    <t>Dillon</t>
  </si>
  <si>
    <t>Precision Swiss Products, Inc.</t>
  </si>
  <si>
    <t>Brunswick &amp; Columbus (Int'l Logistics Park)</t>
  </si>
  <si>
    <t>3811 International Blvd. NE (Int'l Logistics Park mega site), Leland, NC 28451</t>
  </si>
  <si>
    <t>1911 Tarob Court, Milpitas, CA 95035</t>
  </si>
  <si>
    <t>28451</t>
  </si>
  <si>
    <t>408-433-5880</t>
  </si>
  <si>
    <t>www.precisionswiss.com</t>
  </si>
  <si>
    <t>a. Purchase and/or installation of equipment; b. Renovation to building; c. Training; d. Other - Moving Costs</t>
  </si>
  <si>
    <t>2020-27808</t>
  </si>
  <si>
    <t>07/01/2021</t>
  </si>
  <si>
    <t>Big Rock</t>
  </si>
  <si>
    <t>Roseburg Forest Products Co.</t>
  </si>
  <si>
    <t>290 Power Place, Weldon, NC 27890-1345</t>
  </si>
  <si>
    <t>3660 GATEWAY STREET, Springfield, OR 97477</t>
  </si>
  <si>
    <t>27890-1345</t>
  </si>
  <si>
    <t>541-679-3311</t>
  </si>
  <si>
    <t>https://www.roseburg.com/</t>
  </si>
  <si>
    <t>Economic Development Incentives Grant</t>
  </si>
  <si>
    <t>2021-28593</t>
  </si>
  <si>
    <t>07/13/2021</t>
  </si>
  <si>
    <t>Aquamarine 2.0</t>
  </si>
  <si>
    <t>Rauch North America, Inc.</t>
  </si>
  <si>
    <t>The Grounds at Concord, Concord, NC 28027-9042</t>
  </si>
  <si>
    <t>10501 North Reems Road, Waddell, AZ 85355</t>
  </si>
  <si>
    <t>28027-9042</t>
  </si>
  <si>
    <t>704-309-0007</t>
  </si>
  <si>
    <t>www.rauchna.com</t>
  </si>
  <si>
    <t>a. Purchase and/or installation of equipment; c. Training; d. Other - site development</t>
  </si>
  <si>
    <t>2021-28594</t>
  </si>
  <si>
    <t>Aquamarine 2.1</t>
  </si>
  <si>
    <t>Red Bull North America, Inc.</t>
  </si>
  <si>
    <t>1630 Stewart Street, Santa Monica, CA 90404</t>
  </si>
  <si>
    <t>310-393-4647</t>
  </si>
  <si>
    <t>www.redbull.com</t>
  </si>
  <si>
    <t>Wholesale Trade</t>
  </si>
  <si>
    <t>a. Purchase and/or installation of equipment; c. Training; d. Other - Site development</t>
  </si>
  <si>
    <t>2020-27002</t>
  </si>
  <si>
    <t>07/27/2021</t>
  </si>
  <si>
    <t>Aquamarine</t>
  </si>
  <si>
    <t>Ball Metal Beverage Container Corp.</t>
  </si>
  <si>
    <t>9300 W. 108th Circle, Westminster, CO 80021</t>
  </si>
  <si>
    <t>(920) 397-0274</t>
  </si>
  <si>
    <t>www.ball.com</t>
  </si>
  <si>
    <t>a. Purchase and/or installation of equipment; c. Training; d. Other - Site Development</t>
  </si>
  <si>
    <t xml:space="preserve"> Tax Grant</t>
  </si>
  <si>
    <t>2021-28311</t>
  </si>
  <si>
    <t>Hollywood</t>
  </si>
  <si>
    <t>Poly-Wood, LLC II</t>
  </si>
  <si>
    <t>Person</t>
  </si>
  <si>
    <t>TBD, Roxboro, NC 27574-5445</t>
  </si>
  <si>
    <t>1001 W Brooklyn St, Syracuse, IN 46567</t>
  </si>
  <si>
    <t>27574-5445</t>
  </si>
  <si>
    <t>574-328-5820</t>
  </si>
  <si>
    <t>www.polywood.com</t>
  </si>
  <si>
    <t>2021-28107</t>
  </si>
  <si>
    <t>Inspire</t>
  </si>
  <si>
    <t>Smart Wires Inc.</t>
  </si>
  <si>
    <t>1035 Swabia Court, Durham, NC 27703-8462</t>
  </si>
  <si>
    <t>3292 Whipple Road, Union City, CA 94587</t>
  </si>
  <si>
    <t>27703-8462</t>
  </si>
  <si>
    <t>(937) 672-4329</t>
  </si>
  <si>
    <t>https://www.smartwires.com/</t>
  </si>
  <si>
    <t>Utilities</t>
  </si>
  <si>
    <t>a. Purchase and/or installation of equipment; b. Renovation to building; c. Training; d. Other - Company Operating Expenses</t>
  </si>
  <si>
    <t>2020-27844</t>
  </si>
  <si>
    <t>08/03/2021</t>
  </si>
  <si>
    <t>Titan</t>
  </si>
  <si>
    <t>Amgen Inc.</t>
  </si>
  <si>
    <t>4112 Friendship Rd, Apex, NC 27539-8723</t>
  </si>
  <si>
    <t>1 Amgen Center Drive, Thousand Oaks, CA 91320</t>
  </si>
  <si>
    <t>27539-8723</t>
  </si>
  <si>
    <t>(805) 447-1000</t>
  </si>
  <si>
    <t>www.amgen.com</t>
  </si>
  <si>
    <t>a. Purchase and/or installation of equipment; c. Training; d. Other - Site and infrastructure improvements</t>
  </si>
  <si>
    <t>Tax Grant; Infrastructure; fee Waiver</t>
  </si>
  <si>
    <t>2021-27934</t>
  </si>
  <si>
    <t>Laser</t>
  </si>
  <si>
    <t>Steffes Solutions, LLC</t>
  </si>
  <si>
    <t>620 Plato Lee Rd., Shelby, NC 28150</t>
  </si>
  <si>
    <t>3050 Highway 22N, Dickinson, ND 58601</t>
  </si>
  <si>
    <t>28150</t>
  </si>
  <si>
    <t>701-483-5400</t>
  </si>
  <si>
    <t>www,steffes.com</t>
  </si>
  <si>
    <t>a. Purchase and/or installation of equipment; d. Other - Reimbursement if start-up and talent acquisition costs</t>
  </si>
  <si>
    <t>2021-28304</t>
  </si>
  <si>
    <t>08/10/2021</t>
  </si>
  <si>
    <t>Health</t>
  </si>
  <si>
    <t>Nature's Value Inc.</t>
  </si>
  <si>
    <t>601-11 Reynolds Blvd, Winston Salem, NC 27105</t>
  </si>
  <si>
    <t>468 Mill Road, Coram, NY 11727-4108</t>
  </si>
  <si>
    <t>27105</t>
  </si>
  <si>
    <t>631-846-2500</t>
  </si>
  <si>
    <t>http://www.naturesvalue.com/</t>
  </si>
  <si>
    <t>a. Purchase and/or installation of equipment; b. Renovation to building; c. Training; d. Other Other expenses and costs that arise</t>
  </si>
  <si>
    <t>2021-28414</t>
  </si>
  <si>
    <t>08/17/2021</t>
  </si>
  <si>
    <t>Drew</t>
  </si>
  <si>
    <t>The Crump Group USA, Inc.</t>
  </si>
  <si>
    <t>4626 Coleman Drive, Nashville, NC 27856</t>
  </si>
  <si>
    <t>27856</t>
  </si>
  <si>
    <t>9055846781 (temp)</t>
  </si>
  <si>
    <t>to be set up</t>
  </si>
  <si>
    <t>Tax Grant; CDBG Building Reuse</t>
  </si>
  <si>
    <t>2019-25812</t>
  </si>
  <si>
    <t>08/25/2021</t>
  </si>
  <si>
    <t>Weave</t>
  </si>
  <si>
    <t>Reco NC LLC</t>
  </si>
  <si>
    <t>1700 Block, Smithfield Way, Kinston, NC 28504</t>
  </si>
  <si>
    <t>28504</t>
  </si>
  <si>
    <t>www.grupporeco.eu</t>
  </si>
  <si>
    <t>a. Purchase and/or installation of equipment; b. Renovation to building; d. Other - Construction</t>
  </si>
  <si>
    <t>Tax Grant/performance</t>
  </si>
  <si>
    <t>2021-28517</t>
  </si>
  <si>
    <t>09/14/2021</t>
  </si>
  <si>
    <t>Lucky</t>
  </si>
  <si>
    <t>Patheon Manufacturing Services LLC II</t>
  </si>
  <si>
    <t>5900 Martin Luther King Jr Highway, Greenville, NC 27834-8628</t>
  </si>
  <si>
    <t>5900 Martin Luther King Jr Highway, Greenville, NC 27834</t>
  </si>
  <si>
    <t>27834-8628</t>
  </si>
  <si>
    <t>252-707-7051</t>
  </si>
  <si>
    <t>www.thermofisher.com</t>
  </si>
  <si>
    <t>a. Purchase and/or installation of equipment; b. Renovation to building; c. Training; d. Other - Expansion of existing company facility</t>
  </si>
  <si>
    <t>2021-28397</t>
  </si>
  <si>
    <t>09/28/2021</t>
  </si>
  <si>
    <t>Checkmate</t>
  </si>
  <si>
    <t>Corning Optical Communications LLC (Cable III)</t>
  </si>
  <si>
    <t>2020 Trivium Court, Hickory, NC 28658; 1764 Trivium Parkway, Hickory, NC 28658</t>
  </si>
  <si>
    <t>4200 Corning Place, Charlotte, NC 28216</t>
  </si>
  <si>
    <t>28658; 28658</t>
  </si>
  <si>
    <t>1 828 901 5000</t>
  </si>
  <si>
    <t>www.corning.com</t>
  </si>
  <si>
    <t>Need Local Incentives</t>
  </si>
  <si>
    <t>2021-28421</t>
  </si>
  <si>
    <t>Manage</t>
  </si>
  <si>
    <t>Vantaca, LLC</t>
  </si>
  <si>
    <t>New Hanover</t>
  </si>
  <si>
    <t>7040 Wrightsville Ave, Wilmington, NC 28403-6181</t>
  </si>
  <si>
    <t>1612 Military Cutoff Rd, Wilmington, NC 28403</t>
  </si>
  <si>
    <t>28403-6181</t>
  </si>
  <si>
    <t>910-239-1314</t>
  </si>
  <si>
    <t>www.vantaca.com</t>
  </si>
  <si>
    <t>a. Purchase and/or installation of equipment; b. Renovation to building; d. Other -  Employee acquisition</t>
  </si>
  <si>
    <t>2021-28863</t>
  </si>
  <si>
    <t>10/26/2021</t>
  </si>
  <si>
    <t>Niagara</t>
  </si>
  <si>
    <t>Jaguar Gene Therapy, LLC</t>
  </si>
  <si>
    <t>14 TW Alexander, Durham, NC 27703</t>
  </si>
  <si>
    <t>150 N. Field Dr. Suite 300, Lake Forest, IL 60045</t>
  </si>
  <si>
    <t>27703</t>
  </si>
  <si>
    <t>224-303-0701</t>
  </si>
  <si>
    <t>https://jaguargenetherapy.com/</t>
  </si>
  <si>
    <t>b. Renovation to building; c. Training</t>
  </si>
  <si>
    <t>2021-28912</t>
  </si>
  <si>
    <t>11/23/2021</t>
  </si>
  <si>
    <t>Roadrunner</t>
  </si>
  <si>
    <t>MASTERBRAND CABINETS, INC.</t>
  </si>
  <si>
    <t>651 Collier Loftin Road, Kinston, NC 28504-6847</t>
  </si>
  <si>
    <t>651 Collier Loftin Road, Kinston, NC 28504</t>
  </si>
  <si>
    <t>28504-6847</t>
  </si>
  <si>
    <t>(252) 361-3654</t>
  </si>
  <si>
    <t>https://www.masterbrand.com/</t>
  </si>
  <si>
    <t>2021-28300</t>
  </si>
  <si>
    <t>12/06/2021</t>
  </si>
  <si>
    <t>Darwin</t>
  </si>
  <si>
    <t>Toyota Battery Manufacturing, Inc.</t>
  </si>
  <si>
    <t>7039 – 7025 State Road 1006, Liberty, NC 27283-8018</t>
  </si>
  <si>
    <t>c/o Toyota Motor North America, Inc. 6565 Headquarters Dr., Plano, TX 75024</t>
  </si>
  <si>
    <t>27283-8018</t>
  </si>
  <si>
    <t>800.331.4331</t>
  </si>
  <si>
    <t>a. Purchase and/or installation of equipment; c. Training; d. Other - Construction of new manufacturing facilities and any other use of funds permissible under the award.</t>
  </si>
  <si>
    <t>Cash Grant; Donation of land</t>
  </si>
  <si>
    <t>2021-28035</t>
  </si>
  <si>
    <t>12/08/2021</t>
  </si>
  <si>
    <t>Independence</t>
  </si>
  <si>
    <t>Kroger Fulfillment Network LLC</t>
  </si>
  <si>
    <t xml:space="preserve">Cabarrus </t>
  </si>
  <si>
    <t>227 Hwy 49, Concord, NC 28085-8907</t>
  </si>
  <si>
    <t>1014  Vine Street, Cincinnati, OH 45202</t>
  </si>
  <si>
    <t>28085-8907</t>
  </si>
  <si>
    <t>513-762-1425</t>
  </si>
  <si>
    <t>www.thekrogerco.com</t>
  </si>
  <si>
    <t>2021-29149</t>
  </si>
  <si>
    <t>12/21/2021</t>
  </si>
  <si>
    <t>Science 37, Inc.</t>
  </si>
  <si>
    <t>TBD, Morrisville, NC N/A</t>
  </si>
  <si>
    <t>600 Corporate Pointe Suite 320, Culver City, CA 90230</t>
  </si>
  <si>
    <t>984-377-3737</t>
  </si>
  <si>
    <t>https://www.science37.com/</t>
  </si>
  <si>
    <t>fee waiver</t>
  </si>
  <si>
    <t>2019-25586</t>
  </si>
  <si>
    <t>Project Paris</t>
  </si>
  <si>
    <t>Sara Lee Frozen Bakery, LLC</t>
  </si>
  <si>
    <t>Edgecombe</t>
  </si>
  <si>
    <t>110 Sara Lee Road, Tarboro, NC</t>
  </si>
  <si>
    <t xml:space="preserve">110 Sara Lee Rd, Tarboro, NC </t>
  </si>
  <si>
    <t>252-641-5370</t>
  </si>
  <si>
    <t>www.saraleefrozenbakery.com</t>
  </si>
  <si>
    <t>a. Installation or purchase of new equipment, b. Structural repairs, improvements or renovations to existing buildings to be used for expansion</t>
  </si>
  <si>
    <t>2019-24627</t>
  </si>
  <si>
    <t>Project Earmark</t>
  </si>
  <si>
    <t>Pactiv LLC</t>
  </si>
  <si>
    <t>520 Radar Rd, Greensboro, NC 27410</t>
  </si>
  <si>
    <t>1900 West Field Court, Lake Forest, NC</t>
  </si>
  <si>
    <t>732-610-1750</t>
  </si>
  <si>
    <t>www.pactiv.com</t>
  </si>
  <si>
    <t>2019-25278</t>
  </si>
  <si>
    <t>Project Insure</t>
  </si>
  <si>
    <t>Atlantic Casualty Insurance Company</t>
  </si>
  <si>
    <t>400 Commerce Ct, Goldsboro, NC 27534</t>
  </si>
  <si>
    <t>400 Commerce Ct, Goldsboro, NC</t>
  </si>
  <si>
    <t>919-759-3220</t>
  </si>
  <si>
    <t>www.atlanticcasualty.net</t>
  </si>
  <si>
    <t>a. Installation or purchase of new equipment, b. Structural repairs, improvements or renovations to existing buildings to be used for expansion, c. Construction of or improvements to new or existing water or equipment for existing buildings, d. Construction of or improvements to new or existing water or equipment for new/proposed building</t>
  </si>
  <si>
    <t>2019-25337</t>
  </si>
  <si>
    <t>Project NP East</t>
  </si>
  <si>
    <t>NP East LLC</t>
  </si>
  <si>
    <t>Chowan</t>
  </si>
  <si>
    <t>809 Soundside Rd, Edenton, NC 27932</t>
  </si>
  <si>
    <t>PO Box 45, Cozad, NE</t>
  </si>
  <si>
    <t>308-784-2500</t>
  </si>
  <si>
    <t>www.countryestatevinyl.com</t>
  </si>
  <si>
    <t>a. Installation or purchase of new equipment, b. Structural repairs, improvements or renovations to existing buildings to be used for expansion, c. Construction of or improvements to new or existing water or equipment for existing buildings</t>
  </si>
  <si>
    <t>2019-25756</t>
  </si>
  <si>
    <t>Project Rock</t>
  </si>
  <si>
    <t>Amorock, LLC</t>
  </si>
  <si>
    <t>133 Blue Hawaiian, Battleboro, NC 27809</t>
  </si>
  <si>
    <t>PO Box 60006, Boulder City, NV</t>
  </si>
  <si>
    <t>702-824-9702</t>
  </si>
  <si>
    <t>www.armorock.com</t>
  </si>
  <si>
    <t>2019-24841</t>
  </si>
  <si>
    <t>Project Red</t>
  </si>
  <si>
    <t>Syngenta Crop Protection, LLC</t>
  </si>
  <si>
    <t>410 Swing Rd, Greensboro, NC</t>
  </si>
  <si>
    <t>336-632-6000</t>
  </si>
  <si>
    <t>www.syngenta-us.com</t>
  </si>
  <si>
    <t>2019-25675</t>
  </si>
  <si>
    <t>Project Ocean</t>
  </si>
  <si>
    <t>Parker Offshore, LLC</t>
  </si>
  <si>
    <t>Carteret</t>
  </si>
  <si>
    <t>2570 NC-101, Beaufort, NC 28516</t>
  </si>
  <si>
    <t>2570 NC-101, Beaufort, NC</t>
  </si>
  <si>
    <t>252-728-5321</t>
  </si>
  <si>
    <t>www.parkerboats.com</t>
  </si>
  <si>
    <t>2019-23920</t>
  </si>
  <si>
    <t>Project Max</t>
  </si>
  <si>
    <t>907 Gastonia Tech Parkway, Dallas, NC 28034</t>
  </si>
  <si>
    <t>318 Industrial Ln, Torrington, CT</t>
  </si>
  <si>
    <t>860-626-6328</t>
  </si>
  <si>
    <t>2019-25220</t>
  </si>
  <si>
    <t>Project Philly</t>
  </si>
  <si>
    <t xml:space="preserve">Moog Inc. </t>
  </si>
  <si>
    <t>Cherokee</t>
  </si>
  <si>
    <t>75 Peachtree Street, Murphy, NC</t>
  </si>
  <si>
    <t>1995 NC Hwy 141, Murphy, NC</t>
  </si>
  <si>
    <t>828-837-5115</t>
  </si>
  <si>
    <t>www.moog.com</t>
  </si>
  <si>
    <t>2018-22816</t>
  </si>
  <si>
    <t>Project Blue Sky</t>
  </si>
  <si>
    <t>Charlotte Pipe and Foundry Company</t>
  </si>
  <si>
    <t>10145 Lighthouse Rd, Oakboro, NC 28129</t>
  </si>
  <si>
    <t>2901 Randolph Rd, Charlotte, NC</t>
  </si>
  <si>
    <t>704-348-5408</t>
  </si>
  <si>
    <t>www.charlottepipe.com</t>
  </si>
  <si>
    <t>2019-25595</t>
  </si>
  <si>
    <t>Project Resin</t>
  </si>
  <si>
    <t>Serioplast US LLC</t>
  </si>
  <si>
    <t>NC Hwy 71, Red Springs, NC 28377</t>
  </si>
  <si>
    <t>Bergamo, Italy</t>
  </si>
  <si>
    <t>www.serioplast.com</t>
  </si>
  <si>
    <t>2020-25932</t>
  </si>
  <si>
    <t>Project Refresh</t>
  </si>
  <si>
    <t>Unix Packaging, LLC</t>
  </si>
  <si>
    <t>100 Ceramic Tile Dr, Morganton, NC 28655</t>
  </si>
  <si>
    <t>9 Minson Way, Montebello, CA</t>
  </si>
  <si>
    <t>213-627-5050</t>
  </si>
  <si>
    <t>www.unixpackaging.com</t>
  </si>
  <si>
    <t>2019-24676</t>
  </si>
  <si>
    <t>Project Sneakers</t>
  </si>
  <si>
    <t>Ames Copper Group LLC</t>
  </si>
  <si>
    <t>135 Old Boiling Springs Rd, Shelby, NC 28152</t>
  </si>
  <si>
    <t>99 East River Dr, East Hartford, CT</t>
  </si>
  <si>
    <t>860-622-7626</t>
  </si>
  <si>
    <t>www.imc-ma.com</t>
  </si>
  <si>
    <t>2020-26241</t>
  </si>
  <si>
    <t>Project Flag</t>
  </si>
  <si>
    <t>Anthem Diplays, LLC</t>
  </si>
  <si>
    <t>518 Ben Greene Industrial Park Rd, Elizabethtown, NC 28337</t>
  </si>
  <si>
    <t>664 Ben Greene Industrial Park Rd, Elizabethtow, NC</t>
  </si>
  <si>
    <t>910-862-3550</t>
  </si>
  <si>
    <t>www.anthemdisplays.com</t>
  </si>
  <si>
    <t>b. Structural repairs, improvements or renovations to existing buildings to be used for expansion</t>
  </si>
  <si>
    <t>2020-26521</t>
  </si>
  <si>
    <t>08/05/2020</t>
  </si>
  <si>
    <t>Project SPH</t>
  </si>
  <si>
    <t>Select Tissue of North Carolina, LLC</t>
  </si>
  <si>
    <t>Vance</t>
  </si>
  <si>
    <t>1133 Poplar Creek Road</t>
  </si>
  <si>
    <t>631-421-6000</t>
  </si>
  <si>
    <t>www.selectproducts-usa.com</t>
  </si>
  <si>
    <t>2020-26368</t>
  </si>
  <si>
    <t>08/06/2020</t>
  </si>
  <si>
    <t>Project Liger</t>
  </si>
  <si>
    <t>HC Composites, LLC</t>
  </si>
  <si>
    <t>601 Staton Road; Greenville, NC 27834</t>
  </si>
  <si>
    <t xml:space="preserve">601 Staton Road; Greenville, NC </t>
  </si>
  <si>
    <t>252-641-8000</t>
  </si>
  <si>
    <t>www.hccomposite.com</t>
  </si>
  <si>
    <t>2018-23212</t>
  </si>
  <si>
    <t>08/20/2020</t>
  </si>
  <si>
    <t>Project Peach</t>
  </si>
  <si>
    <t>Continental Structural Plastics of North Carolina, Inc.</t>
  </si>
  <si>
    <t>6701 Statesville Blvd; Salisbury, NC 28147</t>
  </si>
  <si>
    <t>6701 Statesville Blvd; Salisbury, NC</t>
  </si>
  <si>
    <t>704-645-4650</t>
  </si>
  <si>
    <t>www.cspplastics.com</t>
  </si>
  <si>
    <t>2020-26615</t>
  </si>
  <si>
    <t>08/21/2020</t>
  </si>
  <si>
    <t>Project BBQ</t>
  </si>
  <si>
    <t>Dansons US, LLC</t>
  </si>
  <si>
    <t>Cumberland</t>
  </si>
  <si>
    <t>800 Technology Drive; Fayetteville, NC 28306</t>
  </si>
  <si>
    <t>800 Technology Drive; Fayetteville, NC</t>
  </si>
  <si>
    <t>877-303-3134</t>
  </si>
  <si>
    <t>www.dansons.com</t>
  </si>
  <si>
    <t>2020-26296</t>
  </si>
  <si>
    <t>09/29/2020</t>
  </si>
  <si>
    <t>Project River Breeze</t>
  </si>
  <si>
    <t>CleanAire, LLC</t>
  </si>
  <si>
    <t>720 Page Road; Washington, NC 27889</t>
  </si>
  <si>
    <t>720 Page Road; Washington, NC</t>
  </si>
  <si>
    <t>252-293-6699</t>
  </si>
  <si>
    <t>www.cleanaire.net</t>
  </si>
  <si>
    <t>2020-26731</t>
  </si>
  <si>
    <t>10/02/2020</t>
  </si>
  <si>
    <t>Project TAD</t>
  </si>
  <si>
    <t>Triple Aught Design, LLC</t>
  </si>
  <si>
    <t>McDowell</t>
  </si>
  <si>
    <t>89 Commerce St; Old Fort, NC 28762</t>
  </si>
  <si>
    <t>89 Commerce St; Old Fort, NC</t>
  </si>
  <si>
    <t>415-520-3222</t>
  </si>
  <si>
    <t>www.tripleaughtdesign.com</t>
  </si>
  <si>
    <t>2020-26964</t>
  </si>
  <si>
    <t>10/14/2020</t>
  </si>
  <si>
    <t>Project EastPac</t>
  </si>
  <si>
    <t>MBP Acquisitions LLC</t>
  </si>
  <si>
    <t>6029 Stitt St; Monroe, NC 28110</t>
  </si>
  <si>
    <t xml:space="preserve">6029 Stitt St; Monroe, NC </t>
  </si>
  <si>
    <t>704-349-5055</t>
  </si>
  <si>
    <t>www.hamiltondp.com</t>
  </si>
  <si>
    <t>b. Structural repairs, improvements, or renovations to existing buildings to be used for expansion</t>
  </si>
  <si>
    <t>2020-26919</t>
  </si>
  <si>
    <t>10/15/2020</t>
  </si>
  <si>
    <t>Project Explorer</t>
  </si>
  <si>
    <t>RMC Advanced Technologies Inc.</t>
  </si>
  <si>
    <t>1400 Burris Road; Newton, NC 28658</t>
  </si>
  <si>
    <t>1400 Burris Road; Newton, NC</t>
  </si>
  <si>
    <t>586-441-1940</t>
  </si>
  <si>
    <t>www.rmctechnology.com</t>
  </si>
  <si>
    <t>2020-26408</t>
  </si>
  <si>
    <t>10/26/2020</t>
  </si>
  <si>
    <t>Project Connection</t>
  </si>
  <si>
    <t>Illinois Tool Works Inc.</t>
  </si>
  <si>
    <t>645 W. Pine Street; Mount Airy 27030</t>
  </si>
  <si>
    <t>645 W. Pine Street; Mount Airy</t>
  </si>
  <si>
    <t>336-996-7046</t>
  </si>
  <si>
    <t>www.itw.com</t>
  </si>
  <si>
    <t>2020-27177</t>
  </si>
  <si>
    <t>10/28/2020</t>
  </si>
  <si>
    <t>Project Iron Monger</t>
  </si>
  <si>
    <t>East Coast Steel Fabrication, Inc.</t>
  </si>
  <si>
    <t>116 N. Granby Street; Shawboro, NC 27944</t>
  </si>
  <si>
    <t>116 N. Granby Street; Shawboro, NC</t>
  </si>
  <si>
    <t>757-351-2601</t>
  </si>
  <si>
    <t>www.ecsfi.com</t>
  </si>
  <si>
    <t>2018-22417</t>
  </si>
  <si>
    <t>10/30/2020</t>
  </si>
  <si>
    <t>Project BLVD</t>
  </si>
  <si>
    <t>Cornerstone Building Brands, Inc.</t>
  </si>
  <si>
    <t>100 Red Iron Road; Rocky Mount, NC 27804</t>
  </si>
  <si>
    <t>100 Red Iron Road; Rocky Mount, NC</t>
  </si>
  <si>
    <t>513-702-0141</t>
  </si>
  <si>
    <t>www.cornerstonebuildingbrands.com</t>
  </si>
  <si>
    <t>2020-26063</t>
  </si>
  <si>
    <t>11/09/2020</t>
  </si>
  <si>
    <t>Project Twin Rivers</t>
  </si>
  <si>
    <t>American Wood Fibers, Inc</t>
  </si>
  <si>
    <t>16900 Aberdeen Road; Laurinburg, NC 28352</t>
  </si>
  <si>
    <t>16900 Aberdeen Road; Laurinburg, NC</t>
  </si>
  <si>
    <t>443-545-1920</t>
  </si>
  <si>
    <t>www.awf.com</t>
  </si>
  <si>
    <t>a. Installation or purchase of new equipment, b. Structural repairs, improvements, or renovations to existing buildings to be used for expansion, c. Construction of or improvements to new or existing water...or</t>
  </si>
  <si>
    <t>2020-26583</t>
  </si>
  <si>
    <t>11/12/2020</t>
  </si>
  <si>
    <t>Project X-Ray</t>
  </si>
  <si>
    <t>Flow X-Ray Corp</t>
  </si>
  <si>
    <t>133 Blue Hawaiian Dr; Battleboro, NC 27804</t>
  </si>
  <si>
    <t xml:space="preserve">133 Blue Hawaiian Dr; Battleboro, NC </t>
  </si>
  <si>
    <t>631-242-9729</t>
  </si>
  <si>
    <t>www.flowdental.com</t>
  </si>
  <si>
    <t>2020-27382</t>
  </si>
  <si>
    <t>12/04/2020</t>
  </si>
  <si>
    <t>Project Day</t>
  </si>
  <si>
    <t>Riverside Furniture Corporation</t>
  </si>
  <si>
    <t>Caswell</t>
  </si>
  <si>
    <t>5928 N. Hwy 87; Gibsonville, NC 27377</t>
  </si>
  <si>
    <t>5928 N. Hwy 87; Gibsonville, NC</t>
  </si>
  <si>
    <t>479-785-8153</t>
  </si>
  <si>
    <t>www.riverside-furniture.com</t>
  </si>
  <si>
    <t>2020-26317</t>
  </si>
  <si>
    <t>12/07/2020</t>
  </si>
  <si>
    <t>Project Disney</t>
  </si>
  <si>
    <t>Sturm, Ruger &amp; Co., Inc.</t>
  </si>
  <si>
    <t>Rockingham</t>
  </si>
  <si>
    <t>271 Cardwell Road; Mayodan, NC 27027</t>
  </si>
  <si>
    <t>271 Cardwell Road; Mayodan, NC</t>
  </si>
  <si>
    <t>336-949-5128</t>
  </si>
  <si>
    <t>www.ruger.com</t>
  </si>
  <si>
    <t>2020-27354</t>
  </si>
  <si>
    <t>12/09/2020</t>
  </si>
  <si>
    <t>Project Hero</t>
  </si>
  <si>
    <t>Integro Technologies Corp</t>
  </si>
  <si>
    <t>301 South Main Street; Salisbury, NC 28144</t>
  </si>
  <si>
    <t>301 South Main Street; Salisbury, NC</t>
  </si>
  <si>
    <t>704-636-9666</t>
  </si>
  <si>
    <t>www.integro-tech.com</t>
  </si>
  <si>
    <t>2020-27355</t>
  </si>
  <si>
    <t>Project House 1</t>
  </si>
  <si>
    <t>Huvepharma</t>
  </si>
  <si>
    <t>Scottland</t>
  </si>
  <si>
    <t>22300 Skyway Church Road; Maxton, NC 28364</t>
  </si>
  <si>
    <t>22300 Skyway Church Road; Maxton, NC</t>
  </si>
  <si>
    <t>910-506-2650</t>
  </si>
  <si>
    <t>www.huvepharma.com</t>
  </si>
  <si>
    <t>15-1083</t>
  </si>
  <si>
    <t>Bharat Forge</t>
  </si>
  <si>
    <t>Sanford</t>
  </si>
  <si>
    <t>Colon Rd at US 1</t>
  </si>
  <si>
    <t>P.O. Box 3729, Sanford, NC</t>
  </si>
  <si>
    <t>(919) 777-1112</t>
  </si>
  <si>
    <t>www.sanfordnc.net</t>
  </si>
  <si>
    <t>15-1085</t>
  </si>
  <si>
    <t>Wright Foods Bilhen Pump Station</t>
  </si>
  <si>
    <t>Wright Foods</t>
  </si>
  <si>
    <t>Montgomery</t>
  </si>
  <si>
    <t>W. Main Street, Troy</t>
  </si>
  <si>
    <t>315 N. Main St., Troy, NC</t>
  </si>
  <si>
    <t>(910) 572.3661</t>
  </si>
  <si>
    <t>www.troy.nc.us</t>
  </si>
  <si>
    <t>15-1084</t>
  </si>
  <si>
    <t>Louisburg Industrial Park</t>
  </si>
  <si>
    <t>T. Kemp Road</t>
  </si>
  <si>
    <t>110 W. Nash St., Louisburg, NC</t>
  </si>
  <si>
    <t>(919) 497-1004</t>
  </si>
  <si>
    <t>www.townoflouisburg.org</t>
  </si>
  <si>
    <t>Water, Sewer, Road</t>
  </si>
  <si>
    <t>15-1086</t>
  </si>
  <si>
    <t>Craven County Industrial Park</t>
  </si>
  <si>
    <t>US Hwy 70 and US Hwy 17</t>
  </si>
  <si>
    <t>406 Craven St., New Bern</t>
  </si>
  <si>
    <t>(252) 636-6600</t>
  </si>
  <si>
    <t>www.cravencountync.gov</t>
  </si>
  <si>
    <t>15-1087</t>
  </si>
  <si>
    <t>Liberty Point Industrial Park</t>
  </si>
  <si>
    <t>Corporation Drive</t>
  </si>
  <si>
    <t>117 Dick St., Fayetteville</t>
  </si>
  <si>
    <t>(910) 678-7771</t>
  </si>
  <si>
    <t>www.cumberlandcountync.gov</t>
  </si>
  <si>
    <t>15-1088</t>
  </si>
  <si>
    <t>Southeast Region Park</t>
  </si>
  <si>
    <t>1024 Midway Road</t>
  </si>
  <si>
    <t>111 Washington St., Whiteville, NC</t>
  </si>
  <si>
    <t>(910) 640-6640</t>
  </si>
  <si>
    <t>www.columbusco.org</t>
  </si>
  <si>
    <t>15-1089</t>
  </si>
  <si>
    <t>Jetstream Aviation</t>
  </si>
  <si>
    <t xml:space="preserve">Jetstream Aviation, LLC </t>
  </si>
  <si>
    <t>2860 Jetport Road</t>
  </si>
  <si>
    <t>P.O. Box 339, Kinston</t>
  </si>
  <si>
    <t>(252) 939-3110</t>
  </si>
  <si>
    <t>www.ci.kinston.nc.us</t>
  </si>
  <si>
    <t>15-1090</t>
  </si>
  <si>
    <t>Heritage Mulch</t>
  </si>
  <si>
    <t>155 Collins Road</t>
  </si>
  <si>
    <t>602 W. Ridgeway St., Warrenton</t>
  </si>
  <si>
    <t>(252) 257-3115</t>
  </si>
  <si>
    <t>www.warrencountync.com</t>
  </si>
  <si>
    <t>2019-24946</t>
  </si>
  <si>
    <t>01/21/2020</t>
  </si>
  <si>
    <t>Blue Jay</t>
  </si>
  <si>
    <t>Eli Lilly and Company I</t>
  </si>
  <si>
    <t>Moore Drive, Not in City limits, NC 27709</t>
  </si>
  <si>
    <t>27709</t>
  </si>
  <si>
    <t>a. Purchase and/or installation of equipment, c. Training</t>
  </si>
  <si>
    <t>2019-24101</t>
  </si>
  <si>
    <t>02/18/2020</t>
  </si>
  <si>
    <t>Jupiter</t>
  </si>
  <si>
    <t>Audentes Therapeutics, Inc.</t>
  </si>
  <si>
    <t>600 California Street, 17th Floor, San Francisco, CA 94108</t>
  </si>
  <si>
    <t>(415) 818-1001</t>
  </si>
  <si>
    <t>https://www.audentestx.com/</t>
  </si>
  <si>
    <t>a. Purchase and/or installation of equipment, b. Renovation to building, c. Training</t>
  </si>
  <si>
    <t>2019-25246</t>
  </si>
  <si>
    <t>04/07/2020</t>
  </si>
  <si>
    <t>Athens</t>
  </si>
  <si>
    <t>Bandwidth Inc.</t>
  </si>
  <si>
    <t>TBD, Raleigh, NC N/A; 900 Main Campus Dr, Suite 100, Raleigh, NC 27606-5177</t>
  </si>
  <si>
    <t>900 Main Campus Dr, Suite 100, Raleigh, NC 27606</t>
  </si>
  <si>
    <t>N/A; 27606-5177</t>
  </si>
  <si>
    <t>800-808-5150</t>
  </si>
  <si>
    <t>bandwidth.com</t>
  </si>
  <si>
    <t>Information</t>
  </si>
  <si>
    <t>a. Purchase and/or installation of equipment, c. Training, d. Other-TBD</t>
  </si>
  <si>
    <t>Contract Pending + $3,068,060</t>
  </si>
  <si>
    <t>2018-23210</t>
  </si>
  <si>
    <t>04/14/2020</t>
  </si>
  <si>
    <t>Grand</t>
  </si>
  <si>
    <t>GoldenHome International Inc.</t>
  </si>
  <si>
    <t>231 Concord Pkwy S, Concord, NC 28027</t>
  </si>
  <si>
    <t>400 Apgar Dr Ste A, Somerset, NJ 8873</t>
  </si>
  <si>
    <t>609-582-3268</t>
  </si>
  <si>
    <t>www.goldenhomekitchen.com</t>
  </si>
  <si>
    <t>2017-21576</t>
  </si>
  <si>
    <t>05/26/2020</t>
  </si>
  <si>
    <t>Optic</t>
  </si>
  <si>
    <t>Ontex Operations USA, LLC</t>
  </si>
  <si>
    <t>SW corner of interesection of HWY 65 &amp; I 73, not in city limits, NC 27357</t>
  </si>
  <si>
    <t>960 North Point Parkway, Suite 100, Alpharetta, GA 30005</t>
  </si>
  <si>
    <t>27357</t>
  </si>
  <si>
    <t>678-464-8787</t>
  </si>
  <si>
    <t>www.ontex.com</t>
  </si>
  <si>
    <t xml:space="preserve"> Cash Grant</t>
  </si>
  <si>
    <t>2019-25247</t>
  </si>
  <si>
    <t>06/02/2020</t>
  </si>
  <si>
    <t>Orion 2 Phase 1</t>
  </si>
  <si>
    <t>Grail, LLC</t>
  </si>
  <si>
    <t>4001 NC Hwy 54, Not in City Limits, NC 27709-0000</t>
  </si>
  <si>
    <t>1525 O'Brien Dr., Menlo Park, CA 94025</t>
  </si>
  <si>
    <t>27709-0000</t>
  </si>
  <si>
    <t>(833) 694-2553</t>
  </si>
  <si>
    <t>https://grail.com</t>
  </si>
  <si>
    <t>2020-26044</t>
  </si>
  <si>
    <t>06/09/2020</t>
  </si>
  <si>
    <t>Grifols Therapeutics LLC II</t>
  </si>
  <si>
    <t>Johnston</t>
  </si>
  <si>
    <t>8368 US 70 Business Highway West, Clayton, NC 27520-9464</t>
  </si>
  <si>
    <t>79 T.W. Alexander Dr / 4101 Research Commons, Research Triangle Park, NC 27709</t>
  </si>
  <si>
    <t>27520-9464</t>
  </si>
  <si>
    <t>919-359-7900</t>
  </si>
  <si>
    <t>www.grifols.com</t>
  </si>
  <si>
    <t>a. Purchase and/or installation of equipment, d. Other-Construction costs</t>
  </si>
  <si>
    <t>2019-24326</t>
  </si>
  <si>
    <t>Press</t>
  </si>
  <si>
    <t>Prime Beverage Group, LLC</t>
  </si>
  <si>
    <t>1858 Kannapolis Parkway, Kannapolis, NC 28207</t>
  </si>
  <si>
    <t>1858 Kannapolis Parkway, Kannapolis, NC 28027</t>
  </si>
  <si>
    <t>28207</t>
  </si>
  <si>
    <t>805-587-9356</t>
  </si>
  <si>
    <t>www.primebev.com</t>
  </si>
  <si>
    <t>2020-26312</t>
  </si>
  <si>
    <t>07/01/2020</t>
  </si>
  <si>
    <t>Big Boy</t>
  </si>
  <si>
    <t>Centene Management Company LLC</t>
  </si>
  <si>
    <t>2405 Governor Hunt Road and surrounding areas within 1 mile radius, Charlotte, NC 28262-2373; 10101 David Taylor Drive, Suite 100, Suite 150, Suite 300, Charlotte, NC 28262-2379; 1422 S Tryon St, Charlotte, NC 28203-4678; TBD and 1848 Galleria Blvd., Suite B, Charlotte, NC TBD and 28270-2476</t>
  </si>
  <si>
    <t>7700 Forsyth Boulevard, St. Louis, MO 63105</t>
  </si>
  <si>
    <t>28262-2373; 28262-2379; 28203-4678; TBD and 28270-2476</t>
  </si>
  <si>
    <t>(314) 320-2732</t>
  </si>
  <si>
    <t>https://www.centene.com/</t>
  </si>
  <si>
    <t>a. Purchase and/or installation of equipment; c. Training; d. Other - Construction and other uses as the need arises</t>
  </si>
  <si>
    <t>2019-25410</t>
  </si>
  <si>
    <t>08/07/2020</t>
  </si>
  <si>
    <t>Maple</t>
  </si>
  <si>
    <t>Prepac Manufacturing US LLC</t>
  </si>
  <si>
    <t>3031 Hendren Road, Whitsett, NC 27377-9144</t>
  </si>
  <si>
    <t>6705 Dennett Place, Delta, British Columbia, N/A V4G 1N4</t>
  </si>
  <si>
    <t>27377-9144</t>
  </si>
  <si>
    <t>604-940-2300</t>
  </si>
  <si>
    <t>prepacmfg.ca</t>
  </si>
  <si>
    <t>2020-25901</t>
  </si>
  <si>
    <t>08/11/2020</t>
  </si>
  <si>
    <t>Pathfinder</t>
  </si>
  <si>
    <t>Beam Therapeutics Inc.</t>
  </si>
  <si>
    <t>10 Davis Drive, RTP, NC 27709, Not in City Limits, NC NA</t>
  </si>
  <si>
    <t>26 Landsdowne Street, Cambridge, MA 2139</t>
  </si>
  <si>
    <t>857-327-8775</t>
  </si>
  <si>
    <t>https://beamtx.com/</t>
  </si>
  <si>
    <t>2020-26299</t>
  </si>
  <si>
    <t>Rocket</t>
  </si>
  <si>
    <t>Retirement Clearinghouse, LLC</t>
  </si>
  <si>
    <t>1916 Ayrsley Town Blvd., Suite 200, Charlotte, NC 28273-4428; 3545 Whitehall Park Drive, Suite 400, Charlotte, NC 28273</t>
  </si>
  <si>
    <t>3545 Whitehall Park Drive, Suite 400, Charlotte, NC 28273</t>
  </si>
  <si>
    <t>28273-4428; 28273</t>
  </si>
  <si>
    <t>704-248-5839</t>
  </si>
  <si>
    <t>www.rch1.com</t>
  </si>
  <si>
    <t>2020-26379</t>
  </si>
  <si>
    <t>09/30/2020</t>
  </si>
  <si>
    <t>Jorgai</t>
  </si>
  <si>
    <t>Merchants Distributors, LLC II</t>
  </si>
  <si>
    <t>Caldwell</t>
  </si>
  <si>
    <t>5005 Alex Lee Blvd., Hickory, NC 28601</t>
  </si>
  <si>
    <t>5001 Alex Lee Blvd., Hickory, NC 28601</t>
  </si>
  <si>
    <t>28601</t>
  </si>
  <si>
    <t>828-725-4444</t>
  </si>
  <si>
    <t>www.merchantsdistributors.com</t>
  </si>
  <si>
    <t>Job Retention Grant; Tax Grants; Infrastructure Grant</t>
  </si>
  <si>
    <t>2020-26455</t>
  </si>
  <si>
    <t>Green Acres</t>
  </si>
  <si>
    <t>Nestle Purina PetCare Company</t>
  </si>
  <si>
    <t>863 E Meadow Road, Eden, NC 27288-3636</t>
  </si>
  <si>
    <t>One Checkerboard Square, St. Louis, MO 63164</t>
  </si>
  <si>
    <t>27288-3636</t>
  </si>
  <si>
    <t>314-982-1000</t>
  </si>
  <si>
    <t>www.purina.com</t>
  </si>
  <si>
    <t>2020-26235</t>
  </si>
  <si>
    <t>10/13/2020</t>
  </si>
  <si>
    <t>Sort2Classify</t>
  </si>
  <si>
    <t>United Parcel Service, Inc. (OH)</t>
  </si>
  <si>
    <t>Guilford, Alamance</t>
  </si>
  <si>
    <t>3100 Flagstone Dr, Greensboro, NC 27406-5329; 2770 Senator Ralph Scott Parkway (facility being built), Mebane, NC 27302</t>
  </si>
  <si>
    <t>Attn:  UPS East Region Tax, 55 Glenlake Pkwy NE, Atlanta, GA 30328</t>
  </si>
  <si>
    <t>27406-5329; 27302</t>
  </si>
  <si>
    <t>404-828-8245</t>
  </si>
  <si>
    <t>www.ups.com</t>
  </si>
  <si>
    <t>a. Purchase and/or installation of equipment; b. Renovation to building; c. Training; d. Other - New build</t>
  </si>
  <si>
    <t>Cash Grant, Fee Waiver</t>
  </si>
  <si>
    <t>2020-26310</t>
  </si>
  <si>
    <t>Chippy fka Evans Food</t>
  </si>
  <si>
    <t>Utz Quality Foods, LLC</t>
  </si>
  <si>
    <t>TBD, Kings Mountain, NC 28086-3888</t>
  </si>
  <si>
    <t>900 High Street, Hanover, PA 17331</t>
  </si>
  <si>
    <t>28086-3888</t>
  </si>
  <si>
    <t>800-367-7629</t>
  </si>
  <si>
    <t>www.utzsnacks.com</t>
  </si>
  <si>
    <t>2019-23892</t>
  </si>
  <si>
    <t>10/22/2020</t>
  </si>
  <si>
    <t>Ranger</t>
  </si>
  <si>
    <t>Raytheon Technologies Corporation</t>
  </si>
  <si>
    <t>Buncombe</t>
  </si>
  <si>
    <t>TBD, Not in city limits, NC N/A</t>
  </si>
  <si>
    <t>(P&amp;W) 400 Main Street, East Hartford, CT 6118</t>
  </si>
  <si>
    <t>(860) 565 - 4321</t>
  </si>
  <si>
    <t>prattwhitney.com</t>
  </si>
  <si>
    <t>2020-26607</t>
  </si>
  <si>
    <t>10/27/2020</t>
  </si>
  <si>
    <t>Enterprise</t>
  </si>
  <si>
    <t>Eastern Wholesale Fence LLC</t>
  </si>
  <si>
    <t>7401 Stateville Blvd, Salisbury, NC 28147-7493</t>
  </si>
  <si>
    <t>266 Middle Island Rd, Medford, NY 11763</t>
  </si>
  <si>
    <t>28147-7493</t>
  </si>
  <si>
    <t>631-772-3324</t>
  </si>
  <si>
    <t>https://easternfence.com/</t>
  </si>
  <si>
    <t>No Local Incentives Reported</t>
  </si>
  <si>
    <t>2020-27316</t>
  </si>
  <si>
    <t>10/29/2020</t>
  </si>
  <si>
    <t>Ironman</t>
  </si>
  <si>
    <t>BioAgilytix Labs, LLC</t>
  </si>
  <si>
    <t>2300 Englert Drive, Durham, NC 27713</t>
  </si>
  <si>
    <t>919-381-6097</t>
  </si>
  <si>
    <t>www.bioagilytix.com</t>
  </si>
  <si>
    <t>2020-26893</t>
  </si>
  <si>
    <t>Legacy</t>
  </si>
  <si>
    <t>Nuvotronics, Inc.</t>
  </si>
  <si>
    <t>2305 Presidential Dr., Durham, NC 27703-8039</t>
  </si>
  <si>
    <t>2305 Presidential Dr, Durham, NC 27703</t>
  </si>
  <si>
    <t>27703-8039</t>
  </si>
  <si>
    <t>919-449-4284</t>
  </si>
  <si>
    <t>www.nuvotronics.com</t>
  </si>
  <si>
    <t>2020-26987</t>
  </si>
  <si>
    <t>11/24/2020</t>
  </si>
  <si>
    <t>Clorox Services Company</t>
  </si>
  <si>
    <t>210 W Pettigrew St, Durham, NC 27701-3666; TBD, TBD, NC N/A</t>
  </si>
  <si>
    <t>1221 Broadway, Oakland, CA 94612</t>
  </si>
  <si>
    <t>27701-3666; N/A</t>
  </si>
  <si>
    <t>(510) 271-7000</t>
  </si>
  <si>
    <t>https://www.thecloroxcompany.com/</t>
  </si>
  <si>
    <t>2019-24693</t>
  </si>
  <si>
    <t>12/01/2020</t>
  </si>
  <si>
    <t>Thunder</t>
  </si>
  <si>
    <t>Chick-fil-A Supply, LLC</t>
  </si>
  <si>
    <t>North Carolina Industrial Center/ Address TBD, Not in City limits, to be annexed by Mebane, NC 27302-8368</t>
  </si>
  <si>
    <t>5200 Buffington Rd, Atlanta, GA 30349</t>
  </si>
  <si>
    <t>27302-8368</t>
  </si>
  <si>
    <t>404-305-4026</t>
  </si>
  <si>
    <t>www.cfa-supply.com</t>
  </si>
  <si>
    <t>Fee Waiver, Cash Grant, Scholarship</t>
  </si>
  <si>
    <t>2019-25813</t>
  </si>
  <si>
    <t>12/08/2020</t>
  </si>
  <si>
    <t>Top Chef</t>
  </si>
  <si>
    <t>Farmina Pet Food USA, LLC</t>
  </si>
  <si>
    <t>Reidsville Industrial Park, Reidsville, NC 27320</t>
  </si>
  <si>
    <t>259 30th Street, Suite 1502, New York , NY 10001</t>
  </si>
  <si>
    <t>27320</t>
  </si>
  <si>
    <t>646 588 1030</t>
  </si>
  <si>
    <t>www.farmina.com/us</t>
  </si>
  <si>
    <t>a. Purchase and/or installation of equipment; d. Other -Site preparation, construction</t>
  </si>
  <si>
    <t>Cash Grant, Site Prep, Land</t>
  </si>
  <si>
    <t>2020-26898</t>
  </si>
  <si>
    <t>Jackpot</t>
  </si>
  <si>
    <t>Grover Gaming, Inc.</t>
  </si>
  <si>
    <t>0 Martin Luther King Jr Hwy, Not in City Limits, NC 27834</t>
  </si>
  <si>
    <t>3506 NE Greenville Blvd, Greenville, NC 27834</t>
  </si>
  <si>
    <t>27834</t>
  </si>
  <si>
    <t>252-329-7900</t>
  </si>
  <si>
    <t>www.grovergaming.com</t>
  </si>
  <si>
    <t>a. Purchase and/or installation of equipment; c. Training; d. Other - Construction &amp; development of new facility and surrounding campus</t>
  </si>
  <si>
    <t>2020-27443</t>
  </si>
  <si>
    <t>12/17/2020</t>
  </si>
  <si>
    <t>TGT</t>
  </si>
  <si>
    <t>Taysha Gene Therapies, Inc.</t>
  </si>
  <si>
    <t>5 National Way, Durham, NC 27703-9950</t>
  </si>
  <si>
    <t>2280 Inwood Rd, Dallas, TX 75235</t>
  </si>
  <si>
    <t>27703-9950</t>
  </si>
  <si>
    <t>302.455.2488</t>
  </si>
  <si>
    <t>https://tayshagtx.com/</t>
  </si>
  <si>
    <t>2020-27231</t>
  </si>
  <si>
    <t>12/22/2020</t>
  </si>
  <si>
    <t>Ignite</t>
  </si>
  <si>
    <t>Intercontinental Capital Group, Inc.</t>
  </si>
  <si>
    <t>1515 Mockingbird Lane Suite 1000, Charlotte, NC 28209; TBD, Charlotte, NC N/A</t>
  </si>
  <si>
    <t>265 Broadhollow Road Suite 220, Melville, NY 11747</t>
  </si>
  <si>
    <t>28209; N/A</t>
  </si>
  <si>
    <t>1-877-828-9569</t>
  </si>
  <si>
    <t>https://intercontinentalcapital.com/</t>
  </si>
  <si>
    <t>2019-23730</t>
  </si>
  <si>
    <t>12/23/2020</t>
  </si>
  <si>
    <t>Decal</t>
  </si>
  <si>
    <t>American Fuji Seal, Inc.</t>
  </si>
  <si>
    <t>1801 Lutetium Circle, Newton, NC 28658 (portions of Parcel ID #372117017293 &amp; #372117105489, Newton, NC 28658</t>
  </si>
  <si>
    <t>1051 Bloomfield Road, Bardstown, KY 40004</t>
  </si>
  <si>
    <t>28658</t>
  </si>
  <si>
    <t>(502) 348-9211</t>
  </si>
  <si>
    <t>www.fujiseal.com/americas</t>
  </si>
  <si>
    <t>a. Purchase and/or installation of equipment; b. Renovation to building; c. Training; d. Other - Employee motivation and local activities</t>
  </si>
  <si>
    <t>Free Property; Grading Assistance</t>
  </si>
  <si>
    <t>JMAC</t>
  </si>
  <si>
    <t>Blue Sky</t>
  </si>
  <si>
    <t>Stanly; Mecklengurg; Union</t>
  </si>
  <si>
    <t>10145 Lighthouse Rd/Oakboro, NC 28129; 1335 Clarkson Street Charlotte, NC 28216; 4210 Old Charlotte Highway Monroe, NC 28110; 2109 Randolph Road Charlotte, NC 28207</t>
  </si>
  <si>
    <t>Heritage JMAC</t>
  </si>
  <si>
    <t>2109 Randolph Road,
Charlotte, NC 28207-1521</t>
  </si>
  <si>
    <t>704-348-6483</t>
  </si>
  <si>
    <t>manufacturing</t>
  </si>
  <si>
    <t xml:space="preserve">training and retraining </t>
  </si>
  <si>
    <t>140% of County Average</t>
  </si>
  <si>
    <t>Tax Grant; Cash Grant; Fee Waiver; Infrastructure Grant</t>
  </si>
  <si>
    <t>2018-23436</t>
  </si>
  <si>
    <t>Project Blue Ribbon</t>
  </si>
  <si>
    <t>BestCo Inc.</t>
  </si>
  <si>
    <t>288 Mazeppa Rd, Mooresville, NC</t>
  </si>
  <si>
    <t xml:space="preserve">288 Mazeppa Road, Mooresville, NC </t>
  </si>
  <si>
    <t>2019-24013</t>
  </si>
  <si>
    <t>Project Life Saver</t>
  </si>
  <si>
    <t>E-N-G Mobile Systems</t>
  </si>
  <si>
    <t>810 Tom Starling Rd, Fayetteville, NC</t>
  </si>
  <si>
    <t>2245 Via de Mercados, Concord, CA</t>
  </si>
  <si>
    <t>94520-8100</t>
  </si>
  <si>
    <t>301-983-1133</t>
  </si>
  <si>
    <t>www.e-n-g.com</t>
  </si>
  <si>
    <t>a. Installation or purchase of new equipment, b. Structural repairs improvements or renovations to existing buildings to be used for expansions, c. Construction of or improvements to new or existing water...or equipment for existing buildings</t>
  </si>
  <si>
    <t>2018-21633</t>
  </si>
  <si>
    <t>Project Pavement</t>
  </si>
  <si>
    <t>Pacon Manufacturing Corporation</t>
  </si>
  <si>
    <t>Brunswick</t>
  </si>
  <si>
    <t>100 Quality Dr, Navassa, NC</t>
  </si>
  <si>
    <t>400 Pierce Street, Somerset, NJ</t>
  </si>
  <si>
    <t>732-357-8023</t>
  </si>
  <si>
    <t>www.paconmfg.com</t>
  </si>
  <si>
    <t>b. Structural repairs improvements or renovations to existing buildings to be used for expansions</t>
  </si>
  <si>
    <t>2018-22098</t>
  </si>
  <si>
    <t>Project Kodiak</t>
  </si>
  <si>
    <t>Chewy, Inc.</t>
  </si>
  <si>
    <t>1215 Long Ferry Rd, Salisbury, NC</t>
  </si>
  <si>
    <t>1855 Griffin Rd, Dania Beach, FL</t>
  </si>
  <si>
    <t>786-320-7111</t>
  </si>
  <si>
    <t>www.chewy.com</t>
  </si>
  <si>
    <t>Cash, Tax Grant</t>
  </si>
  <si>
    <t>2019-23885</t>
  </si>
  <si>
    <t>Project Perfect Gauge</t>
  </si>
  <si>
    <t>Superior Plastics Extrusion</t>
  </si>
  <si>
    <t>1057 County Home Rd, Hamlet, NC</t>
  </si>
  <si>
    <t>28345-4390</t>
  </si>
  <si>
    <t>860-963-1976</t>
  </si>
  <si>
    <t>www.impactplastics-ct.com</t>
  </si>
  <si>
    <t>a. Installation or purchase of new equipment, b. Structural repairs improvements or renovations to existing buildings to be used for expansions, c. Construction of or improvements to new or existing water...or equipment for existing buildings,  d. Construction of or improvements to new or existing water...or equipment for new/proposed building</t>
  </si>
  <si>
    <t>2018-23263</t>
  </si>
  <si>
    <t>Project Compounder</t>
  </si>
  <si>
    <t>Loba-Wakol LLC</t>
  </si>
  <si>
    <t>Anson</t>
  </si>
  <si>
    <t>2732 US Hwy 74 W, Wadesboro, NC</t>
  </si>
  <si>
    <t>2401 Whitewall Park Dr, Charlotte, NC</t>
  </si>
  <si>
    <t>704-527-5919</t>
  </si>
  <si>
    <t>www.loba-wakol.com</t>
  </si>
  <si>
    <t>a. Installation or purchase of new equipment, b. Structural repairs improvements or renovations to existing buildings to be used for expansions</t>
  </si>
  <si>
    <t>2019-24067</t>
  </si>
  <si>
    <t>Project Mermite</t>
  </si>
  <si>
    <t>AmeriQual Aseptic</t>
  </si>
  <si>
    <t>1 Wright Way, Troy, NC</t>
  </si>
  <si>
    <t>18200 Hwy 41 N, Evansville, IN</t>
  </si>
  <si>
    <t>812-867-1444</t>
  </si>
  <si>
    <t>www.ameriqualgroup.com</t>
  </si>
  <si>
    <t>2019-23919</t>
  </si>
  <si>
    <t>Project Heidi</t>
  </si>
  <si>
    <t>Broad River Retail</t>
  </si>
  <si>
    <t>125 Brewer Rd, Four Oaks, NC</t>
  </si>
  <si>
    <t>2901 Lakemont Blvd, Fort Mill, SC</t>
  </si>
  <si>
    <t>803-228-4883</t>
  </si>
  <si>
    <t>www.ashleyfurniture.com</t>
  </si>
  <si>
    <t>2018-22575</t>
  </si>
  <si>
    <t>Project Ace</t>
  </si>
  <si>
    <t>Krigen Pharmaceuticals</t>
  </si>
  <si>
    <t>Harnett</t>
  </si>
  <si>
    <t>800 Edwards Brothers Dr, Lillington, NC</t>
  </si>
  <si>
    <t>919-961-3751</t>
  </si>
  <si>
    <t>www.krigenpharmaceuticals.com</t>
  </si>
  <si>
    <t>b. Structural repairs improvements or renovations to existing buildings to be used for expansions, c. Construction of or improvements to new or existing water...or equipment for existing buildings</t>
  </si>
  <si>
    <t>2019-23869</t>
  </si>
  <si>
    <t>Project CleanAire</t>
  </si>
  <si>
    <t>CleanAire</t>
  </si>
  <si>
    <t>Wilson</t>
  </si>
  <si>
    <t>4841 Lamm Rd, Wilson, NC</t>
  </si>
  <si>
    <t>112 South Respess Street, Washington, NC</t>
  </si>
  <si>
    <t>919-669-5053</t>
  </si>
  <si>
    <t>www.pamlico-air.com</t>
  </si>
  <si>
    <t>2019-24460</t>
  </si>
  <si>
    <t>Project Elizabeth</t>
  </si>
  <si>
    <t>Telephonics Corporation</t>
  </si>
  <si>
    <t>Pasquotank</t>
  </si>
  <si>
    <t>120 Corporate Drive, Elizabeth City. NC</t>
  </si>
  <si>
    <t>815 Broad Hollow Rd, Farmingdale, NY</t>
  </si>
  <si>
    <t>631-755-7000</t>
  </si>
  <si>
    <t>www.telephonics.com</t>
  </si>
  <si>
    <t>2019-23785</t>
  </si>
  <si>
    <t>Project Cameo</t>
  </si>
  <si>
    <t>Lowe's Companies</t>
  </si>
  <si>
    <t>1810 Camden Rd, Charlotte, NC</t>
  </si>
  <si>
    <t>1000 Lowes Blvd, Mooresville, NC</t>
  </si>
  <si>
    <t>28117-8520</t>
  </si>
  <si>
    <t>704-758-1000</t>
  </si>
  <si>
    <t>www.lowes.com</t>
  </si>
  <si>
    <t>2019-24302</t>
  </si>
  <si>
    <t>Project Tread</t>
  </si>
  <si>
    <t>Black's Tire Service, Inc.</t>
  </si>
  <si>
    <t>30 Bitmore Rd, Whiteville, NC 28472</t>
  </si>
  <si>
    <t>910-642-2157</t>
  </si>
  <si>
    <t>www.blackstire.com</t>
  </si>
  <si>
    <t>2019-24151</t>
  </si>
  <si>
    <t>Project Clarence</t>
  </si>
  <si>
    <t>Hockmeyer Equipment Corp</t>
  </si>
  <si>
    <t>6 Kitty Hawk Lane, Elizabeth City, NC 27909</t>
  </si>
  <si>
    <t>252-331-5683</t>
  </si>
  <si>
    <t>www.hockmeyer.com</t>
  </si>
  <si>
    <t>2019-24891</t>
  </si>
  <si>
    <t>Project Outdoors</t>
  </si>
  <si>
    <t>Kitsbow LLC</t>
  </si>
  <si>
    <t>78 Catawba Ave, Old Fort, NC 28762</t>
  </si>
  <si>
    <t>206-304-8500</t>
  </si>
  <si>
    <t>www.kitsbow.com</t>
  </si>
  <si>
    <t>2019-24149</t>
  </si>
  <si>
    <t>Project Band Aid</t>
  </si>
  <si>
    <t>Medline Industries, Inc.</t>
  </si>
  <si>
    <t>Orange</t>
  </si>
  <si>
    <t xml:space="preserve">Three Lakes Dr, Northfield, IL </t>
  </si>
  <si>
    <t>847-643-4316</t>
  </si>
  <si>
    <t>www.medline.com</t>
  </si>
  <si>
    <t>d. Construction of or improvements to new or existing water or equipment for new/proposed building</t>
  </si>
  <si>
    <t>2019-24953</t>
  </si>
  <si>
    <t>Project Pompano</t>
  </si>
  <si>
    <t>Pallet Consultants of North Carolina</t>
  </si>
  <si>
    <t>2 Dinan Rd, Dunn, NC 28334</t>
  </si>
  <si>
    <t>2 Dinan Rd, Dunn, NC</t>
  </si>
  <si>
    <t>954-946-2212</t>
  </si>
  <si>
    <t>www.palletconsultants.com</t>
  </si>
  <si>
    <t>2019-23657</t>
  </si>
  <si>
    <t>Project Nest</t>
  </si>
  <si>
    <t>Michael Aram, Inc.</t>
  </si>
  <si>
    <t>1500 North Carolina St, Goldsboro, NC 27530</t>
  </si>
  <si>
    <t>2102 83rd Street, North Bergen, NJ</t>
  </si>
  <si>
    <t>201-355-6366</t>
  </si>
  <si>
    <t>www.michaelaram.com</t>
  </si>
  <si>
    <t>2019-25029</t>
  </si>
  <si>
    <t>Project Eden</t>
  </si>
  <si>
    <t>Gildan Yarns, LLC</t>
  </si>
  <si>
    <t>335 Summit Rd, Eden, NC 27288</t>
  </si>
  <si>
    <t xml:space="preserve">2121 Heilig Road, Salisbury, NC </t>
  </si>
  <si>
    <t>704-638-5114</t>
  </si>
  <si>
    <t>www.gildancorp.com</t>
  </si>
  <si>
    <t>2019-24894</t>
  </si>
  <si>
    <t>Project Joker II</t>
  </si>
  <si>
    <t>Carolina Botanicals, LLC</t>
  </si>
  <si>
    <t>305 South Main Street, Tabor City, NC 28463</t>
  </si>
  <si>
    <t>6000 North Ocean Blvd, Myrtle Beach, SC</t>
  </si>
  <si>
    <t>843-449-5060</t>
  </si>
  <si>
    <t>n/a</t>
  </si>
  <si>
    <t>2019-23894</t>
  </si>
  <si>
    <t>Project Green</t>
  </si>
  <si>
    <t>CAR Greenhouse, LLC</t>
  </si>
  <si>
    <t>Henderson</t>
  </si>
  <si>
    <t>822 Pleasant Grove Rd Etowah, NC 28739</t>
  </si>
  <si>
    <t>1 Bridge St, Irvington, NY</t>
  </si>
  <si>
    <t>917-776-6155</t>
  </si>
  <si>
    <t>www.brightfarms.com</t>
  </si>
  <si>
    <t>Agriculture, Forestry, Fishing and Hunting</t>
  </si>
  <si>
    <t>a. Installation or purchase of new equipment, d. Construction of or improvements to new or existing water or equipment for new/proposed building</t>
  </si>
  <si>
    <t>2019-25511</t>
  </si>
  <si>
    <t>Project Rota</t>
  </si>
  <si>
    <t>Merck, Sharp &amp; Dohme Corp.</t>
  </si>
  <si>
    <t>4633 Merck Rd, Wilson, NC27893</t>
  </si>
  <si>
    <t>2000 Galloping Hill Rd, Kenilworth, NJ</t>
  </si>
  <si>
    <t>908-740-4000</t>
  </si>
  <si>
    <t>www.merck.com</t>
  </si>
  <si>
    <t>2019-25193</t>
  </si>
  <si>
    <t>Project Peach Tree</t>
  </si>
  <si>
    <t>The Fresh Market, Inc.</t>
  </si>
  <si>
    <t>300 N. Greene St, Greensboro, NC 27401</t>
  </si>
  <si>
    <t>628 Green Valley Rd, Greensboro, NC</t>
  </si>
  <si>
    <t>336-272-1338</t>
  </si>
  <si>
    <t>www.thefreshmarket.com</t>
  </si>
  <si>
    <t>2018-23033</t>
  </si>
  <si>
    <t>Project Cheddar</t>
  </si>
  <si>
    <t>Polyhose</t>
  </si>
  <si>
    <t>Chennai, India</t>
  </si>
  <si>
    <t>www.polyhose.com</t>
  </si>
  <si>
    <t>2019-24747</t>
  </si>
  <si>
    <t>Project Helios</t>
  </si>
  <si>
    <t>Sunlight Batteries USA, Inc.</t>
  </si>
  <si>
    <t>Athens, Greece</t>
  </si>
  <si>
    <t>www.sunlight.gr</t>
  </si>
  <si>
    <t>2019-25045</t>
  </si>
  <si>
    <t>Project Lime</t>
  </si>
  <si>
    <t>LLFlex LLC</t>
  </si>
  <si>
    <t>738 Gallimore Dairy Rd, High Point, NC 27265</t>
  </si>
  <si>
    <t>1225 West Burnett Ave, Louisville, KY</t>
  </si>
  <si>
    <t>502-636-8413</t>
  </si>
  <si>
    <t>www.llflex.com</t>
  </si>
  <si>
    <t>a. Installation or purchase of new equipment, c. Construction of or improvements to new or existing water or equipment for existing buildings</t>
  </si>
  <si>
    <t>15-1068</t>
  </si>
  <si>
    <t>New Street Sewer Project</t>
  </si>
  <si>
    <t>New Street, Eden</t>
  </si>
  <si>
    <t>P.O. Box 70, Eden, NC</t>
  </si>
  <si>
    <t>27289-0070</t>
  </si>
  <si>
    <t>(336) 623-7569</t>
  </si>
  <si>
    <t>www.edennc.us</t>
  </si>
  <si>
    <t>15-1069</t>
  </si>
  <si>
    <t>Lyndon Steel</t>
  </si>
  <si>
    <t>2300 Albemarle Road, Kinston</t>
  </si>
  <si>
    <t>130 South Queen St., Kinston, NC</t>
  </si>
  <si>
    <t>(252) 559-6450</t>
  </si>
  <si>
    <t>www.co.lenoir.nc.us</t>
  </si>
  <si>
    <t>15-1070</t>
  </si>
  <si>
    <t>ITM Medical Isotopes</t>
  </si>
  <si>
    <t>Startowne Road</t>
  </si>
  <si>
    <t>P.O. Box 398, Hickry, NC</t>
  </si>
  <si>
    <t>(828) 323-7412</t>
  </si>
  <si>
    <t>www.hickorync.gov</t>
  </si>
  <si>
    <t>15-1061</t>
  </si>
  <si>
    <t>Edwards Wood Products</t>
  </si>
  <si>
    <t>13421 Rocky Ford Rd., Laurinburg</t>
  </si>
  <si>
    <t>507 W. Church Street, Laurinburg</t>
  </si>
  <si>
    <t>(910) 266-4326</t>
  </si>
  <si>
    <t>www.scotlandcounty.org</t>
  </si>
  <si>
    <t>15-1071</t>
  </si>
  <si>
    <t>Publix</t>
  </si>
  <si>
    <t>Birchcreek Road and US 70</t>
  </si>
  <si>
    <t>300 W. Washington St., Greensboro, NC</t>
  </si>
  <si>
    <t>(336) 373-2396</t>
  </si>
  <si>
    <t>www.greensboro-nc.gov</t>
  </si>
  <si>
    <t>15-1072</t>
  </si>
  <si>
    <t>Granite Industrial Park</t>
  </si>
  <si>
    <t>Heilig Road</t>
  </si>
  <si>
    <t xml:space="preserve">P.O. Box 351, Granite Quarry, NC </t>
  </si>
  <si>
    <t>28072-0351</t>
  </si>
  <si>
    <t>(704) 279-5596</t>
  </si>
  <si>
    <t>www.rowancountync.gov</t>
  </si>
  <si>
    <t>15-1073</t>
  </si>
  <si>
    <t>Kingsboro Phase II</t>
  </si>
  <si>
    <t>US Hwy 64</t>
  </si>
  <si>
    <t>201 Saint Andrew Street Tarboro</t>
  </si>
  <si>
    <t>(252) 641-7834</t>
  </si>
  <si>
    <t>www.edgecombecountync.gov</t>
  </si>
  <si>
    <t>15-1074</t>
  </si>
  <si>
    <t>West Fraser Timber Company</t>
  </si>
  <si>
    <t>Northampton</t>
  </si>
  <si>
    <t>NC Hwy 86</t>
  </si>
  <si>
    <t>9467 NC Hwy 305, Jackson, NC</t>
  </si>
  <si>
    <t>(252) 534-2501</t>
  </si>
  <si>
    <t>www.northamptonnc.com</t>
  </si>
  <si>
    <t>15-1075</t>
  </si>
  <si>
    <t>Bessemer City Water Interconnect</t>
  </si>
  <si>
    <t>NC Hwy 274</t>
  </si>
  <si>
    <t>132 West Virginia Ave., Bessemer City, NC</t>
  </si>
  <si>
    <t>(704) 629-5542</t>
  </si>
  <si>
    <t>www.bessemercity.com</t>
  </si>
  <si>
    <t>15-1076</t>
  </si>
  <si>
    <t>Smithfield Way West Gravity Extension</t>
  </si>
  <si>
    <t>Smithfield Way and Enterprise Blvd.</t>
  </si>
  <si>
    <t>P.O. Box 3289, Kinston, NC</t>
  </si>
  <si>
    <t>(252) 559-0291</t>
  </si>
  <si>
    <t>15-1077</t>
  </si>
  <si>
    <t>Burke Business Park</t>
  </si>
  <si>
    <t>I-40 at Kathy Road Exit (#86)</t>
  </si>
  <si>
    <t>200 Avery Avenue, Morganton, NC</t>
  </si>
  <si>
    <t>(828) 764-9372</t>
  </si>
  <si>
    <t>www.burkenc.org</t>
  </si>
  <si>
    <t>15-1078</t>
  </si>
  <si>
    <t>Edenton Industrial Park</t>
  </si>
  <si>
    <t>Edenton</t>
  </si>
  <si>
    <t>Paradise Road and Peanut Drive</t>
  </si>
  <si>
    <t>P.O. Box 300, Edenton, NC</t>
  </si>
  <si>
    <t>(252) 482-7352</t>
  </si>
  <si>
    <t>www.townofedenton.com</t>
  </si>
  <si>
    <t>15-1079</t>
  </si>
  <si>
    <t>Albemarle Corporate Center</t>
  </si>
  <si>
    <t>Albemarle</t>
  </si>
  <si>
    <t>US Hwy 52 and Hinson St.</t>
  </si>
  <si>
    <t>P.O. Box 190, Albemarle, NC</t>
  </si>
  <si>
    <t>(704) 984-3991</t>
  </si>
  <si>
    <t>www.albemarlenc.gov</t>
  </si>
  <si>
    <t>15-1080</t>
  </si>
  <si>
    <t>Universal Industrial Park</t>
  </si>
  <si>
    <t>I-40 at McDowell Co. Tech CC</t>
  </si>
  <si>
    <t>60 East Court Street, Marion, NC</t>
  </si>
  <si>
    <t>(828) 652-7121</t>
  </si>
  <si>
    <t>www.mcdowellgov.com</t>
  </si>
  <si>
    <t>15-1081</t>
  </si>
  <si>
    <t>Gaia Herbs Sewer Expansion</t>
  </si>
  <si>
    <t>Gaia Herbs</t>
  </si>
  <si>
    <t>101 Gaia Herbs Drive</t>
  </si>
  <si>
    <t>101 S. Broad St., Brevard, NC</t>
  </si>
  <si>
    <t>(828) 393-4130</t>
  </si>
  <si>
    <t>www.transylvaniacounty.org</t>
  </si>
  <si>
    <t>15-1082</t>
  </si>
  <si>
    <t>National Pipe and Plastic</t>
  </si>
  <si>
    <t>West Market St. and Old Greensboro Rd.</t>
  </si>
  <si>
    <t>P.O. Box 728, Kernersville, NC</t>
  </si>
  <si>
    <t>(336) 992-5452</t>
  </si>
  <si>
    <t>www.toknc.com</t>
  </si>
  <si>
    <t>Water, Road</t>
  </si>
  <si>
    <t>2018-22432</t>
  </si>
  <si>
    <t>01/08/2019</t>
  </si>
  <si>
    <t>Design</t>
  </si>
  <si>
    <t>Design Foundry LLC</t>
  </si>
  <si>
    <t>1105 22nd Street SE, Hickory, NC 28602-9670</t>
  </si>
  <si>
    <t>104 3rd Street NE, Hickory, NC 28601</t>
  </si>
  <si>
    <t>28602-9670</t>
  </si>
  <si>
    <t>505-507-4019</t>
  </si>
  <si>
    <t>www.DesignFoundryHome.com</t>
  </si>
  <si>
    <t>5% Match for Building Reuse; Tax Grant</t>
  </si>
  <si>
    <t>2018-23089</t>
  </si>
  <si>
    <t>02/18/2019</t>
  </si>
  <si>
    <t>Bengal</t>
  </si>
  <si>
    <t>Novartis Gene Therapies, Inc. II (fka AveXis, Inc. II)</t>
  </si>
  <si>
    <t>2512 S Tri-Center Boulevard, Durham, NC 27713-1852</t>
  </si>
  <si>
    <t>2275 Half Day Road, Bannockburn, IL 60015</t>
  </si>
  <si>
    <t>27713-1852</t>
  </si>
  <si>
    <t>312-801-5621</t>
  </si>
  <si>
    <t>https://avexis.com/</t>
  </si>
  <si>
    <t>2018-23198</t>
  </si>
  <si>
    <t>03/07/2019</t>
  </si>
  <si>
    <t>BIO</t>
  </si>
  <si>
    <t xml:space="preserve">Cellectis Biologics, Inc. </t>
  </si>
  <si>
    <t>2500 Sumner Blvd., Raleigh, NC 27616</t>
  </si>
  <si>
    <t>430 East 29th Street, NYC, NY 10016</t>
  </si>
  <si>
    <t>27616</t>
  </si>
  <si>
    <t>347-809-5980</t>
  </si>
  <si>
    <t>www.cellectis.com</t>
  </si>
  <si>
    <t>a. Purchase and/or installation of equipment; b. Renovation to building; d. Other - Ongoing business operating costs</t>
  </si>
  <si>
    <t>2019-23660</t>
  </si>
  <si>
    <t>05/07/2019</t>
  </si>
  <si>
    <t>Piedmont</t>
  </si>
  <si>
    <t>Pella Corporation</t>
  </si>
  <si>
    <t>310 Rockingham Drive, Reidsville, NC 27320</t>
  </si>
  <si>
    <t>102 Main Street, Pella, IA 50219</t>
  </si>
  <si>
    <t>641-621-3949</t>
  </si>
  <si>
    <t>www.pella.com</t>
  </si>
  <si>
    <t>2018-23254</t>
  </si>
  <si>
    <t>05/30/2019</t>
  </si>
  <si>
    <t>Choice</t>
  </si>
  <si>
    <t>Greenheck Fan Corporation</t>
  </si>
  <si>
    <t>FACILITY TO BE CONSTRUCTED AND LOCATED ON COMMERCE CENTER DRIVE, SHELBY NC, SHELBY, NC 28150; 1001 Commerce Center Drive (Facility to be purchased and re purposed), Shelby, NC 28150</t>
  </si>
  <si>
    <t>1100 Greenheck Drive, Schofield, WI 54476</t>
  </si>
  <si>
    <t>28150; 28150</t>
  </si>
  <si>
    <t>715-841-8527</t>
  </si>
  <si>
    <t>WWW.Greenheck.com</t>
  </si>
  <si>
    <t>a. Purchase and/or installation of equipment; b. Renovation to building; c. Training; d. Other - Construction of a new manufacturing facility and establishment of a manufacturing campus</t>
  </si>
  <si>
    <t>Tax Grant; matching grant for Building Reuse; Permit &amp; Fees Waived; Site Development; Sidewalk Construction; Conveyance of Land</t>
  </si>
  <si>
    <t>2019-24139</t>
  </si>
  <si>
    <t>Python</t>
  </si>
  <si>
    <t>PAREXEL International, LLC</t>
  </si>
  <si>
    <t>2520 Meridian Pkwy, Durham, NC 27713</t>
  </si>
  <si>
    <t>8 Federal Street , Billerica, MA 01821-3570</t>
  </si>
  <si>
    <t>27713</t>
  </si>
  <si>
    <t>(978) 313-3900</t>
  </si>
  <si>
    <t>https://www.parexel.com/</t>
  </si>
  <si>
    <t>2019-24301</t>
  </si>
  <si>
    <t>06/17/2019</t>
  </si>
  <si>
    <t>Volumetric</t>
  </si>
  <si>
    <t>JB Hamlet LLC</t>
  </si>
  <si>
    <t>106 Innovative Way, Hamlet, NC 28345-4440</t>
  </si>
  <si>
    <t>106 Ritz-Craft Drive, Hamlet, NC 28345</t>
  </si>
  <si>
    <t>28345-4440</t>
  </si>
  <si>
    <t>215-259-7509</t>
  </si>
  <si>
    <t>in progress</t>
  </si>
  <si>
    <t>2018-22718</t>
  </si>
  <si>
    <t>06/18/2019</t>
  </si>
  <si>
    <t>Husky</t>
  </si>
  <si>
    <t>SynergyLabs, LLC</t>
  </si>
  <si>
    <t>9451 Synergy Way; 9479 Synergy Way, Hildebran, NC 28637-8374</t>
  </si>
  <si>
    <t>9451 Neuville Avenue, Hildebran, NC 28637</t>
  </si>
  <si>
    <t>28637-8374</t>
  </si>
  <si>
    <t>828-308-7264</t>
  </si>
  <si>
    <t>www.SynergyLabs.com</t>
  </si>
  <si>
    <t>06/27/2019</t>
  </si>
  <si>
    <t>Cameo</t>
  </si>
  <si>
    <t>Lowe's Companies, Inc.</t>
  </si>
  <si>
    <t>Design Center, 1810 Camden Road, Charlotte, NC 28203</t>
  </si>
  <si>
    <t>1000 Lowe’s Blvd. – NB4TA , Mooresville, NC 28117-8520</t>
  </si>
  <si>
    <t>28203</t>
  </si>
  <si>
    <t xml:space="preserve">704-758-1000 </t>
  </si>
  <si>
    <t xml:space="preserve">https://www.lowes.com/l/company-information.html </t>
  </si>
  <si>
    <t xml:space="preserve">2019-24662							</t>
  </si>
  <si>
    <t>07/10/2019</t>
  </si>
  <si>
    <t>Clear Blue Sky</t>
  </si>
  <si>
    <t>ABB Inc. II</t>
  </si>
  <si>
    <t>6801 Industrial Drive, Mebane, NC 27302-8603</t>
  </si>
  <si>
    <t>6801 Industrial Drive, Mebane, NC 27302</t>
  </si>
  <si>
    <t>27302-8603</t>
  </si>
  <si>
    <t>919-418-2096</t>
  </si>
  <si>
    <t>new.abb.com</t>
  </si>
  <si>
    <t>Investment Grant/Construction Fee Waivers</t>
  </si>
  <si>
    <t xml:space="preserve">2018-23280							</t>
  </si>
  <si>
    <t>07/25/2019</t>
  </si>
  <si>
    <t>Sonora</t>
  </si>
  <si>
    <t>Merck Sharp &amp; Dohme LLC (fka Corp.) II</t>
  </si>
  <si>
    <t>Durham, Wilson</t>
  </si>
  <si>
    <t>3, 1</t>
  </si>
  <si>
    <t>5325 Old Oxford Road, Durham, NC 27712-8730; 4633 Merck Road W, Wilson, NC 27893-9613</t>
  </si>
  <si>
    <t>2000 Galloping Hill Road, Kenilworth, NJ 07033-1310</t>
  </si>
  <si>
    <t>27712-8730; 27893-9613</t>
  </si>
  <si>
    <t>Cash Incentive; (4) $150,000; (1) $100,000</t>
  </si>
  <si>
    <t>2019-24016</t>
  </si>
  <si>
    <t>08/13/2019</t>
  </si>
  <si>
    <t>Wildflower</t>
  </si>
  <si>
    <t>Xerox Corporation</t>
  </si>
  <si>
    <t>11000 Weston Parkway, Cary, NC 27513-2261</t>
  </si>
  <si>
    <t>201 Merritt 7, Norwalk, CT 06851-1056</t>
  </si>
  <si>
    <t>27513-2261</t>
  </si>
  <si>
    <t>585-422-3973</t>
  </si>
  <si>
    <t>www.xerox.com</t>
  </si>
  <si>
    <t>2018-23520</t>
  </si>
  <si>
    <t>08/29/2019</t>
  </si>
  <si>
    <t>Wavy</t>
  </si>
  <si>
    <t>Carvana, LLC</t>
  </si>
  <si>
    <t>2321 Concord Parkway S, Concord, NC 28027-9042</t>
  </si>
  <si>
    <t>1930 West Rio Salado Parkway, Tempe, AZ 85281-2207</t>
  </si>
  <si>
    <t>480-719-8809</t>
  </si>
  <si>
    <t>www.carvana.com</t>
  </si>
  <si>
    <t>Other Services (except Public Administration)</t>
  </si>
  <si>
    <t>a. Purchase and/or installation of equipment, d. Other-Construction and improvements of a build-to-suit inspection and reconditioning center</t>
  </si>
  <si>
    <t>2019-24113</t>
  </si>
  <si>
    <t>Caddy Shack</t>
  </si>
  <si>
    <t>Policygenius Inc.</t>
  </si>
  <si>
    <t>555 Mangum Street, Durham, NC 27701-3964; 300 Morris Street, Durham, NC 27701</t>
  </si>
  <si>
    <t>50 West 23rd Street, Floor 9, New York, NY 10010</t>
  </si>
  <si>
    <t>27701-3964; 27701</t>
  </si>
  <si>
    <t>1-855-695-2255</t>
  </si>
  <si>
    <t>www.policygenius.com</t>
  </si>
  <si>
    <t xml:space="preserve">2019-24469							</t>
  </si>
  <si>
    <t>09/03/2019</t>
  </si>
  <si>
    <t>Tire</t>
  </si>
  <si>
    <t xml:space="preserve">FFE Transportation Services, Inc.								</t>
  </si>
  <si>
    <t>3051 North Church Street, Rocky Mount, NC 27804-6609</t>
  </si>
  <si>
    <t>3400 Stonewall Street, Lancaster, TX 75134</t>
  </si>
  <si>
    <t>27804-6609</t>
  </si>
  <si>
    <t>(800) 569-9200</t>
  </si>
  <si>
    <t>www.ffeinc.com</t>
  </si>
  <si>
    <t>Tax Grant; Cash Grant</t>
  </si>
  <si>
    <t>2019-25022</t>
  </si>
  <si>
    <t>09/09/2019</t>
  </si>
  <si>
    <t>Sense</t>
  </si>
  <si>
    <t>PCB Piezotronics of North Carolina, Inc. II</t>
  </si>
  <si>
    <t>10869 NC Highway 903, Halifax, NC 27839-9111</t>
  </si>
  <si>
    <t>27839-9111</t>
  </si>
  <si>
    <t>1-888-684-0009</t>
  </si>
  <si>
    <t>www.pcb.com</t>
  </si>
  <si>
    <t>b. Renovation to building</t>
  </si>
  <si>
    <t>Conveyance of 50,000 SF industrial building for $1</t>
  </si>
  <si>
    <t>2019-24091</t>
  </si>
  <si>
    <t>09/17/2019</t>
  </si>
  <si>
    <t>Forge Bharat</t>
  </si>
  <si>
    <t>Bharat Forge Aluminum USA, Inc.</t>
  </si>
  <si>
    <t>192 Tabitha Lane, Sanford, NC 27330-1038</t>
  </si>
  <si>
    <t>27330-1038</t>
  </si>
  <si>
    <t>Cash Grant; Land Donation; *Donation of Site Prep/Roadway; *Water and Sewer Infrastructure (private and public)</t>
  </si>
  <si>
    <t>2019-24091a</t>
  </si>
  <si>
    <t>Forge</t>
  </si>
  <si>
    <t>Kalyani Mobility, Inc. (fka Kalyani Precision Machining, Inc.)</t>
  </si>
  <si>
    <t>See Forge Bharat - Locals are accounting for the incentives together.</t>
  </si>
  <si>
    <t>*Donation of Site Prep/Roadway; *Water and Sewer Infrastructure (private and public)</t>
  </si>
  <si>
    <t>2019-24098</t>
  </si>
  <si>
    <t>10/04/2019</t>
  </si>
  <si>
    <t>First Sunrise</t>
  </si>
  <si>
    <t>Ontic Engineering and Manufacturing, Inc.</t>
  </si>
  <si>
    <t>1176 Telecom Drive, Creedmoor, NC 27522-8294</t>
  </si>
  <si>
    <t>1176 Telecom Drive, Creedmoor, NC 27522</t>
  </si>
  <si>
    <t>27522-8294</t>
  </si>
  <si>
    <t>(818) 678-6555</t>
  </si>
  <si>
    <t>http://www.ontic.com</t>
  </si>
  <si>
    <t>2019-23635</t>
  </si>
  <si>
    <t>10/25/2019</t>
  </si>
  <si>
    <t>Microsoft Corporation I (Enterprise)</t>
  </si>
  <si>
    <t>8055 Microsoft Way, Charlotte, NC 28273-8106</t>
  </si>
  <si>
    <t>1 Microsoft Way, Redmond, WA 98052</t>
  </si>
  <si>
    <t>28273-8106</t>
  </si>
  <si>
    <t>(425) 882-8080</t>
  </si>
  <si>
    <t>www.microsoft.com</t>
  </si>
  <si>
    <t>Terminated, $0 Disbursed</t>
  </si>
  <si>
    <t>2019-24629</t>
  </si>
  <si>
    <t>11/12/2019</t>
  </si>
  <si>
    <t>MOJO</t>
  </si>
  <si>
    <t>Pamlico Yachtworks, LLC</t>
  </si>
  <si>
    <t>230 Clarks Neck Road, Washington, NC 27889</t>
  </si>
  <si>
    <t>82 N Shelmore Blvd, Mt Pleasant, SC 29464</t>
  </si>
  <si>
    <t>27889</t>
  </si>
  <si>
    <t>252-599-0223</t>
  </si>
  <si>
    <t>www.mjmyachts.com</t>
  </si>
  <si>
    <t>2019-24893</t>
  </si>
  <si>
    <t>11/19/2019</t>
  </si>
  <si>
    <t>Well</t>
  </si>
  <si>
    <t>Well Dot, Inc.</t>
  </si>
  <si>
    <t>419 W Franklin St, Chapel Hill, NC 27516-2314; 419 W Franklin St, Chapel Hill, NC 27516-2314</t>
  </si>
  <si>
    <t>419 W Franklin St, Chapel Hill, NC 27516</t>
  </si>
  <si>
    <t>27516-2314; 27516-2314</t>
  </si>
  <si>
    <t>415-216-8434</t>
  </si>
  <si>
    <t>www.well.co</t>
  </si>
  <si>
    <t>Administrative and Support and Waste Management and Remediation Services</t>
  </si>
  <si>
    <t>a. Purchase and/or installation of equipment, b. Renovation to building, c. Training, d. Other-Personnel</t>
  </si>
  <si>
    <t>Job Incentive Grant; Parking Credits; Investment Grant</t>
  </si>
  <si>
    <t>2019-24309</t>
  </si>
  <si>
    <t>11/27/2019</t>
  </si>
  <si>
    <t>Fulcrum</t>
  </si>
  <si>
    <t>Q Squared Solutions LLC I</t>
  </si>
  <si>
    <t>27 Parmer Way, RTP (Durham), NC 27705; 5827 S. Miami Blvd, Morrisville, NC 27560-8394</t>
  </si>
  <si>
    <t>5827 S. Miami Blvd, Morrisville, NC 27560</t>
  </si>
  <si>
    <t>27705; 27560-8394</t>
  </si>
  <si>
    <t>919-998-2000</t>
  </si>
  <si>
    <t>www.q2labsolutions.com</t>
  </si>
  <si>
    <t xml:space="preserve">2019-24309a							</t>
  </si>
  <si>
    <t>Fulcrum II</t>
  </si>
  <si>
    <t>Q Squared Solutions LLC II</t>
  </si>
  <si>
    <t>27 Parmer Way, RTP (Durham), NC 27705</t>
  </si>
  <si>
    <t>27705</t>
  </si>
  <si>
    <t>No incentives reported - reported in grant I</t>
  </si>
  <si>
    <t>2018-23278</t>
  </si>
  <si>
    <t>12/03/2019</t>
  </si>
  <si>
    <t>Rubin</t>
  </si>
  <si>
    <t>Little Leaf NC, LLC</t>
  </si>
  <si>
    <t>Yancey</t>
  </si>
  <si>
    <t>70 East US Highway 19E, Burnsville, NC 28714</t>
  </si>
  <si>
    <t>PO Box 2069, Devens, MA 1434</t>
  </si>
  <si>
    <t>28714</t>
  </si>
  <si>
    <t>844-545-5323</t>
  </si>
  <si>
    <t>www.littleleaffarms.com</t>
  </si>
  <si>
    <t>Cash/Land</t>
  </si>
  <si>
    <t>2019-25009</t>
  </si>
  <si>
    <t>12/17/2019</t>
  </si>
  <si>
    <t>Kirk</t>
  </si>
  <si>
    <t>Microsoft Corporation II (Kirk)</t>
  </si>
  <si>
    <t>1009 Think Place, Morrisville, NC 27560-9002</t>
  </si>
  <si>
    <t>27560-9002</t>
  </si>
  <si>
    <t>2019-24032</t>
  </si>
  <si>
    <t>12/18/2019</t>
  </si>
  <si>
    <t>Enzyme</t>
  </si>
  <si>
    <t>Cataler North America Corporation</t>
  </si>
  <si>
    <t>Trivium Corporate Center, Hickory, NC 28602</t>
  </si>
  <si>
    <t>2002 Cataler Drive, Lincolnton, NC 28092</t>
  </si>
  <si>
    <t>28602</t>
  </si>
  <si>
    <t>828.970.0026</t>
  </si>
  <si>
    <t xml:space="preserve">https://www.cataler.co.jp/en/ </t>
  </si>
  <si>
    <t>Tax grants &amp; discounted property</t>
  </si>
  <si>
    <t>2019-24089</t>
  </si>
  <si>
    <t>12/19/2019</t>
  </si>
  <si>
    <t>Ostrich</t>
  </si>
  <si>
    <t>North American Aerospace Industries Corporation</t>
  </si>
  <si>
    <t>2815 Rouse Road Extension, Kinston, NC 28504-7321</t>
  </si>
  <si>
    <t>NA, NA, N/A NA</t>
  </si>
  <si>
    <t>28504-7321</t>
  </si>
  <si>
    <t>a. Purchase and/or installation of equipment, c. Training, d. Other-to get Licences and permissions</t>
  </si>
  <si>
    <t xml:space="preserve">DID NOT LOCATE </t>
  </si>
  <si>
    <t>PR-1259a</t>
  </si>
  <si>
    <t>Goodyear II</t>
  </si>
  <si>
    <t>The Goodyear Tire &amp; Rubber Company II</t>
  </si>
  <si>
    <t>6650 Ramsey Street
Fayetteville, NC  28311-9399</t>
  </si>
  <si>
    <t>Retention Project</t>
  </si>
  <si>
    <t>200 Innovation Way, Dept 6160 Tax Department; Akron, Ohio 44316</t>
  </si>
  <si>
    <t>28311-9399</t>
  </si>
  <si>
    <t>330-796-0273</t>
  </si>
  <si>
    <t>www.goodyear.com</t>
  </si>
  <si>
    <t>2017-21040</t>
  </si>
  <si>
    <t>Project Garden</t>
  </si>
  <si>
    <t>InterMarket Technology, Inc.</t>
  </si>
  <si>
    <t xml:space="preserve"> Page Road</t>
  </si>
  <si>
    <t>92 Newark Pompton Turnpike</t>
  </si>
  <si>
    <t>27899-9788</t>
  </si>
  <si>
    <t>973-872-9090</t>
  </si>
  <si>
    <t>www.intmarktech.com</t>
  </si>
  <si>
    <t>a. Installation or purchase of new equipment, b. Structural repairs, improvements, or renovations to existing buildings to be used for expansion, c. Construction of or improvements to new or existing water...or equipment for existing buildings</t>
  </si>
  <si>
    <t>Cash, Infrastructure</t>
  </si>
  <si>
    <t>2017-21487</t>
  </si>
  <si>
    <t>Project Lowrider</t>
  </si>
  <si>
    <t>TEAM Industries - Andrews, Inc.</t>
  </si>
  <si>
    <t>3750 Airport Road</t>
  </si>
  <si>
    <t>828-835-4022</t>
  </si>
  <si>
    <t>www.team-ind.com</t>
  </si>
  <si>
    <t>2017-21495</t>
  </si>
  <si>
    <t>Project Tempered</t>
  </si>
  <si>
    <t>Quality Enclosures, Inc.</t>
  </si>
  <si>
    <t>1301 Mabry Drive</t>
  </si>
  <si>
    <t>2025 Porter Lake Drive</t>
  </si>
  <si>
    <t>28001-4434</t>
  </si>
  <si>
    <t>941-378-0051</t>
  </si>
  <si>
    <t>www.qualityenclosures.com</t>
  </si>
  <si>
    <t>2017-20567</t>
  </si>
  <si>
    <t>Project Creekside-Buncombe</t>
  </si>
  <si>
    <t>General Electric Company, through its Aviation operating division</t>
  </si>
  <si>
    <t>401 Sweeten Creek Industrial Park</t>
  </si>
  <si>
    <t>28803-1729</t>
  </si>
  <si>
    <t>828-210-5076</t>
  </si>
  <si>
    <t>https://www.geaviation.com/</t>
  </si>
  <si>
    <t>2017-21198</t>
  </si>
  <si>
    <t>Project Wheel</t>
  </si>
  <si>
    <t>New York Air Brake LLC</t>
  </si>
  <si>
    <t>985 Whitney Drive</t>
  </si>
  <si>
    <t>28147-8394</t>
  </si>
  <si>
    <t>704 856-3445</t>
  </si>
  <si>
    <t>nyab.com</t>
  </si>
  <si>
    <t>a. Installation or purchase of new equipment,  d. Construction of or improvements to new or existing water...or equipment for new/proposed building</t>
  </si>
  <si>
    <t>2016-19111</t>
  </si>
  <si>
    <t>Project Rex</t>
  </si>
  <si>
    <t>Neopac US Inc</t>
  </si>
  <si>
    <t>4940 Lamm Road</t>
  </si>
  <si>
    <t>48 Bowers Drive</t>
  </si>
  <si>
    <t>908-342-0990</t>
  </si>
  <si>
    <t>www.neopac.com</t>
  </si>
  <si>
    <t>Land, Building, Cash</t>
  </si>
  <si>
    <t>2017-20324</t>
  </si>
  <si>
    <t>Project TCH</t>
  </si>
  <si>
    <t>The Clearing House Payments Company LLC</t>
  </si>
  <si>
    <t xml:space="preserve">Forsyth </t>
  </si>
  <si>
    <t xml:space="preserve">115 Business Park Drive </t>
  </si>
  <si>
    <t>200 Liberty Street Suite 510</t>
  </si>
  <si>
    <t>27107-6536</t>
  </si>
  <si>
    <t>212-612-9335</t>
  </si>
  <si>
    <t>https://theclearinghouse.org/</t>
  </si>
  <si>
    <t>2017-21189</t>
  </si>
  <si>
    <t>Project Hoist</t>
  </si>
  <si>
    <t>Columbus McKinnon Corporation</t>
  </si>
  <si>
    <t xml:space="preserve">2020 Country Club Road </t>
  </si>
  <si>
    <t>205 Crosspoint Pkwy, Getzville, NY  14068</t>
  </si>
  <si>
    <t>716-689-5477</t>
  </si>
  <si>
    <t>www.cmworks.com</t>
  </si>
  <si>
    <t>2017-20673</t>
  </si>
  <si>
    <t>Project Sweet</t>
  </si>
  <si>
    <t>Amada America, Inc</t>
  </si>
  <si>
    <t>2565 Penny Rd; High Point</t>
  </si>
  <si>
    <t>180 Amada Court</t>
  </si>
  <si>
    <t>714-739-2111</t>
  </si>
  <si>
    <t>www.amada.com</t>
  </si>
  <si>
    <t>2017-21318</t>
  </si>
  <si>
    <t>Project JP3</t>
  </si>
  <si>
    <t>Jackson Corrugated LLC</t>
  </si>
  <si>
    <t>1000 Chain Drive, Morganton, NC</t>
  </si>
  <si>
    <t>152 W. Main St</t>
  </si>
  <si>
    <t>828-586-5534</t>
  </si>
  <si>
    <t>www.jacksonpaper.net</t>
  </si>
  <si>
    <t>2017-21204</t>
  </si>
  <si>
    <t>Project Temperature</t>
  </si>
  <si>
    <t>Dowa Thermotech North Carolina, Inc.</t>
  </si>
  <si>
    <t>5400 Womack Road, Sanford, NC</t>
  </si>
  <si>
    <t>120 Penmarc Drive, Raleigh, NC</t>
  </si>
  <si>
    <t>419-354-4144</t>
  </si>
  <si>
    <t>www.dowa.co.jp</t>
  </si>
  <si>
    <t>Tax Grant, Infrastructure</t>
  </si>
  <si>
    <t>2018-22655</t>
  </si>
  <si>
    <t>Project Grouse</t>
  </si>
  <si>
    <t>McGuckin &amp; Pyle Inc.</t>
  </si>
  <si>
    <t>120 Corporate Lane, New Bern, NC</t>
  </si>
  <si>
    <t>227 Brandywine Ave, Downington, PA</t>
  </si>
  <si>
    <t>610-269-9770</t>
  </si>
  <si>
    <t>www.mcg-pyle.com</t>
  </si>
  <si>
    <t>2018-22625</t>
  </si>
  <si>
    <t>Project Steel</t>
  </si>
  <si>
    <t>Enforge LLC</t>
  </si>
  <si>
    <t>1600 Woodhurst Lane, Albemarle, NC</t>
  </si>
  <si>
    <t>1600 Woodhurst Lane</t>
  </si>
  <si>
    <t>28001-5347</t>
  </si>
  <si>
    <t>704-983-4146</t>
  </si>
  <si>
    <t>www.angstrom-usa.com</t>
  </si>
  <si>
    <t xml:space="preserve">a. Installation or purchase of new equipment, </t>
  </si>
  <si>
    <t>2018-22795</t>
  </si>
  <si>
    <t>Project Patriot</t>
  </si>
  <si>
    <t>Asheville Kombucha Mamas</t>
  </si>
  <si>
    <t>Madison</t>
  </si>
  <si>
    <t>242 Derringer Drive, Marshall, NC</t>
  </si>
  <si>
    <t>242 Derringer Drive</t>
  </si>
  <si>
    <t>828-505-5646</t>
  </si>
  <si>
    <t>www.drinkbuchi.com</t>
  </si>
  <si>
    <t>2018-22791</t>
  </si>
  <si>
    <t>Project 3</t>
  </si>
  <si>
    <t>Sanritsu Logistics</t>
  </si>
  <si>
    <t>Reidsville Industrial Park</t>
  </si>
  <si>
    <t>385 Van Ness Ave, Torrance, CA</t>
  </si>
  <si>
    <t>310-522-4211</t>
  </si>
  <si>
    <t>www.srt.co.jp</t>
  </si>
  <si>
    <t>Tax Grant, land, building</t>
  </si>
  <si>
    <t>2018-22808</t>
  </si>
  <si>
    <t>Project Alpha 3</t>
  </si>
  <si>
    <t>ERA Polymers</t>
  </si>
  <si>
    <t>1101 Hwy 27 S</t>
  </si>
  <si>
    <t>5540 Centerview Dr, Raleigh, NC</t>
  </si>
  <si>
    <t>www.erapol.com.au</t>
  </si>
  <si>
    <t>2018-21390</t>
  </si>
  <si>
    <t>Project Subway</t>
  </si>
  <si>
    <t>Reser's Fine Foods, Inc.</t>
  </si>
  <si>
    <t>11251 Hwy 903</t>
  </si>
  <si>
    <t>15570 SW Jenkins Road</t>
  </si>
  <si>
    <t>503-643-6431</t>
  </si>
  <si>
    <t>www.resers.com</t>
  </si>
  <si>
    <t>2018-22807</t>
  </si>
  <si>
    <t>Project Ruther</t>
  </si>
  <si>
    <t>JBB Packaging LLC</t>
  </si>
  <si>
    <t>100 Grace Drive, Weldon, NC</t>
  </si>
  <si>
    <t>169 Ramapo Valley Rd, Oakland, NJ</t>
  </si>
  <si>
    <t>201-697-4915</t>
  </si>
  <si>
    <t>2017-21043</t>
  </si>
  <si>
    <t>Project UPI</t>
  </si>
  <si>
    <t>UniversalPreserv-A-Chem, Inc.</t>
  </si>
  <si>
    <t>NC Industrial Center, Mebane, NC</t>
  </si>
  <si>
    <t>60 Jiffy Rd, Somerset, NJ</t>
  </si>
  <si>
    <t>855-874-4100</t>
  </si>
  <si>
    <t>www.upichem.com</t>
  </si>
  <si>
    <t>Cash, Fee Waiver</t>
  </si>
  <si>
    <t>2018-22345</t>
  </si>
  <si>
    <t>Project Boss</t>
  </si>
  <si>
    <t>AirBoss Rubber Solutions</t>
  </si>
  <si>
    <t>500 AirBoss Pkwy, Scotland Neck, NC</t>
  </si>
  <si>
    <t>252-826-4919</t>
  </si>
  <si>
    <t>www.airbossofamerica.com</t>
  </si>
  <si>
    <t>2018-23046</t>
  </si>
  <si>
    <t>Project Snooze</t>
  </si>
  <si>
    <t>Moog Components Group</t>
  </si>
  <si>
    <t>1995 NC Hwy 141</t>
  </si>
  <si>
    <t>15-1045</t>
  </si>
  <si>
    <t>Looking Glass Creamery</t>
  </si>
  <si>
    <t>Polk</t>
  </si>
  <si>
    <t>Hwy 9 Columbus</t>
  </si>
  <si>
    <t>P.O. Box 308 Columbus</t>
  </si>
  <si>
    <t>(828) 894-3301</t>
  </si>
  <si>
    <t>www.polknc.rog</t>
  </si>
  <si>
    <t>15-1046</t>
  </si>
  <si>
    <t>Clearwater Paper</t>
  </si>
  <si>
    <t>Washburn Switch</t>
  </si>
  <si>
    <t>300 South Washington Avenue Shelby</t>
  </si>
  <si>
    <t>(704) 484-6800</t>
  </si>
  <si>
    <t>www.cityof shelby.com</t>
  </si>
  <si>
    <t>15-1047</t>
  </si>
  <si>
    <t>Weyerhaeuser</t>
  </si>
  <si>
    <t>Elkin</t>
  </si>
  <si>
    <t>118 Hamby Road Dobson</t>
  </si>
  <si>
    <t>(336) 401-8201</t>
  </si>
  <si>
    <t>15-1049</t>
  </si>
  <si>
    <t>Scotland Industrial Park</t>
  </si>
  <si>
    <t>P.O. Box 249 Laurinburg</t>
  </si>
  <si>
    <t>(910) 276-8324</t>
  </si>
  <si>
    <t>15-1048</t>
  </si>
  <si>
    <t>Prysmian</t>
  </si>
  <si>
    <t>JB Road</t>
  </si>
  <si>
    <t>3288 East Main Street Claremont</t>
  </si>
  <si>
    <t>(828) 466-7255</t>
  </si>
  <si>
    <t>www.cityofclaremont.org</t>
  </si>
  <si>
    <t>15-1050</t>
  </si>
  <si>
    <t>Terra Mulch</t>
  </si>
  <si>
    <t>Simpson Street</t>
  </si>
  <si>
    <t>P.O. Box 549 Conover</t>
  </si>
  <si>
    <t>(828) 464-1191</t>
  </si>
  <si>
    <t>www.conovernc.gov</t>
  </si>
  <si>
    <t>Road, Water</t>
  </si>
  <si>
    <t>15-1051</t>
  </si>
  <si>
    <t>Aegis Power Systems</t>
  </si>
  <si>
    <t>Murphy</t>
  </si>
  <si>
    <t>75 Peachtree Street Murphy</t>
  </si>
  <si>
    <t>(828) 837-5527</t>
  </si>
  <si>
    <t>www.cherokeecounty-nc.gov</t>
  </si>
  <si>
    <t>15-1052</t>
  </si>
  <si>
    <t>Quality Drive II Extension</t>
  </si>
  <si>
    <t>Davie</t>
  </si>
  <si>
    <t>Quality Drive, Mocksville</t>
  </si>
  <si>
    <t>171 S. Clement Street, Mocksville</t>
  </si>
  <si>
    <t>(336) 753-6071</t>
  </si>
  <si>
    <t>www.mocksvillenc.org</t>
  </si>
  <si>
    <t>15-1053</t>
  </si>
  <si>
    <t>Riverstone Industrial Park</t>
  </si>
  <si>
    <t>Browns Hill Road</t>
  </si>
  <si>
    <t>1000 N. First Street Albemarle</t>
  </si>
  <si>
    <t>(704) 986-3600)</t>
  </si>
  <si>
    <t>www.stanlycountync.gov</t>
  </si>
  <si>
    <t>15-1054</t>
  </si>
  <si>
    <t>Egger Wood Products</t>
  </si>
  <si>
    <t>I-85 Corporate Center</t>
  </si>
  <si>
    <t>P.O. Box 1067 Lexington</t>
  </si>
  <si>
    <t>(336) 242-2200</t>
  </si>
  <si>
    <t>www.co.davidson.nc.us</t>
  </si>
  <si>
    <t>15-1055</t>
  </si>
  <si>
    <t>Robco Manufacturing</t>
  </si>
  <si>
    <t>Martin Creek Road</t>
  </si>
  <si>
    <t>P.O. Box 1434 Henderson</t>
  </si>
  <si>
    <t>(252) 430-5705</t>
  </si>
  <si>
    <t>www.ci.henderson.nc.us</t>
  </si>
  <si>
    <t>15-1056</t>
  </si>
  <si>
    <t>International Logistics Park</t>
  </si>
  <si>
    <t>US 74/76</t>
  </si>
  <si>
    <t>15-1057</t>
  </si>
  <si>
    <t>Middlesex Corporate Park</t>
  </si>
  <si>
    <t>US Hwy 264</t>
  </si>
  <si>
    <t>P.O. Box 69, Middlesex, NC</t>
  </si>
  <si>
    <t>27557-0069</t>
  </si>
  <si>
    <t>(252) 235-5761</t>
  </si>
  <si>
    <t>www.townofmiddlesex.org</t>
  </si>
  <si>
    <t>15-1058</t>
  </si>
  <si>
    <t>Person County Mega Park</t>
  </si>
  <si>
    <t>Country Club Rd. and Chub Lake Rd.</t>
  </si>
  <si>
    <t>304 S. Morgan Street, Roxboro, NC</t>
  </si>
  <si>
    <t>(336) 597-1720</t>
  </si>
  <si>
    <t>www.personcounty.net</t>
  </si>
  <si>
    <t>15-1059</t>
  </si>
  <si>
    <t>Horsepark Water and Sewer Extension</t>
  </si>
  <si>
    <t>US Hwy 29</t>
  </si>
  <si>
    <t>230 W. Morehead St., Reidsville, NC</t>
  </si>
  <si>
    <t>(336) 349-1030</t>
  </si>
  <si>
    <t>www.ci.redisville.nc.us</t>
  </si>
  <si>
    <t>15-1060</t>
  </si>
  <si>
    <t>Goldsboro Industrial Campus</t>
  </si>
  <si>
    <t>Patetown Road</t>
  </si>
  <si>
    <t>P.O. Box 227, Goldsboro, NC</t>
  </si>
  <si>
    <t>(919) 731-1415</t>
  </si>
  <si>
    <t>www.waynegov.com</t>
  </si>
  <si>
    <t>15-1063</t>
  </si>
  <si>
    <t>Vance County Industrial Park Expansion</t>
  </si>
  <si>
    <t>616 Bearpond Rd., Henderson</t>
  </si>
  <si>
    <t>122 Young ST., Henderson</t>
  </si>
  <si>
    <t>(252) 738-2003</t>
  </si>
  <si>
    <t>www.vancecounty.com</t>
  </si>
  <si>
    <t>15-1064</t>
  </si>
  <si>
    <t>Camden Commerce Park</t>
  </si>
  <si>
    <t>Camden</t>
  </si>
  <si>
    <t>US Hwy 17</t>
  </si>
  <si>
    <t>P.O. Box 190, Camden, NC</t>
  </si>
  <si>
    <t>(252) 338-6363</t>
  </si>
  <si>
    <t>www.camdencountync.gov</t>
  </si>
  <si>
    <t>Sewer, Road</t>
  </si>
  <si>
    <t>15-1065</t>
  </si>
  <si>
    <t>Henson Road Sanitary Sewer Project</t>
  </si>
  <si>
    <t>Rutherford</t>
  </si>
  <si>
    <t>Henson Road</t>
  </si>
  <si>
    <t>289 N. Main Street, Rutherfordton, NC</t>
  </si>
  <si>
    <t>(828) 287-6060</t>
  </si>
  <si>
    <t>www.rutherfordcountync.gov</t>
  </si>
  <si>
    <t>15-1066</t>
  </si>
  <si>
    <t>Everetts Industrial Park</t>
  </si>
  <si>
    <t>Martin</t>
  </si>
  <si>
    <t>US Hwy 64 and Twin Bridges Road</t>
  </si>
  <si>
    <t>305 E. Main St., Williamston, NC</t>
  </si>
  <si>
    <t>(252) 789-4300</t>
  </si>
  <si>
    <t>www.martincountyncgov.com</t>
  </si>
  <si>
    <t>15-1067</t>
  </si>
  <si>
    <t>Corning</t>
  </si>
  <si>
    <t>US Hwy 64 and Harts Mill Run</t>
  </si>
  <si>
    <t>2017-214549</t>
  </si>
  <si>
    <t>02/22/2018</t>
  </si>
  <si>
    <t>Smashdown</t>
  </si>
  <si>
    <t>RiceWrap Foods Corporation</t>
  </si>
  <si>
    <t>300 Business Park Drive, Butner, NC 27509-2477</t>
  </si>
  <si>
    <t>8500 Bannister Court, Raleigh, NC 27615</t>
  </si>
  <si>
    <t>27509-2477</t>
  </si>
  <si>
    <t>919-880-5598</t>
  </si>
  <si>
    <t>www.ricewrapfoods.com</t>
  </si>
  <si>
    <t>Other - Upfront operating expenses</t>
  </si>
  <si>
    <t>2017-20016</t>
  </si>
  <si>
    <t>02/27/2018</t>
  </si>
  <si>
    <t>Wave</t>
  </si>
  <si>
    <t>Ernst &amp; Young U.S. LLP</t>
  </si>
  <si>
    <t>1422 S. Tryon Street, Charlotte, NC 28203; 100 N. Tryon Street, Charlotte, NC 28202</t>
  </si>
  <si>
    <t>5 Times Square, New York, NY 10036</t>
  </si>
  <si>
    <t>28203; 28202</t>
  </si>
  <si>
    <t>212-773-3000</t>
  </si>
  <si>
    <t>ey.com</t>
  </si>
  <si>
    <t>Purchase and/or installation of equipment</t>
  </si>
  <si>
    <t>2018-21619</t>
  </si>
  <si>
    <t>03/27/2018</t>
  </si>
  <si>
    <t>Control</t>
  </si>
  <si>
    <t>Corvid Technologies LLC</t>
  </si>
  <si>
    <t>153 Langtree Campus Drive, Suite 401, Mooresville, NC 28117-8723; 145 Overhill Drive, Mooresville, NC 28117</t>
  </si>
  <si>
    <t>153 Langtree Campus Drive, Ste 401, Mooresville, NC 28117</t>
  </si>
  <si>
    <t>28117-8723; 28117</t>
  </si>
  <si>
    <t>704-799-6944</t>
  </si>
  <si>
    <t>www.corvidtec.com</t>
  </si>
  <si>
    <t>Other - Finance a collaborative facility to be our main corporate campus.; Purchase and/or installation of equipment</t>
  </si>
  <si>
    <t>Cash Grant; 10-yr Tax Back Grant</t>
  </si>
  <si>
    <t>2017-19687</t>
  </si>
  <si>
    <t>04/10/2018</t>
  </si>
  <si>
    <t>Clean</t>
  </si>
  <si>
    <t>Albaad USA, Inc. II</t>
  </si>
  <si>
    <t>129 Technology Drive South, Reidsville, NC 27320-1563; 1900 Barnes Street, Reidsville, NC 27320-6410</t>
  </si>
  <si>
    <t>129 Technology Drive South, Reidsville, NC 27320</t>
  </si>
  <si>
    <t>27320-1563; 27320-6410</t>
  </si>
  <si>
    <t>336-634-0091</t>
  </si>
  <si>
    <t>www.albaad.com</t>
  </si>
  <si>
    <t>Purchase and/or installation of equipment; Renovation to building; Training</t>
  </si>
  <si>
    <t xml:space="preserve">2017-21267					</t>
  </si>
  <si>
    <t>Migration</t>
  </si>
  <si>
    <t>Laboratory Corporation of America Holdings</t>
  </si>
  <si>
    <t>5 Moore Drive, Durham, NC 27709; 8 Moore Drive, Durham, NC 27709; 10 Moore Drive, Durham, NC 27709</t>
  </si>
  <si>
    <t>531 South Spring Street, Burlington, NC 27215</t>
  </si>
  <si>
    <t>27709; 27709; 27709</t>
  </si>
  <si>
    <t>336-436-8827</t>
  </si>
  <si>
    <t>www.labcorp.com</t>
  </si>
  <si>
    <t>Purchase and/or installation of equipment; Renovation to building</t>
  </si>
  <si>
    <t>2018-21686</t>
  </si>
  <si>
    <t>04/24/2018</t>
  </si>
  <si>
    <t>Basilisk</t>
  </si>
  <si>
    <t>Markit North America, Inc. II (fka Ipreo US LLC II)</t>
  </si>
  <si>
    <t>421 Fayetteville Street, Suite 900, Raleigh, NC 27601-2999</t>
  </si>
  <si>
    <t>1359 Broadway, 2nd Floor/15 Inverness Way East (IHS Global AP adss), New York/Englewood, CO (IHS Global AP adss), NY 10018/80112</t>
  </si>
  <si>
    <t>27601-2999</t>
  </si>
  <si>
    <t>212-859-5000</t>
  </si>
  <si>
    <t>www.ihsmarkit.com</t>
  </si>
  <si>
    <t>contract terminated</t>
  </si>
  <si>
    <t>2017-21176</t>
  </si>
  <si>
    <t>05/22/2018</t>
  </si>
  <si>
    <t>Nick</t>
  </si>
  <si>
    <t>Novartis Gene Therapies, Inc. I (fka AveXis, Inc. I)</t>
  </si>
  <si>
    <t>2275 Half Day Road , Bannockburn, IL 60015</t>
  </si>
  <si>
    <t>Renovation to building; Purchase and/or installation of equipment</t>
  </si>
  <si>
    <t xml:space="preserve">Cash Grant </t>
  </si>
  <si>
    <t>2017-20725</t>
  </si>
  <si>
    <t>06/26/2018</t>
  </si>
  <si>
    <t>Kinetic</t>
  </si>
  <si>
    <t>Sensus USA Inc.</t>
  </si>
  <si>
    <t>633, 635, 637, and 639 Davis Drive, Durham, NC 27560</t>
  </si>
  <si>
    <t>8601 Six Forks Road, Suite 700, Raleigh, NC 27615</t>
  </si>
  <si>
    <t>27560</t>
  </si>
  <si>
    <t>919-845-4000</t>
  </si>
  <si>
    <t>www.sensus.com</t>
  </si>
  <si>
    <t>Renovation to building; Purchase and/or installation of equipment; Other - Purchase of furniture &amp; fixtures</t>
  </si>
  <si>
    <t>Terminated, Funds Disbursed</t>
  </si>
  <si>
    <t>2018-22574</t>
  </si>
  <si>
    <t>07/24/2018</t>
  </si>
  <si>
    <t>Azalea</t>
  </si>
  <si>
    <t>Arch Capital Services LLC (fka Inc.)</t>
  </si>
  <si>
    <t>223 S. West Street, Raleigh, NC 27603-1835</t>
  </si>
  <si>
    <t>360 Hamilton Avenue, Suite 600, White Plains, NY 10601</t>
  </si>
  <si>
    <t>27603-1835</t>
  </si>
  <si>
    <t>914-872-3600</t>
  </si>
  <si>
    <t>https://www.archcapgroup.com/</t>
  </si>
  <si>
    <t>2018-22412</t>
  </si>
  <si>
    <t>08/28/2018</t>
  </si>
  <si>
    <t>Intelligence</t>
  </si>
  <si>
    <t>Booz Allen Hamilton Inc.</t>
  </si>
  <si>
    <t>4200 Morganton Rd, Fayetteville, NC 28314-1376; Fort Bragg, Fayetteville, NC 28310</t>
  </si>
  <si>
    <t>8283 Greensboro Dr, McLean, VA 22102</t>
  </si>
  <si>
    <t>28314-1376; 28310</t>
  </si>
  <si>
    <t>703-902-5000</t>
  </si>
  <si>
    <t>Boozallen.com</t>
  </si>
  <si>
    <t>2016-17941</t>
  </si>
  <si>
    <t>08/29/2018</t>
  </si>
  <si>
    <t>Sky</t>
  </si>
  <si>
    <t>Publix Super Markets, Inc.</t>
  </si>
  <si>
    <t>"Carroll property" located in Guilford County, NC at the SW corner of Highway 70 and Birch Creek Road, Location would be annexed into the city of Greensboro, NC 27301</t>
  </si>
  <si>
    <t>3300 Publix Corporate Pkwy, Lakeland, FL 33811</t>
  </si>
  <si>
    <t>27301</t>
  </si>
  <si>
    <t>(863) 688-1188</t>
  </si>
  <si>
    <t>http://www.publix.com/</t>
  </si>
  <si>
    <t>2018-22611</t>
  </si>
  <si>
    <t>09/06/2018</t>
  </si>
  <si>
    <t>Backstop</t>
  </si>
  <si>
    <t>National General Management Corp. (NGMC)</t>
  </si>
  <si>
    <t>450 W. Hanes Mill Road, Winston-Salem, NC 27105-9141; 5630 University Parkway, Winston-Salem, NC 27105-1312</t>
  </si>
  <si>
    <t>5630 University Parkway (Madison Park), Winston-Salem, NC 27105</t>
  </si>
  <si>
    <t>27105-9141; 27105-1312</t>
  </si>
  <si>
    <t>336.435.5352</t>
  </si>
  <si>
    <t>http://www.ngic.com/</t>
  </si>
  <si>
    <t>2018-22626</t>
  </si>
  <si>
    <t>09/25/2018</t>
  </si>
  <si>
    <t>Hydra</t>
  </si>
  <si>
    <t>Dentsply North America LLC</t>
  </si>
  <si>
    <t>13320 Ballantyne Corporate Place, Charlotte, NC 28277-3607</t>
  </si>
  <si>
    <t>221 West Philadelphia Street Suite 60 W, York, PA 17401-2991</t>
  </si>
  <si>
    <t>28277-3607</t>
  </si>
  <si>
    <t>717 845 7511</t>
  </si>
  <si>
    <t>dentsplysirona.com</t>
  </si>
  <si>
    <t>NO INCENTIVES</t>
  </si>
  <si>
    <t>2018-22208</t>
  </si>
  <si>
    <t>10/16/2018</t>
  </si>
  <si>
    <t>Poly</t>
  </si>
  <si>
    <t>Poly-Wood, LLC I</t>
  </si>
  <si>
    <t>3300 Jim Thorpe HWY, Roxboro, NC 27574-5445</t>
  </si>
  <si>
    <t>574-325-5820</t>
  </si>
  <si>
    <t>POLYWOODINC.COM</t>
  </si>
  <si>
    <t>2018-23084</t>
  </si>
  <si>
    <t>11/27/2018</t>
  </si>
  <si>
    <t>Lego</t>
  </si>
  <si>
    <t>Cascades Holding US Inc.</t>
  </si>
  <si>
    <t>19320 Airbase Road, Wagram, NC 28396-6102</t>
  </si>
  <si>
    <t>19320 Airbase Road, Wagram, NC 28396</t>
  </si>
  <si>
    <t>28396-6102</t>
  </si>
  <si>
    <t>910-817-4204</t>
  </si>
  <si>
    <t>https://www.cascades.com/en/</t>
  </si>
  <si>
    <t>2017-21326</t>
  </si>
  <si>
    <t>11/28/2018</t>
  </si>
  <si>
    <t>Hawkeye</t>
  </si>
  <si>
    <t>Advance Stores Company, Incorporated II</t>
  </si>
  <si>
    <t>2635 E Millbrook Road, Raleigh, NC 27604; 411 Fayetteville St, Raleigh, NC 27601; 4200 Six Forks Road, Raleigh, NC 27609-5716</t>
  </si>
  <si>
    <t>5008 Airport Road, Roanoke, VA 24012</t>
  </si>
  <si>
    <t>27604; 27601; 27609-5716</t>
  </si>
  <si>
    <t>800-314-4243</t>
  </si>
  <si>
    <t>advanceautoparts.com</t>
  </si>
  <si>
    <t>a. Purchase and/or installation of equipment; b. Renovation to building; c. Training; d. Other - Grant funds will be used to offset additional costs.</t>
  </si>
  <si>
    <t>contract pending</t>
  </si>
  <si>
    <t>2018-22371</t>
  </si>
  <si>
    <t>12/03/2018</t>
  </si>
  <si>
    <t>Bee</t>
  </si>
  <si>
    <t>Honeywell International Inc.</t>
  </si>
  <si>
    <t>300 S Tryon St, Suite 500/600; 101 N Tryon St, Ste 6000, Charlotte, NC 28202; 28246; 4672 First Flight Dr, Charlotte, NC 28208; 150 N College St, Charlotte, NC 28202; 550 South Caldwell St, 11th Floor, Charlotte, NC 28202</t>
  </si>
  <si>
    <t>115 Tabor Road, Morris Plains, NJ 7950</t>
  </si>
  <si>
    <t>28202; 28246; 28208; 28202; 28202</t>
  </si>
  <si>
    <t>(973) 455-2000</t>
  </si>
  <si>
    <t>www.honeywell.com</t>
  </si>
  <si>
    <t>a. Purchase and/or installation of equipment; b. Renovation to building; d. Other - The Company proposes using the funds to reimburse costs associated with the purchase and/or installation of equipment, renovation to existing building, training, as well as ongoing business operating costs.</t>
  </si>
  <si>
    <t>2018-23009</t>
  </si>
  <si>
    <t>Pendo.io, Inc.</t>
  </si>
  <si>
    <t>150 Fayetteville Street, Ste 1400, Raleigh, NC 27601-2956; TBD, Raleigh, NC 27601</t>
  </si>
  <si>
    <t>150 Fayetteville Street, Raleigh, NC 27601</t>
  </si>
  <si>
    <t>27601-2956; 27601</t>
  </si>
  <si>
    <t>919-696-2559</t>
  </si>
  <si>
    <t>www.pendo.io</t>
  </si>
  <si>
    <t>a. Purchase and/or installation of equipment; d. Other - Allow us to continue to accelerate our growth and increase our investment in the business by hiring more employees</t>
  </si>
  <si>
    <t>2018-22844</t>
  </si>
  <si>
    <t>12/06/2018</t>
  </si>
  <si>
    <t>Nose Guard</t>
  </si>
  <si>
    <t>LendingTree, LLC II</t>
  </si>
  <si>
    <t>1415 Vantage Park Drive, Charlotte, NC 28203-4073; TBD, Charlotte, NC N/A; 436 Cone Avenue, Pineville, NC 28134</t>
  </si>
  <si>
    <t>11115 Rushmore Drive, Charlotte, NC 28277</t>
  </si>
  <si>
    <t>28203-4073; N/A; 28134</t>
  </si>
  <si>
    <t>704-944-8522</t>
  </si>
  <si>
    <t>www.lendingtree.com</t>
  </si>
  <si>
    <t>a. Purchase and/or installation of equipment; b. Renovation to building; c. Training; d. Other - capital lease payments; moving costs</t>
  </si>
  <si>
    <t>2018-21962</t>
  </si>
  <si>
    <t>12/13/2018</t>
  </si>
  <si>
    <t>Phoenix</t>
  </si>
  <si>
    <t>Sonic Automotive, Inc.</t>
  </si>
  <si>
    <t>109 Kenworthy Ave., Lowell, NC 28098-1917</t>
  </si>
  <si>
    <t>4401 Colwick Road, Charlotte, NC 28211</t>
  </si>
  <si>
    <t>28098-1917</t>
  </si>
  <si>
    <t>704-566-2400</t>
  </si>
  <si>
    <t>https://www.sonicautomotive.com/</t>
  </si>
  <si>
    <t>2018-22422</t>
  </si>
  <si>
    <t>12/18/2018</t>
  </si>
  <si>
    <t>AvidXchange, Inc. II</t>
  </si>
  <si>
    <t>Parcel 07834109 (near to existing campus), Charlotte, NC 28206-3560; 1210 AvidXchange Lane, Charlotte, NC 28206-3560</t>
  </si>
  <si>
    <t>1210 AvidXchange Lane, Charlotte, NC 28206</t>
  </si>
  <si>
    <t>28206-3560; 28206-3560</t>
  </si>
  <si>
    <t>980-859-4070</t>
  </si>
  <si>
    <t>http://www.avidxchange.com/</t>
  </si>
  <si>
    <t>2017-20859</t>
  </si>
  <si>
    <t>12/20/2018</t>
  </si>
  <si>
    <t>Whitewater</t>
  </si>
  <si>
    <t>Cognizant Technology Solutions U.S. Corporation II</t>
  </si>
  <si>
    <t>8520 Cliff Cameron Dr Suite 200, Charlotte, NC 28269-0013</t>
  </si>
  <si>
    <t>211 Quality Circle, College Station, TX 77845</t>
  </si>
  <si>
    <t>28269-0013</t>
  </si>
  <si>
    <t>979-691-7700</t>
  </si>
  <si>
    <t>www.cognizant.com</t>
  </si>
  <si>
    <t>2018-22818</t>
  </si>
  <si>
    <t>Cure</t>
  </si>
  <si>
    <t>ITM Medical Isotopes, Inc.</t>
  </si>
  <si>
    <t>Trivium Corporate Center at or about 2355 Startown Road, Hickory, NC 28601</t>
  </si>
  <si>
    <t>Walther-von-Dyck Str. 1, Garching; Germany, AZ 85748</t>
  </si>
  <si>
    <t>'+49 89 329898660</t>
  </si>
  <si>
    <t>https://www.isotope-technologies-munich.com/home/</t>
  </si>
  <si>
    <t>Graded Site at a Discounted Price -Sold to ITM  January 2020</t>
  </si>
  <si>
    <t>2017-21472</t>
  </si>
  <si>
    <t>Jetstream</t>
  </si>
  <si>
    <t>Jetstream Aviation, LLC</t>
  </si>
  <si>
    <t>2840 Jetport Rd, Kinston, NC 28504-7344</t>
  </si>
  <si>
    <t>2860 Jetport Rd, Kinston, NC 28504</t>
  </si>
  <si>
    <t>28504-7344</t>
  </si>
  <si>
    <t>252-208-7715</t>
  </si>
  <si>
    <t>www.flyexclusive.com</t>
  </si>
  <si>
    <t>2018-23090</t>
  </si>
  <si>
    <t>Hidden Hook</t>
  </si>
  <si>
    <t>Shurtape Technologies, LLC</t>
  </si>
  <si>
    <t>3422 Catawba Industrial Place, Catawba, NC 28609-8397; TBD, Not in City Limits, NC 28601</t>
  </si>
  <si>
    <t>1712 8th Street Dr SE, Hickory, NC 28602</t>
  </si>
  <si>
    <t>28609-8397; 28601</t>
  </si>
  <si>
    <t>828-322-2700</t>
  </si>
  <si>
    <t>www.shurtapetech.com</t>
  </si>
  <si>
    <t>a. Purchase and/or installation of equipment; b. Renovation to building; c. Training; d. Other - Construction of new site</t>
  </si>
  <si>
    <t>PR-1258a</t>
  </si>
  <si>
    <t>Bridgestone II</t>
  </si>
  <si>
    <t>Bridgestone Americas Tire Operations, LLC II</t>
  </si>
  <si>
    <t>3001 Firestone Parkway
Wilson NC  27893</t>
  </si>
  <si>
    <t>Post Office Box 1139;
Wilson NC  27893</t>
  </si>
  <si>
    <t>27893-7996</t>
  </si>
  <si>
    <t>252-246-7401</t>
  </si>
  <si>
    <t>www.bridgestoneamericas.com</t>
  </si>
  <si>
    <t>2016-18730</t>
  </si>
  <si>
    <t>Project Eat</t>
  </si>
  <si>
    <t>Mountaire Farms Inc.</t>
  </si>
  <si>
    <t>TBD, Not in City Limits, Scotland County, NC</t>
  </si>
  <si>
    <t>PO Box 1320, Millsboro, NC,19966</t>
  </si>
  <si>
    <t>302.934.4151</t>
  </si>
  <si>
    <t>mountaire.com</t>
  </si>
  <si>
    <t>Donation of other assets, Tax Incentives</t>
  </si>
  <si>
    <t>2016-19151</t>
  </si>
  <si>
    <t>Project CX</t>
  </si>
  <si>
    <t>Keihin Carolina System Technology, LLC</t>
  </si>
  <si>
    <t>4047 McNair Road, Tarboro, NC</t>
  </si>
  <si>
    <t>4047 McNair Road, Tarboro, NC,27886</t>
  </si>
  <si>
    <t>27886-9055</t>
  </si>
  <si>
    <t>252-641-6750</t>
  </si>
  <si>
    <t>http://www.keihin-na.com/keihin-carolina-system-technology-receives-top-environmental-/</t>
  </si>
  <si>
    <t>2016-18497</t>
  </si>
  <si>
    <t>Project Dart</t>
  </si>
  <si>
    <t>Carolina Structural Systems LLC</t>
  </si>
  <si>
    <t>225 Frame Shop Road, Star, North Carolina,NC</t>
  </si>
  <si>
    <t>PO Box 157, Ether, NC,27247</t>
  </si>
  <si>
    <t>804-640-0846</t>
  </si>
  <si>
    <t>Not Available</t>
  </si>
  <si>
    <t>a. Installation or purchase of new equipment, b. Structural repairs, improvements, or renovations to existing buildings to be used for expansion, c. Construction of or improvements to new or existing water...or equipment for existing buildings, d. Construction of or improvements to new or existing water...or equipment for new/proposed building</t>
  </si>
  <si>
    <t>2016-19025</t>
  </si>
  <si>
    <t>Project Sugarplum</t>
  </si>
  <si>
    <t>Baxter Healthcare Corporation</t>
  </si>
  <si>
    <t>65 Pitts Station Road, Marion, NC</t>
  </si>
  <si>
    <t>65 Pitts Station Road, marion , NC,28752</t>
  </si>
  <si>
    <t>828-756-6138</t>
  </si>
  <si>
    <t>www.baxter.com</t>
  </si>
  <si>
    <t>2016-18742</t>
  </si>
  <si>
    <t>Project Stave</t>
  </si>
  <si>
    <t>Taylor Stave, LLC</t>
  </si>
  <si>
    <t>2854 Muddy Creek Rd, Nebo, NC</t>
  </si>
  <si>
    <t>2854 Muddy Creek Rd, Nebo, NC,28761</t>
  </si>
  <si>
    <t>28761-0106</t>
  </si>
  <si>
    <t>828-659-8880</t>
  </si>
  <si>
    <t>TaylorStave.com</t>
  </si>
  <si>
    <t>a. Installation or purchase of new equipment, c. Construction of or improvements to new or existing water...or equipment for existing buildings</t>
  </si>
  <si>
    <t>2016-19424</t>
  </si>
  <si>
    <t>Project Mighty</t>
  </si>
  <si>
    <t>MAS US Holdings Inc</t>
  </si>
  <si>
    <t>601 East Pritchard Street, Asheboro, NC</t>
  </si>
  <si>
    <t>10th Floor, Aitken Spence Tower II, Colombo , NC,Not Applicable</t>
  </si>
  <si>
    <t>0094114796444</t>
  </si>
  <si>
    <t>2017-19545</t>
  </si>
  <si>
    <t>Project Echo</t>
  </si>
  <si>
    <t>SouthCorr, L.L.C.</t>
  </si>
  <si>
    <t>3021 Taylor Dr., Asheboro, NC</t>
  </si>
  <si>
    <t>3021 Taylor Dr., Asheboro, NC,27203</t>
  </si>
  <si>
    <t>27203-0555</t>
  </si>
  <si>
    <t>336-498-1700</t>
  </si>
  <si>
    <t>southcorrpackaging.com</t>
  </si>
  <si>
    <t>Economic Development Grant</t>
  </si>
  <si>
    <t>2017-19746</t>
  </si>
  <si>
    <t>Project Float</t>
  </si>
  <si>
    <t>PALZIV NORTH AMERICA, INC.</t>
  </si>
  <si>
    <t>7966 NC 56 Hwy, Louisburg, NC</t>
  </si>
  <si>
    <t>7966 NC 56 Hwy, Louisburg, NC,27549-8633</t>
  </si>
  <si>
    <t>27549-8633</t>
  </si>
  <si>
    <t>919-853-7155</t>
  </si>
  <si>
    <t>2017-19611</t>
  </si>
  <si>
    <t>Project Doorknocker</t>
  </si>
  <si>
    <t>Ryan-Al, Inc.</t>
  </si>
  <si>
    <t>105 Clover Lane SW, Lenoir, NC</t>
  </si>
  <si>
    <t>630 Chapparal Dr., Diamond Bar, NC,91765</t>
  </si>
  <si>
    <t>28645-8905</t>
  </si>
  <si>
    <t>909-861-0422</t>
  </si>
  <si>
    <t>www.ryanal.com</t>
  </si>
  <si>
    <t>2016-18743</t>
  </si>
  <si>
    <t>Project A/C</t>
  </si>
  <si>
    <t>Weitron, Inc.</t>
  </si>
  <si>
    <t>1630 Twin Bridges Rd, Everetts, NC</t>
  </si>
  <si>
    <t>801 Pencader Drive, Newark, NC,19702</t>
  </si>
  <si>
    <t>800-398-3816</t>
  </si>
  <si>
    <t>www.weitron.com</t>
  </si>
  <si>
    <t>Donation of Land, Tax Incentives, Cash</t>
  </si>
  <si>
    <t>2016-19113</t>
  </si>
  <si>
    <t>Project Iced Tea</t>
  </si>
  <si>
    <t>Borealis Compounds Inc.</t>
  </si>
  <si>
    <t>401 W.E. Baab Industrial Road, Taylorsville, NC</t>
  </si>
  <si>
    <t>176 Thomas Road, Port Murray, NC,7865</t>
  </si>
  <si>
    <t>908-850-6214</t>
  </si>
  <si>
    <t>www.borealisgroup.com</t>
  </si>
  <si>
    <t>a. Installation or purchase of new equipment, c. Construction of or improvements to new or existing water...or equipment for existing buildings, d. Construction of or improvements to new or existing water...or equipment for new/proposed building</t>
  </si>
  <si>
    <t>Tax Incentives, Fee Waivers, Relocate Wastewater Pump, Assist with electrial, water</t>
  </si>
  <si>
    <t>2017-19991</t>
  </si>
  <si>
    <t>Project Decade</t>
  </si>
  <si>
    <t>Adhezion Biomedical, LLC</t>
  </si>
  <si>
    <t>Alexander</t>
  </si>
  <si>
    <t>506 Pine Mountain Rd., Hudson, NC</t>
  </si>
  <si>
    <t>1 Meridian Blvd., Ste. 1B02, Wyomissing, NC,19610</t>
  </si>
  <si>
    <t>28638-8793</t>
  </si>
  <si>
    <t>610-741-6049</t>
  </si>
  <si>
    <t>www.adhezion.com</t>
  </si>
  <si>
    <t>2017-19744</t>
  </si>
  <si>
    <t>Project Tukek</t>
  </si>
  <si>
    <t>HPFABRICS, INC.</t>
  </si>
  <si>
    <t>3821 Kimwell Drive, Winston-Salem, NC</t>
  </si>
  <si>
    <t>3821 Kimwell Drive, Winston-Salem, NC,27103</t>
  </si>
  <si>
    <t>336-768-7312</t>
  </si>
  <si>
    <t>www.hpfabrics.com</t>
  </si>
  <si>
    <t>2017-19678</t>
  </si>
  <si>
    <t>Project RV</t>
  </si>
  <si>
    <t>Ventura Coach Corp</t>
  </si>
  <si>
    <t>73 Blackwater Drive, Lumberton, NC</t>
  </si>
  <si>
    <t>1173 Kenric Road, Lumberton, NC,28360</t>
  </si>
  <si>
    <t>28360-4483</t>
  </si>
  <si>
    <t>910-272-0177</t>
  </si>
  <si>
    <t>http://absolutebus.com/</t>
  </si>
  <si>
    <t>Tax Incentives</t>
  </si>
  <si>
    <t>2016-18363</t>
  </si>
  <si>
    <t>Project Jerky</t>
  </si>
  <si>
    <t>Stormberg Foods LLC</t>
  </si>
  <si>
    <t>1002 Sunburst Drive, Goldsboro, NC</t>
  </si>
  <si>
    <t>PO Box 1411, Goldsboro, NC,27530</t>
  </si>
  <si>
    <t>27534-8667</t>
  </si>
  <si>
    <t>274-146-1100</t>
  </si>
  <si>
    <t>www.stormbergfoods.com</t>
  </si>
  <si>
    <t>2017-19544</t>
  </si>
  <si>
    <t>Project Park</t>
  </si>
  <si>
    <t>Sutter Street Manufacturing, Inc.</t>
  </si>
  <si>
    <t>2973 Kelly Boulevard, Claremont, NC</t>
  </si>
  <si>
    <t>7755 Polk Lane, Olive Branch, NC,38654</t>
  </si>
  <si>
    <t>28610-7454</t>
  </si>
  <si>
    <t>901-546-7481</t>
  </si>
  <si>
    <t>www.williams-sonoma.com</t>
  </si>
  <si>
    <t>Cash, Donation of other assets</t>
  </si>
  <si>
    <t>2017-19860</t>
  </si>
  <si>
    <t>Project Second Gear</t>
  </si>
  <si>
    <t>FCC (North Carolina), LLC</t>
  </si>
  <si>
    <t>18000 Fieldcrest Rd., Laurinburg, NC</t>
  </si>
  <si>
    <t>18000 Fieldcrest Rd., Laurinburg, NC,28352</t>
  </si>
  <si>
    <t>910-462-4465</t>
  </si>
  <si>
    <t>https://www.fcc-na.com/</t>
  </si>
  <si>
    <t>2016-18955</t>
  </si>
  <si>
    <t>Project Columbus (OneNC tied to JDIG1)</t>
  </si>
  <si>
    <t>EGGER Wood Products LLC</t>
  </si>
  <si>
    <t>1200 Abernathy Rd.</t>
  </si>
  <si>
    <t>27299-9217</t>
  </si>
  <si>
    <t>(770) 391-8501</t>
  </si>
  <si>
    <t>https://www.egger.com/shop/en_CM/about-egger/egger-international/offices</t>
  </si>
  <si>
    <t>Land, Fee Waiver, Infrastructure</t>
  </si>
  <si>
    <t>2017-19585</t>
  </si>
  <si>
    <t xml:space="preserve"> Project Panda</t>
  </si>
  <si>
    <t>Wyeth Holdings LLC</t>
  </si>
  <si>
    <t>Lee County</t>
  </si>
  <si>
    <t>4300 Oak Park,</t>
  </si>
  <si>
    <t>7000 Portage Rd.</t>
  </si>
  <si>
    <t>27330-9550</t>
  </si>
  <si>
    <t>269-806-9424</t>
  </si>
  <si>
    <t>www.pfizer.com</t>
  </si>
  <si>
    <t>2017-20287</t>
  </si>
  <si>
    <t>Project Katz</t>
  </si>
  <si>
    <t>TrueLearn,  LLC</t>
  </si>
  <si>
    <t>109 Professional Park Drive, Suite 200</t>
  </si>
  <si>
    <t>2 Penn Center West, Suite220</t>
  </si>
  <si>
    <t>28117-5538</t>
  </si>
  <si>
    <t>541-408-1905</t>
  </si>
  <si>
    <t>www.truelearn.com</t>
  </si>
  <si>
    <t>2017-20152</t>
  </si>
  <si>
    <t>Project Arden</t>
  </si>
  <si>
    <t>Revlon Consumer Products Corporation</t>
  </si>
  <si>
    <t>1501 Williamsboro St</t>
  </si>
  <si>
    <t>27565-3461</t>
  </si>
  <si>
    <t>919-603-2740</t>
  </si>
  <si>
    <t>www.revlon.com</t>
  </si>
  <si>
    <t>2017-29734</t>
  </si>
  <si>
    <t>Project Piggyback</t>
  </si>
  <si>
    <t>2017-20689</t>
  </si>
  <si>
    <t>Project Dragon</t>
  </si>
  <si>
    <t>LS Tractor USA, LLC</t>
  </si>
  <si>
    <t>6900 Corporation Parkway</t>
  </si>
  <si>
    <t>27809-9272</t>
  </si>
  <si>
    <t>252-231-7695</t>
  </si>
  <si>
    <t>www.lstractorusa.com</t>
  </si>
  <si>
    <t>Cash, Building</t>
  </si>
  <si>
    <t>2017-20705</t>
  </si>
  <si>
    <t>Project Dancing Bear</t>
  </si>
  <si>
    <t>Edwards Wood Products, Inc</t>
  </si>
  <si>
    <t>2215 Old Lawyers Rd</t>
  </si>
  <si>
    <t>704-624-3646</t>
  </si>
  <si>
    <t>www.ewpi.com</t>
  </si>
  <si>
    <t>2017-20765</t>
  </si>
  <si>
    <t>Project Crane</t>
  </si>
  <si>
    <t>Superion, LLC</t>
  </si>
  <si>
    <t>4161 Piedmont Parkway</t>
  </si>
  <si>
    <t>1000 Business Center Drive</t>
  </si>
  <si>
    <t>27410-8110</t>
  </si>
  <si>
    <t>407-304-3298</t>
  </si>
  <si>
    <t>www.superion.com</t>
  </si>
  <si>
    <t xml:space="preserve">423430    </t>
  </si>
  <si>
    <t>2016-18938</t>
  </si>
  <si>
    <t>Project Virtual</t>
  </si>
  <si>
    <t>Advanced Computer Learning Company, LLC</t>
  </si>
  <si>
    <t>208 Hay Street</t>
  </si>
  <si>
    <t xml:space="preserve">28301-5534 </t>
  </si>
  <si>
    <t>910-764-7781, ext. 114</t>
  </si>
  <si>
    <t>www.goaclc.com</t>
  </si>
  <si>
    <t>2016-18579</t>
  </si>
  <si>
    <t>Project Super</t>
  </si>
  <si>
    <t>Advanced Tool Inc dba Advanced Superabrasives Inc</t>
  </si>
  <si>
    <t>1270 N. Main St.</t>
  </si>
  <si>
    <t>PO Box 1390</t>
  </si>
  <si>
    <t>828-689-3200</t>
  </si>
  <si>
    <t>www.asiwheels.com</t>
  </si>
  <si>
    <t>2017-19673</t>
  </si>
  <si>
    <t>Project Separate</t>
  </si>
  <si>
    <t>Airgas USA, LLC</t>
  </si>
  <si>
    <t>259 North Radnor-Chester Rd</t>
  </si>
  <si>
    <t>27302-9427</t>
  </si>
  <si>
    <t>610-902-6019</t>
  </si>
  <si>
    <t>www.airgas.com</t>
  </si>
  <si>
    <t>2017-19919</t>
  </si>
  <si>
    <t>Project Quantum Leap</t>
  </si>
  <si>
    <t>VEKA East, Inc</t>
  </si>
  <si>
    <t>90 Ceramic Towel Drive</t>
  </si>
  <si>
    <t>100 VEKA Drive</t>
  </si>
  <si>
    <t>28655-6734</t>
  </si>
  <si>
    <t>(724) 452-1000</t>
  </si>
  <si>
    <t>www.vekainc.com</t>
  </si>
  <si>
    <t>2017-19829</t>
  </si>
  <si>
    <t>Project Stinger</t>
  </si>
  <si>
    <t>Advanced Digital Cable, Inc.</t>
  </si>
  <si>
    <t>Clay</t>
  </si>
  <si>
    <t>94 Eagle Fork Rd</t>
  </si>
  <si>
    <t>800-343-2579</t>
  </si>
  <si>
    <t>www.adcable.com</t>
  </si>
  <si>
    <t>Tax Grant, Fee Waiver</t>
  </si>
  <si>
    <t>2017-21025</t>
  </si>
  <si>
    <t>Project Pewter</t>
  </si>
  <si>
    <t>Linamar Forgings Carolina, Inc</t>
  </si>
  <si>
    <t>2401 Stantonsburg Road</t>
  </si>
  <si>
    <t>27894-0370</t>
  </si>
  <si>
    <t>252-292-8181</t>
  </si>
  <si>
    <t>www.linamar.com</t>
  </si>
  <si>
    <t>2017-21234</t>
  </si>
  <si>
    <t>Project Joynes</t>
  </si>
  <si>
    <t>Sealed Air Corporation (US)</t>
  </si>
  <si>
    <t>2075 Valway Road</t>
  </si>
  <si>
    <t>828-726-2100</t>
  </si>
  <si>
    <t>www.sealedair.com</t>
  </si>
  <si>
    <t>2017-19841a</t>
  </si>
  <si>
    <t>Triangle Tyre (USA) Technologies LLC</t>
  </si>
  <si>
    <t>Kingsboro Mega Site</t>
  </si>
  <si>
    <t>No, 56, Middle Qingdao Road</t>
  </si>
  <si>
    <t>86 0631 5307008</t>
  </si>
  <si>
    <t>http://www.triangletyre.net/Default.asp?selflang=en</t>
  </si>
  <si>
    <t>Cash, Infrastructure, Road, Site Prep, Relocation Assistance</t>
  </si>
  <si>
    <t>2016-18731</t>
  </si>
  <si>
    <t>Project More Cowbell</t>
  </si>
  <si>
    <t>Exel Inc.</t>
  </si>
  <si>
    <t>Cumberland County</t>
  </si>
  <si>
    <t>570 Polaris Parkway</t>
  </si>
  <si>
    <t>614-865-8912</t>
  </si>
  <si>
    <t>http://exel.com/</t>
  </si>
  <si>
    <t>a. Installation or purchase of new equipment d. Construction of or improvements to new or existing water...or equipment for new/proposed building</t>
  </si>
  <si>
    <t>Tax Grant, Cash, Land &amp; Building</t>
  </si>
  <si>
    <t>15-1037</t>
  </si>
  <si>
    <t>Park 1764 Business Park</t>
  </si>
  <si>
    <t>P.O. Box 3388 Hickory</t>
  </si>
  <si>
    <t>www.catawbacountync.gov</t>
  </si>
  <si>
    <t>15-1038</t>
  </si>
  <si>
    <t>Indigreen Corporate Park</t>
  </si>
  <si>
    <t>Sugg Parkway Greenville</t>
  </si>
  <si>
    <t>1717 W. 5th Street</t>
  </si>
  <si>
    <t>(252) 902-2950</t>
  </si>
  <si>
    <t>www.pittcountync.gov</t>
  </si>
  <si>
    <t>15-1039</t>
  </si>
  <si>
    <t>Hysucat</t>
  </si>
  <si>
    <t>7013 Hwy 92 East</t>
  </si>
  <si>
    <t>121 W. Third Street</t>
  </si>
  <si>
    <t>15-1040</t>
  </si>
  <si>
    <t>Triangle North Industrial Park</t>
  </si>
  <si>
    <t>US Hwy 401</t>
  </si>
  <si>
    <t>113 Market Street Louisburg</t>
  </si>
  <si>
    <t>(919) 496-7855</t>
  </si>
  <si>
    <t>www.franklincountync.us</t>
  </si>
  <si>
    <t>15-1041</t>
  </si>
  <si>
    <t>Prestage Farms Wastewater</t>
  </si>
  <si>
    <t>Prestage Farms</t>
  </si>
  <si>
    <t>NC 20</t>
  </si>
  <si>
    <t>701 N. Elm Street Lumberton</t>
  </si>
  <si>
    <t>(910) 671-3022</t>
  </si>
  <si>
    <t>www.county.robeson.nc.us</t>
  </si>
  <si>
    <t>15-1042</t>
  </si>
  <si>
    <t>Warer, Sewer</t>
  </si>
  <si>
    <t>15-1043</t>
  </si>
  <si>
    <t>Greensboro-Randolph Mega Site</t>
  </si>
  <si>
    <t>U.S. Highway 421</t>
  </si>
  <si>
    <t>P.O. Box 3136 Greensboro</t>
  </si>
  <si>
    <t>(336) 373-2489</t>
  </si>
  <si>
    <t>15-1044</t>
  </si>
  <si>
    <t>Pharr Yarns</t>
  </si>
  <si>
    <t>Hickory Grove Road, McAdenville</t>
  </si>
  <si>
    <t>P.O. Box 9 McAdenville</t>
  </si>
  <si>
    <t>(704) 824-3190</t>
  </si>
  <si>
    <t>www.townofmcadenville.org</t>
  </si>
  <si>
    <t>2016-18936</t>
  </si>
  <si>
    <t>02/08/2017</t>
  </si>
  <si>
    <t>Grizzly</t>
  </si>
  <si>
    <t>Clearwater Paper Corporation II</t>
  </si>
  <si>
    <t>671 Washburn Switch Road, Shelby, NC 28150-7712</t>
  </si>
  <si>
    <t>601 West Riverside, Suite 1100, Spokane, WA 99201</t>
  </si>
  <si>
    <t>28150-7712</t>
  </si>
  <si>
    <t>509.344.5900</t>
  </si>
  <si>
    <t>www.clearwaterpaper.com</t>
  </si>
  <si>
    <t>Purchase and/or installation of equipment; Training</t>
  </si>
  <si>
    <t>Tax Grant ; Land Grant; Fee Waiver</t>
  </si>
  <si>
    <t>2017-19519</t>
  </si>
  <si>
    <t>02/20/2017</t>
  </si>
  <si>
    <t>Pinecone</t>
  </si>
  <si>
    <t>Corning Incorporated (Fiber)</t>
  </si>
  <si>
    <t>14556 Highway 601, Midland, NC 28107-9245</t>
  </si>
  <si>
    <t>One Riverfront Plaza, Corning, NY 14831</t>
  </si>
  <si>
    <t>28107-9245</t>
  </si>
  <si>
    <t>607-974-9000</t>
  </si>
  <si>
    <t>2016-19494</t>
  </si>
  <si>
    <t>Longleaf</t>
  </si>
  <si>
    <t>Corning Optical Communications LLC (Cable II)</t>
  </si>
  <si>
    <t>1500 Prodelin Drive, Newton, NC 28658-7819</t>
  </si>
  <si>
    <t>800 17th St NW, Hickory, NC 28601</t>
  </si>
  <si>
    <t>28658-7819</t>
  </si>
  <si>
    <t>607-974-5060</t>
  </si>
  <si>
    <t>Tax Grants; Cash Grant/Improvements</t>
  </si>
  <si>
    <t>2016-18846</t>
  </si>
  <si>
    <t>02/28/2017</t>
  </si>
  <si>
    <t>Grid</t>
  </si>
  <si>
    <t>Alevo Manufacturing, Inc.</t>
  </si>
  <si>
    <t>2321 Concord Parkway South, Concord, NC 28027</t>
  </si>
  <si>
    <t>704-840-0543</t>
  </si>
  <si>
    <t>http://alevo.com</t>
  </si>
  <si>
    <t>Purchase and/or installation of equipment; Training, Other - Increase employment</t>
  </si>
  <si>
    <t>2016-18232</t>
  </si>
  <si>
    <t>04/18/2017</t>
  </si>
  <si>
    <t>Stop</t>
  </si>
  <si>
    <t>Continental Automotive Systems, Inc. (Burke)</t>
  </si>
  <si>
    <t>1103 Jamestown Road, Morganton, NC 28655-9285</t>
  </si>
  <si>
    <t>1103 Jamestown Road, Morganton, NC 28655</t>
  </si>
  <si>
    <t>28655-9285</t>
  </si>
  <si>
    <t>828-430-1786</t>
  </si>
  <si>
    <t>http://www.continental-corporation.com</t>
  </si>
  <si>
    <t>Renovation to building</t>
  </si>
  <si>
    <t>2016-19294</t>
  </si>
  <si>
    <t>Gemstone</t>
  </si>
  <si>
    <t>Trilliant Networks Inc.</t>
  </si>
  <si>
    <t>401 Harrison Oaks Blvd Suite 300, Cary, NC 27513-9508</t>
  </si>
  <si>
    <t>401 Harrison Oaks Blvd. Suite 150, Cary, NC 27513</t>
  </si>
  <si>
    <t>27513-9508</t>
  </si>
  <si>
    <t>225-715-8857</t>
  </si>
  <si>
    <t>www.trilliantinc.com</t>
  </si>
  <si>
    <t>Purchase and/or installation of equipment; Renovation to building; Training; Other - Create more R&amp;D jobs</t>
  </si>
  <si>
    <t>Cash grant; tax grant</t>
  </si>
  <si>
    <t>2016-18860</t>
  </si>
  <si>
    <t>05/09/2017</t>
  </si>
  <si>
    <t>Chagall</t>
  </si>
  <si>
    <t>Credit Suisse Securities (USA) LLC (III)</t>
  </si>
  <si>
    <t>6933 Louis Stephens Drive, Morrisville, NC 27560-6372; 7033 Louis Stephens Drive, Morrisville, NC 27560-6399; 5221 Paramount Parkway, Morrisville, NC 27560</t>
  </si>
  <si>
    <t>PO Box 110047, RTP, NC 27709</t>
  </si>
  <si>
    <t>27560-6372; 27560-6399; 27560</t>
  </si>
  <si>
    <t>919-994-4729</t>
  </si>
  <si>
    <t>www.credit-suisse.com</t>
  </si>
  <si>
    <t>Purchase and/or installation of equipment; Renovation to building; Training; Other - furnishings and fixtures, construction of new building</t>
  </si>
  <si>
    <t>2016-18873</t>
  </si>
  <si>
    <t>Astro</t>
  </si>
  <si>
    <t>Equitable Financial Life Insurance Company</t>
  </si>
  <si>
    <t>8501 IBM Drive; 7207 IBM Drive, Charlotte, NC 28262-4333</t>
  </si>
  <si>
    <t>1290 Avenue Of The Americas, New York, NY 10104</t>
  </si>
  <si>
    <t>28262-4333</t>
  </si>
  <si>
    <t>212-314-6884</t>
  </si>
  <si>
    <t>https://us.axa.com/home.html</t>
  </si>
  <si>
    <t>2017-19998</t>
  </si>
  <si>
    <t>07/06/2017</t>
  </si>
  <si>
    <t>Element</t>
  </si>
  <si>
    <t>Infosys Limited (d/b/a Infosys Limited of India)</t>
  </si>
  <si>
    <t>7751 Brier Creek Pkwy, Suite #400, Raleigh, NC 27617-6809</t>
  </si>
  <si>
    <t>6200 Tennyson Parkway, #150, Plano, TX 75024</t>
  </si>
  <si>
    <t>27617-6809</t>
  </si>
  <si>
    <t>1-650-320-4200</t>
  </si>
  <si>
    <t>www.infosys.com</t>
  </si>
  <si>
    <t>Other - Recruitment; Purchase and/or installation of equipment; Renovation to building; Training</t>
  </si>
  <si>
    <t>07/24/2017</t>
  </si>
  <si>
    <t>Columbus (JDIG1)</t>
  </si>
  <si>
    <t>300 Egger Parkway, Linwood, NC 27299-9030</t>
  </si>
  <si>
    <t>300 Egger Parkway, Linwood, NC 27292</t>
  </si>
  <si>
    <t>27299-9030</t>
  </si>
  <si>
    <t>(804) 300-2085</t>
  </si>
  <si>
    <t>up to $14,000,000</t>
  </si>
  <si>
    <t>Cash grant</t>
  </si>
  <si>
    <t>2017-20004</t>
  </si>
  <si>
    <t>07/25/2017</t>
  </si>
  <si>
    <t>Checkmark</t>
  </si>
  <si>
    <t>ABC Phones of North Carolina, Inc. (D/B/A A Wireless)</t>
  </si>
  <si>
    <t>TBD, Raleigh, NC N/A</t>
  </si>
  <si>
    <t>1290-B East Arlington Blvd, Greenville, NC 27858</t>
  </si>
  <si>
    <t>(252) 317-0388</t>
  </si>
  <si>
    <t>http://awireless.com/</t>
  </si>
  <si>
    <t>Training; Purchase and/or installation of equipment; Renovation to building</t>
  </si>
  <si>
    <t>Wake County Business Investment Grant; City of Raleigh grant</t>
  </si>
  <si>
    <t>2017-19693</t>
  </si>
  <si>
    <t>08/09/2017</t>
  </si>
  <si>
    <t>Clipper I</t>
  </si>
  <si>
    <t>Allstate Insurance Company</t>
  </si>
  <si>
    <t>7349 and 8209 IBM Drive, Charlotte, NC 28262-4309; 7201 University Oaks Dr, Charlotte, NC 28262; 1414 S. Tryon St Ste. A, Charlotte, NC 28203-6349</t>
  </si>
  <si>
    <t>3075 Sanders Rd. G1SE, Northbrook, IL 60062</t>
  </si>
  <si>
    <t>28262-4309; 28262; 28203-6349</t>
  </si>
  <si>
    <t>847-402-3412</t>
  </si>
  <si>
    <t>www.allstate.com</t>
  </si>
  <si>
    <t>2017-198937</t>
  </si>
  <si>
    <t>08/14/2017</t>
  </si>
  <si>
    <t>Maud</t>
  </si>
  <si>
    <t>Albemarle Corporation II</t>
  </si>
  <si>
    <t>348 Holiday Inn Drive, Kings Mountain, NC 28086-3615</t>
  </si>
  <si>
    <t>4350 Congress Street, Suite 700, Charlotte, NC 28209</t>
  </si>
  <si>
    <t>28086-3615</t>
  </si>
  <si>
    <t>980-299-5700</t>
  </si>
  <si>
    <t>https://www.albemarle.com</t>
  </si>
  <si>
    <t>Training; Renovation to building; Purchase and/or installation of equipment</t>
  </si>
  <si>
    <t>Tax Grants</t>
  </si>
  <si>
    <t>2016-19380</t>
  </si>
  <si>
    <t>Fibertex Personal Care Corporation</t>
  </si>
  <si>
    <t>733 Commerce Place, Asheboro, NC 27203-0501</t>
  </si>
  <si>
    <t>27203-0501</t>
  </si>
  <si>
    <t>(336) 964-4217</t>
  </si>
  <si>
    <t>www.fibertexpersonalcare.com</t>
  </si>
  <si>
    <t>2017-20573</t>
  </si>
  <si>
    <t>09/06/2017</t>
  </si>
  <si>
    <t>NN, Inc.</t>
  </si>
  <si>
    <t>6210 Ardrey Kell Road, Charlotte, NC 28277-4864</t>
  </si>
  <si>
    <t>207 Mockingbird Lane, Johnson City, TN 37604</t>
  </si>
  <si>
    <t>28277-4864</t>
  </si>
  <si>
    <t>423-434-8300</t>
  </si>
  <si>
    <t>http://www.nninc.com</t>
  </si>
  <si>
    <t>2017-19830</t>
  </si>
  <si>
    <t>11/21/2017</t>
  </si>
  <si>
    <t>Four</t>
  </si>
  <si>
    <t>Fresenius Kabi USA, LLC</t>
  </si>
  <si>
    <t>5200 Corporate Parkway, Wilson, NC 27893-9412</t>
  </si>
  <si>
    <t>Three Corporate Drive, Lake Zurich, IL 60047</t>
  </si>
  <si>
    <t>27893-9412</t>
  </si>
  <si>
    <t>(847) 550-5757</t>
  </si>
  <si>
    <t>http://fresenius-kabi.us/</t>
  </si>
  <si>
    <t>Land Purchase; cash grants</t>
  </si>
  <si>
    <t>2017-21005</t>
  </si>
  <si>
    <t>11/28/2017</t>
  </si>
  <si>
    <t>Mikey</t>
  </si>
  <si>
    <t>Mako Medical Laboratories LLC</t>
  </si>
  <si>
    <t>1 Industry Drive, Henderson, NC 27537-8797</t>
  </si>
  <si>
    <t>8461 Garvey Drive, Raleigh, NC 27616</t>
  </si>
  <si>
    <t>27537-8797</t>
  </si>
  <si>
    <t>919-390-3070</t>
  </si>
  <si>
    <t>www.makomedical.com</t>
  </si>
  <si>
    <t>Training; Purchase and/or installation of equipment</t>
  </si>
  <si>
    <t>Cash Grant, Tax Grant</t>
  </si>
  <si>
    <t>2017-19832</t>
  </si>
  <si>
    <t>12/13/2017</t>
  </si>
  <si>
    <t>Agate</t>
  </si>
  <si>
    <t>Corning Incorporated (Agate)</t>
  </si>
  <si>
    <t>7708 US 64 Alt W, Tarboro, NC 27886</t>
  </si>
  <si>
    <t>27886</t>
  </si>
  <si>
    <t>607 974-9000</t>
  </si>
  <si>
    <t>Renovation to building; Training; Purchase and/or installation of equipment</t>
  </si>
  <si>
    <t xml:space="preserve">Land </t>
  </si>
  <si>
    <t>2017-19833</t>
  </si>
  <si>
    <t>Excalibur</t>
  </si>
  <si>
    <t>Corning Incorporated (Excalibur)</t>
  </si>
  <si>
    <t>1 Becton Circle, Durham, NC 27712-9483</t>
  </si>
  <si>
    <t>27712-9483</t>
  </si>
  <si>
    <t>2017-21138</t>
  </si>
  <si>
    <t>12/18/2017</t>
  </si>
  <si>
    <t>Ruby</t>
  </si>
  <si>
    <t>Conduent Business Services, LLC</t>
  </si>
  <si>
    <t>1800 Perimeter Park, Morrisville, NC 27560-0197</t>
  </si>
  <si>
    <t>100 Campus Drive, Florham Park, NJ 07932-1020</t>
  </si>
  <si>
    <t>27560-0197</t>
  </si>
  <si>
    <t>844-663-2638</t>
  </si>
  <si>
    <t>https://www.conduent.com/</t>
  </si>
  <si>
    <t>2017-19841</t>
  </si>
  <si>
    <t>12/19/2017</t>
  </si>
  <si>
    <t>Diamond</t>
  </si>
  <si>
    <t>Kingsboro Mega Site, Edgecombe County, NC 27801</t>
  </si>
  <si>
    <t>Kingsboro CSX Select Megasite, Kingsboro, NC 27801</t>
  </si>
  <si>
    <t>27801</t>
  </si>
  <si>
    <t>615-610-5050</t>
  </si>
  <si>
    <t>Deeded back to county</t>
  </si>
  <si>
    <t>cancelled</t>
  </si>
  <si>
    <t>2016-20706</t>
  </si>
  <si>
    <t>12/21/2017</t>
  </si>
  <si>
    <t>Wonder Woman</t>
  </si>
  <si>
    <t>Dhollandia US, LLC (fka Dhollandia MFG LLC)</t>
  </si>
  <si>
    <t>270 Southridge Parkway, Bessemer City, NC 28016-7801</t>
  </si>
  <si>
    <t>160 Mine Lake Ct. Ste 200, Raleigh, NC 27615</t>
  </si>
  <si>
    <t>28016-7801</t>
  </si>
  <si>
    <t>855-433-5719</t>
  </si>
  <si>
    <t>Dhollandia.com</t>
  </si>
  <si>
    <t>Tax grant; Cash Grant; Reduction of Land cost</t>
  </si>
  <si>
    <t>2017-20885</t>
  </si>
  <si>
    <t>Engines</t>
  </si>
  <si>
    <t>Sunrise Global Marketing, LLC</t>
  </si>
  <si>
    <t>600 Causby Road, Morganton, NC 28655-6727</t>
  </si>
  <si>
    <t>500 South Main Street, Mooresville, NC 28115</t>
  </si>
  <si>
    <t>28655-6727</t>
  </si>
  <si>
    <t>704-658-0539</t>
  </si>
  <si>
    <t>greenworkstools.com</t>
  </si>
  <si>
    <t>Purchase and/or installation of equipment; Renovation to building; Training; Other - Employee Benefits increase</t>
  </si>
  <si>
    <t>2017-20230</t>
  </si>
  <si>
    <t>Eager</t>
  </si>
  <si>
    <t>Tristone Flowtech USA Inc.</t>
  </si>
  <si>
    <t>2000 Town Center, Suite 660, Southfield, MI 48075</t>
  </si>
  <si>
    <t>248-560-1724</t>
  </si>
  <si>
    <t>www.tristone.com</t>
  </si>
  <si>
    <t>Cash Grant; Rent Reimbursement; 8-yr Tax back grant; relocation assistance</t>
  </si>
  <si>
    <t>2015-16957</t>
  </si>
  <si>
    <t>Project Post It</t>
  </si>
  <si>
    <t>The Hillshire Brands Company</t>
  </si>
  <si>
    <t>2200 Don Tyson Parkway, Springdale, NC,72762</t>
  </si>
  <si>
    <t xml:space="preserve">27886-5269 </t>
  </si>
  <si>
    <t>479-290-7093</t>
  </si>
  <si>
    <t>www.tysonfoods.com</t>
  </si>
  <si>
    <t>2015-17645</t>
  </si>
  <si>
    <t>Project Winter</t>
  </si>
  <si>
    <t>COTY US LLC</t>
  </si>
  <si>
    <t>1400 Broadway Road, Sanford, NC</t>
  </si>
  <si>
    <t>1400 Broadway Road, Sanford, NC,27332</t>
  </si>
  <si>
    <t>27332-7713</t>
  </si>
  <si>
    <t>919-895-5075</t>
  </si>
  <si>
    <t>www.coty.com</t>
  </si>
  <si>
    <t>2015-17216</t>
  </si>
  <si>
    <t>Project Perdue</t>
  </si>
  <si>
    <t>Perdue Foods, LLC</t>
  </si>
  <si>
    <t>416 South Long Drive, Rockingham, NC</t>
  </si>
  <si>
    <t>818 Connecticut Ave NW, Washington, NC,20006</t>
  </si>
  <si>
    <t>202 242 9610</t>
  </si>
  <si>
    <t>www.perdue.com</t>
  </si>
  <si>
    <t>2015-16956</t>
  </si>
  <si>
    <t>Project Kellog</t>
  </si>
  <si>
    <t>Hoffman Materials LLC</t>
  </si>
  <si>
    <t>230 Timberbrook Lane, Hockory, NC</t>
  </si>
  <si>
    <t>321 Cherry Street, Carlisle, NC,17013</t>
  </si>
  <si>
    <t>717-243-2011</t>
  </si>
  <si>
    <t>www.hoffmanmaterials.com</t>
  </si>
  <si>
    <t>Cash, Tax Incentives</t>
  </si>
  <si>
    <t>2015-16772</t>
  </si>
  <si>
    <t>Project Swiss</t>
  </si>
  <si>
    <t>GF Linamar LLC</t>
  </si>
  <si>
    <t>Ferncliff Industrial Park, Mills River, NC</t>
  </si>
  <si>
    <t>Amsler-Laffon-Strasse 9, Schafflausen, NC,8201</t>
  </si>
  <si>
    <t>Donation of Land, Cash</t>
  </si>
  <si>
    <t>2015-17084</t>
  </si>
  <si>
    <t>Project Mango</t>
  </si>
  <si>
    <t>RSI Home Products Manufacturing, Inc.</t>
  </si>
  <si>
    <t>Richmond County Industrial Park, Rockingham, NC</t>
  </si>
  <si>
    <t>400 E. Orangethorpe Ave., Anaheim, NC,92801</t>
  </si>
  <si>
    <t>714-578-3750</t>
  </si>
  <si>
    <t>rsihomeproducts.com</t>
  </si>
  <si>
    <t>Tax Incentives, In-kind Services, Donation of Land</t>
  </si>
  <si>
    <t>2015-17339</t>
  </si>
  <si>
    <t>Project Mutt</t>
  </si>
  <si>
    <t>Ardagh Glass Inc.</t>
  </si>
  <si>
    <t>Vance, Wilson</t>
  </si>
  <si>
    <t>1, 2</t>
  </si>
  <si>
    <t>620 Facet Road, Vance County, NC/2201 Firestone Parkway, Wilson County, NC</t>
  </si>
  <si>
    <t>1509 S. Macedonia Ave, Muncie, NC,47302</t>
  </si>
  <si>
    <t>27537/27893</t>
  </si>
  <si>
    <t>765-741-7727</t>
  </si>
  <si>
    <t>ardaghgroup.com</t>
  </si>
  <si>
    <t>Tax Incentives, Cash, Annual Job Grant</t>
  </si>
  <si>
    <t>2015-17458</t>
  </si>
  <si>
    <t>Project Cube</t>
  </si>
  <si>
    <t>Uniquetex, LLC</t>
  </si>
  <si>
    <t>700 South Battleground Avenue, Grover, NC</t>
  </si>
  <si>
    <t>210 Windthistle Dr, Greenville, NC,29615</t>
  </si>
  <si>
    <t>www.uniquetex.com</t>
  </si>
  <si>
    <t>2015-17518</t>
  </si>
  <si>
    <t>Project Goldknuckle</t>
  </si>
  <si>
    <t>KSM Castings USA Inc. f/k/a KSM Castings NC Inc.</t>
  </si>
  <si>
    <t>120 Blue Brook Drive, Shelby, NC</t>
  </si>
  <si>
    <t>120 Blue Brook Drive, Shelby, NC,28150</t>
  </si>
  <si>
    <t>28150-1500</t>
  </si>
  <si>
    <t>704-751-0550</t>
  </si>
  <si>
    <t>http://www.ksmcastings.com/en</t>
  </si>
  <si>
    <t>2015-17531</t>
  </si>
  <si>
    <t>Project Braeburn</t>
  </si>
  <si>
    <t>Braeburn Pharmaceuticals, Inc.</t>
  </si>
  <si>
    <t>627 Davis Drive, Morrisville, NC</t>
  </si>
  <si>
    <t>47 Hulfish Street, Suite 441, Princeton, NC,8542</t>
  </si>
  <si>
    <t>27560-6847</t>
  </si>
  <si>
    <t>984-202-5757</t>
  </si>
  <si>
    <t>www.braeburnpharmaceuticals.com</t>
  </si>
  <si>
    <t>2016-17789</t>
  </si>
  <si>
    <t>Project Bavaria</t>
  </si>
  <si>
    <t>Demmel Inc.</t>
  </si>
  <si>
    <t>110 Commercial Drive, Henderson County, NC</t>
  </si>
  <si>
    <t>110 Commercial Blvd, Flat Rock, NC,28731</t>
  </si>
  <si>
    <t>28731-7747</t>
  </si>
  <si>
    <t>+491781344707</t>
  </si>
  <si>
    <t>www.demmel.de</t>
  </si>
  <si>
    <t>Grant to reduce real estate cost, grant to reduce site development and grading cost</t>
  </si>
  <si>
    <t>2016-18397</t>
  </si>
  <si>
    <t>Project Fab</t>
  </si>
  <si>
    <t>Porters Group, LLC</t>
  </si>
  <si>
    <t>133 Industrial Drive, Kings Mountain, NC</t>
  </si>
  <si>
    <t>1111 Oates Road, Bessemer City, NC,28016</t>
  </si>
  <si>
    <t>28086-3889</t>
  </si>
  <si>
    <t>704-864-1313</t>
  </si>
  <si>
    <t>www.portersfab.com</t>
  </si>
  <si>
    <t>2016-17781</t>
  </si>
  <si>
    <t>Project Sunshine</t>
  </si>
  <si>
    <t>Swelect Energy Systems LLC</t>
  </si>
  <si>
    <t>TBD, Roanoke Rapids, NC</t>
  </si>
  <si>
    <t>2773B Hartland Rd, Falls Church, NC,22043</t>
  </si>
  <si>
    <t>571-265-9427</t>
  </si>
  <si>
    <t>www.swelectusa.com</t>
  </si>
  <si>
    <t>Donation of Building</t>
  </si>
  <si>
    <t>2015-17227</t>
  </si>
  <si>
    <t>United States Cold Storage, Inc.</t>
  </si>
  <si>
    <t>234/240 Bruce Costin Road, Warsaw, NC</t>
  </si>
  <si>
    <t>201 Laurel Road Suite 400, Voorhees, NC,8043</t>
  </si>
  <si>
    <t>856-813-4892</t>
  </si>
  <si>
    <t>www.uscold.com</t>
  </si>
  <si>
    <t>2016-18380</t>
  </si>
  <si>
    <t>Project Tek</t>
  </si>
  <si>
    <t>TekTone Sound &amp; Signal Mfg., Inc.</t>
  </si>
  <si>
    <t>Macon</t>
  </si>
  <si>
    <t>324 Industrial Park Road, Franklin, NC</t>
  </si>
  <si>
    <t>277 Industrial Park Rd., Franklin, NC,28734</t>
  </si>
  <si>
    <t>28734-1006</t>
  </si>
  <si>
    <t>828-524-9967</t>
  </si>
  <si>
    <t>www.tektone.com</t>
  </si>
  <si>
    <t>2015-17603</t>
  </si>
  <si>
    <t>Project Gold</t>
  </si>
  <si>
    <t>B&amp;G Foods Snacks, Inc.</t>
  </si>
  <si>
    <t>Yadkin</t>
  </si>
  <si>
    <t>500 Chipita Way, Yadkinville, NC</t>
  </si>
  <si>
    <t>500 Chipita Way, Yadkinville, NC,27055</t>
  </si>
  <si>
    <t>336-849-7011</t>
  </si>
  <si>
    <t>www.bgfoods.com</t>
  </si>
  <si>
    <t>2015-17602</t>
  </si>
  <si>
    <t>Project Longbow</t>
  </si>
  <si>
    <t>Dynamic Air Engineering, Inc.</t>
  </si>
  <si>
    <t>2421 BGA Drive, Claremont, NC</t>
  </si>
  <si>
    <t>620 E. Dyer Road, Santa Ana, NC,92705</t>
  </si>
  <si>
    <t>714-540-1000</t>
  </si>
  <si>
    <t>www.daesystems.com</t>
  </si>
  <si>
    <t>2016-18763</t>
  </si>
  <si>
    <t>Project US</t>
  </si>
  <si>
    <t>U-Play Corporation</t>
  </si>
  <si>
    <t>3624 Old Mt Olive Hwy, Not in City limits, NC</t>
  </si>
  <si>
    <t>18 Fumin Rd, Wuhu, NC,241000</t>
  </si>
  <si>
    <t>860-553-851-6888</t>
  </si>
  <si>
    <t>2016-18591</t>
  </si>
  <si>
    <t>Project Pac</t>
  </si>
  <si>
    <t>Direct Pack Inc.</t>
  </si>
  <si>
    <t>612 Airport Road, Rockingham, NC</t>
  </si>
  <si>
    <t>1025 W 8th St, Azusa, NC,91702</t>
  </si>
  <si>
    <t xml:space="preserve">28379-7494 </t>
  </si>
  <si>
    <t>626-380-2354</t>
  </si>
  <si>
    <t>www.directpackinc.com</t>
  </si>
  <si>
    <t>Tax Incentives, In-kind Services</t>
  </si>
  <si>
    <t>2016-17803</t>
  </si>
  <si>
    <t>Project Blue</t>
  </si>
  <si>
    <t>Yokohama Corporation of North America</t>
  </si>
  <si>
    <t>TBD, Concord, NC</t>
  </si>
  <si>
    <t>1 MacArthur Place, Suite 800, Santa Ana, NC,92707</t>
  </si>
  <si>
    <t>28027-9122</t>
  </si>
  <si>
    <t>714-662-9940</t>
  </si>
  <si>
    <t>www.yokohamatire.com</t>
  </si>
  <si>
    <t>2016-18147</t>
  </si>
  <si>
    <t>Peak Demand Inc.</t>
  </si>
  <si>
    <t>605 Tarboro Street Annex SW, Wilson, NC</t>
  </si>
  <si>
    <t>121 Nash Street NW , Wilson, NC,27893</t>
  </si>
  <si>
    <t>27893-4849</t>
  </si>
  <si>
    <t>844-732-5247</t>
  </si>
  <si>
    <t>www.peakdemand.com</t>
  </si>
  <si>
    <t>2016-18427</t>
  </si>
  <si>
    <t>Project Textiles II</t>
  </si>
  <si>
    <t>CS Carolina, Inc.</t>
  </si>
  <si>
    <t>1305 Graham St., Burlington, NC</t>
  </si>
  <si>
    <t>1305 Graham St., Burlington, NC,27217</t>
  </si>
  <si>
    <t>27217-6148</t>
  </si>
  <si>
    <t>336-506-7622</t>
  </si>
  <si>
    <t>www.cs-starlon.com</t>
  </si>
  <si>
    <t>2016-17782</t>
  </si>
  <si>
    <t>Project Revolution</t>
  </si>
  <si>
    <t>Almac Group Inc</t>
  </si>
  <si>
    <t>4204 Technology Drive, NC</t>
  </si>
  <si>
    <t>20 Seagoe Industrial Estate, Craigavon, Northern Ireland, NC,BT63 5QD</t>
  </si>
  <si>
    <t>442838397639</t>
  </si>
  <si>
    <t>www.almacgroup.com</t>
  </si>
  <si>
    <t>2016-18881</t>
  </si>
  <si>
    <t>Project Horn</t>
  </si>
  <si>
    <t>King Charles Industries, LLC</t>
  </si>
  <si>
    <t>Parcel #741403301513, Not in city limits, NC</t>
  </si>
  <si>
    <t>766 Haileys Ferry Rd., Lilesville, NC,28091</t>
  </si>
  <si>
    <t>28091-6051</t>
  </si>
  <si>
    <t>704-848-4121</t>
  </si>
  <si>
    <t>2016-18589</t>
  </si>
  <si>
    <t>Project Trilogy</t>
  </si>
  <si>
    <t>Pepsi Bottling Ventures, LLC</t>
  </si>
  <si>
    <t>Walters Site St. Pauls, NC, St. Pauls, NC</t>
  </si>
  <si>
    <t>4141 Park Lake Avenue, Raleigh, NC,27106</t>
  </si>
  <si>
    <t>www.ppvllc.com</t>
  </si>
  <si>
    <t>Tax Incentives, Donation of Land</t>
  </si>
  <si>
    <t>2016-18526</t>
  </si>
  <si>
    <t>Project Lava</t>
  </si>
  <si>
    <t>Mafic USA LLC</t>
  </si>
  <si>
    <t>119 Metrolina Dr., Shelby (outside of city limits), NC</t>
  </si>
  <si>
    <t>466 Southern Blvd, Suite 2, Chatham, NC,7928</t>
  </si>
  <si>
    <t>28150-7708</t>
  </si>
  <si>
    <t>973-507-3932</t>
  </si>
  <si>
    <t>www.mafic.com</t>
  </si>
  <si>
    <t>Cash, Cleveland County Industrial, City of Shelby Industrial, Extension of Gas Line</t>
  </si>
  <si>
    <t>2016-18702</t>
  </si>
  <si>
    <t>Project Morris</t>
  </si>
  <si>
    <t>Lotus Bakeries US, LLC</t>
  </si>
  <si>
    <t>50 Francisco Street Suite 115, San Francisco, NC,94133</t>
  </si>
  <si>
    <t>415-694-6662</t>
  </si>
  <si>
    <t>http://www.lotusbakeries.com/</t>
  </si>
  <si>
    <t>Cash, Educational Scholarship</t>
  </si>
  <si>
    <t>2016-18531</t>
  </si>
  <si>
    <t>Project Roan</t>
  </si>
  <si>
    <t>Norafin (Americas) Inc</t>
  </si>
  <si>
    <t>111 School House Road, Mills River, NC</t>
  </si>
  <si>
    <t>2 Town Square Boulevard, STE 241, Asheville, NC,28803</t>
  </si>
  <si>
    <t>28759-9742</t>
  </si>
  <si>
    <t>828-654-7477</t>
  </si>
  <si>
    <t>www.norafin.com</t>
  </si>
  <si>
    <t>Cash,</t>
  </si>
  <si>
    <t>2016-19107</t>
  </si>
  <si>
    <t>Project Emerald</t>
  </si>
  <si>
    <t>Elkamet, Inc.</t>
  </si>
  <si>
    <t>201 Mills St., East Flat Rock, NC</t>
  </si>
  <si>
    <t>PO Box 265, East Flat Rock, NC,28726</t>
  </si>
  <si>
    <t>28726-0265</t>
  </si>
  <si>
    <t>828-233-4007</t>
  </si>
  <si>
    <t>www.elkamet.com</t>
  </si>
  <si>
    <t>Donation of Land</t>
  </si>
  <si>
    <t>2016-18765</t>
  </si>
  <si>
    <t>Project Salty</t>
  </si>
  <si>
    <t>Snyder's-Lance, Inc.</t>
  </si>
  <si>
    <t>3</t>
  </si>
  <si>
    <t>8600 South Boulevard, Charlotte, NC/13515 Ballantyne Corporate Place, NC</t>
  </si>
  <si>
    <t>13515 Ballantyne Corporate Place, Charlotte, NC,28277</t>
  </si>
  <si>
    <t>28273-6925/TBD</t>
  </si>
  <si>
    <t>704-557-8126</t>
  </si>
  <si>
    <t>http://snyderslance.com/</t>
  </si>
  <si>
    <t>2016-18619</t>
  </si>
  <si>
    <t>Project TQL</t>
  </si>
  <si>
    <t>Total Quality Logistics, LLC</t>
  </si>
  <si>
    <t>TBD, High Point, NC</t>
  </si>
  <si>
    <t>P.O. Box 799, Milford, NC,45150</t>
  </si>
  <si>
    <t>513-495-6686</t>
  </si>
  <si>
    <t>www.tql.com</t>
  </si>
  <si>
    <t>2016-18482</t>
  </si>
  <si>
    <t>Project Lift</t>
  </si>
  <si>
    <t>Home Elevator &amp; Lift Products, LLC</t>
  </si>
  <si>
    <t>900 NC Hwy 258 South, Snow Hill, NC</t>
  </si>
  <si>
    <t>900 NC Hwy 258 South, Snow Hill, NC,28580</t>
  </si>
  <si>
    <t>252-747-5180</t>
  </si>
  <si>
    <t>www.vistavator.com</t>
  </si>
  <si>
    <t>2016-18939</t>
  </si>
  <si>
    <t>Project Spirits</t>
  </si>
  <si>
    <t>The Social Beverage Company, LLC</t>
  </si>
  <si>
    <t>905 Atlantic Avenue, Kinston, NC</t>
  </si>
  <si>
    <t>3900 Merton Drive Suite 270, Raleigh, NC,27609</t>
  </si>
  <si>
    <t>919-561-2732</t>
  </si>
  <si>
    <t>http://socialhousevodka.com</t>
  </si>
  <si>
    <t>Performance Based Incentive, Contribution of Land, Building, and Other Assets,</t>
  </si>
  <si>
    <t>2016-18747</t>
  </si>
  <si>
    <t>Project Code Red</t>
  </si>
  <si>
    <t>Oerlikon Metco (US) Inc.</t>
  </si>
  <si>
    <t>Vanstory Drive, Huntersville Business Park, Huntersville, NC</t>
  </si>
  <si>
    <t>515 Pleasant Valley Road, Trafford, NC,15085</t>
  </si>
  <si>
    <t>724-392-7902</t>
  </si>
  <si>
    <t>www.oerlikon.com</t>
  </si>
  <si>
    <t>2016-28753</t>
  </si>
  <si>
    <t>Project Crayon</t>
  </si>
  <si>
    <t>Kaco USA Inc.</t>
  </si>
  <si>
    <t>Lincoln</t>
  </si>
  <si>
    <t>1001 Lincoln County Pky, Lincolnton, NC</t>
  </si>
  <si>
    <t>1001 Lincolnton County Pky, Lincolnton, NC,28092</t>
  </si>
  <si>
    <t>28092-6134</t>
  </si>
  <si>
    <t>828-428-7401</t>
  </si>
  <si>
    <t>http://www.KACO.de</t>
  </si>
  <si>
    <t>15-1028</t>
  </si>
  <si>
    <t>Substance, Inc</t>
  </si>
  <si>
    <t>128 Talbert Road</t>
  </si>
  <si>
    <t>P.O. Box 446, Claremont</t>
  </si>
  <si>
    <t>15-1029</t>
  </si>
  <si>
    <t>Perdue Farms</t>
  </si>
  <si>
    <t>State Road #1140</t>
  </si>
  <si>
    <t>125 S. Hancock Street, Rockingham, NC</t>
  </si>
  <si>
    <t>(910) 997-8209</t>
  </si>
  <si>
    <t>15-1030</t>
  </si>
  <si>
    <t>Henderson Water Extension</t>
  </si>
  <si>
    <t>US 1 by-pass</t>
  </si>
  <si>
    <t>P.O. Box 1434, Henderson</t>
  </si>
  <si>
    <t>ci.henderson.nc.us</t>
  </si>
  <si>
    <t>15-1031</t>
  </si>
  <si>
    <t>N.A. Burton Park Improvements</t>
  </si>
  <si>
    <t>Burton Park Blvd</t>
  </si>
  <si>
    <t>234 NW Corridor Blvd, Jacksonville</t>
  </si>
  <si>
    <t>(910) 347-4717</t>
  </si>
  <si>
    <t>www.onslowcountync.gov</t>
  </si>
  <si>
    <t>Water, Sewer,Road</t>
  </si>
  <si>
    <t>15-1032</t>
  </si>
  <si>
    <t>Woodard Parkway</t>
  </si>
  <si>
    <t>Woodard Pkwy</t>
  </si>
  <si>
    <t>P.O. Box 10, Wilson</t>
  </si>
  <si>
    <t>(252) 237-1115</t>
  </si>
  <si>
    <t>www.wilsonnc.org</t>
  </si>
  <si>
    <t>15-1033</t>
  </si>
  <si>
    <t>Commerce Center</t>
  </si>
  <si>
    <t>US 64</t>
  </si>
  <si>
    <t>P. O. Box 220 Tarboro</t>
  </si>
  <si>
    <t>(252) 641-4250</t>
  </si>
  <si>
    <t>www.tarboro-nc.com</t>
  </si>
  <si>
    <t>15-1034</t>
  </si>
  <si>
    <t>Executive Parkway Road Extension</t>
  </si>
  <si>
    <t>Executive Parkway</t>
  </si>
  <si>
    <t>406 Craven St. New Bern</t>
  </si>
  <si>
    <t>(252 636-6600</t>
  </si>
  <si>
    <t>15-1035</t>
  </si>
  <si>
    <t>Laurinburg Industrial Park</t>
  </si>
  <si>
    <t>Hwy 74</t>
  </si>
  <si>
    <t>www.laurinburg.org</t>
  </si>
  <si>
    <t>15-1036</t>
  </si>
  <si>
    <t>Meridian</t>
  </si>
  <si>
    <t>312 Colombo ST., SW</t>
  </si>
  <si>
    <t>P.O. Box 339 Valdese</t>
  </si>
  <si>
    <t>(828) 879-2120</t>
  </si>
  <si>
    <t>www.townofvaldese.com</t>
  </si>
  <si>
    <t>02/22/2016</t>
  </si>
  <si>
    <t>Swiss</t>
  </si>
  <si>
    <t>490 Ferncliff Park Dr., Mills River, NC 28732-8633</t>
  </si>
  <si>
    <t>2169 Hendersonville Rd, Arden, NC 28704</t>
  </si>
  <si>
    <t>28732-8633</t>
  </si>
  <si>
    <t>828-348-5343</t>
  </si>
  <si>
    <t>www.gflinamar.com/en.html</t>
  </si>
  <si>
    <t>Purchase and/or installation of equipment; Training; Other - New building construction</t>
  </si>
  <si>
    <t>Not to exceed $6,945,672; $302,926.50</t>
  </si>
  <si>
    <t>Interest-free financing of land purchase for construction of new facility, secured by a first deed of trust; cash grants over 7 years for each investment made (with capital investments made through 2021), with incentive payments applied to land purchase financing repayment until repaid in full, then paid to company.; Cash grant</t>
  </si>
  <si>
    <t>$1,720,272.12 has been earned and  applied against real estate the County purchased  at a cost of approximately $4,612,861.   No amounts have been paid to the Company.; $88,593.90</t>
  </si>
  <si>
    <t>2015-17395</t>
  </si>
  <si>
    <t>03/18/2016</t>
  </si>
  <si>
    <t>Oscar 2.0</t>
  </si>
  <si>
    <t>PayPal, Inc.</t>
  </si>
  <si>
    <t>1000 Louis Rose Place,, Charlotte, NC 28262</t>
  </si>
  <si>
    <t>2211 North First Street, San Jose, CA 95131</t>
  </si>
  <si>
    <t>28262</t>
  </si>
  <si>
    <t>408-967-6009</t>
  </si>
  <si>
    <t>www.paypal.com</t>
  </si>
  <si>
    <t>Purchase and/or installation of equipment;Training</t>
  </si>
  <si>
    <t>2015-17585</t>
  </si>
  <si>
    <t>04/12/2016</t>
  </si>
  <si>
    <t>Buckeye</t>
  </si>
  <si>
    <t>Dollar Express Stores LLC</t>
  </si>
  <si>
    <t>7520 E. Independence Blvd., Charlotte, NC 28277-9446</t>
  </si>
  <si>
    <t>7520 E. Independence Blvd. Suite 100, Charlotte, NC 28227</t>
  </si>
  <si>
    <t>28277-9446</t>
  </si>
  <si>
    <t>980-500-9143</t>
  </si>
  <si>
    <t>www.mydollarexpress.com</t>
  </si>
  <si>
    <t>2015-17038</t>
  </si>
  <si>
    <t>04/26/2016</t>
  </si>
  <si>
    <t>Restorative</t>
  </si>
  <si>
    <t>Aurobindo Pharma U.S.A., Inc.</t>
  </si>
  <si>
    <t>2929 Weck Drive, Durham, NC 27709</t>
  </si>
  <si>
    <t>6 Wheeling Road, Dayton, NJ 08810-1526</t>
  </si>
  <si>
    <t>919-630-7176</t>
  </si>
  <si>
    <t>www.aurobindo.com</t>
  </si>
  <si>
    <t>2016-18121</t>
  </si>
  <si>
    <t>07/12/2016</t>
  </si>
  <si>
    <t>Green Walls</t>
  </si>
  <si>
    <t>Relias LLC (fka Relias Learning LLC)</t>
  </si>
  <si>
    <t>1010 Sync Street, Suite 100, Morrisville, NC 27560-5468</t>
  </si>
  <si>
    <t>111 Corning Rd, Cary, NC 27518</t>
  </si>
  <si>
    <t>27560-5468</t>
  </si>
  <si>
    <t>1 (877) 200 0020</t>
  </si>
  <si>
    <t>www.reliaslearning.com</t>
  </si>
  <si>
    <t>Educational Services</t>
  </si>
  <si>
    <t xml:space="preserve">Purchase and/or installation of equipment; Renovation to building; Training; Other - Investment into product development, marketing expertise. </t>
  </si>
  <si>
    <t>2015-16606</t>
  </si>
  <si>
    <t>07/19/2016</t>
  </si>
  <si>
    <t>Scorpion</t>
  </si>
  <si>
    <t>CSX Intermodal Terminals, Inc.</t>
  </si>
  <si>
    <t>TBD, Edgecombe County, NC 27809</t>
  </si>
  <si>
    <t>550 Water Street, Jacksonville, FL 32202</t>
  </si>
  <si>
    <t>27809</t>
  </si>
  <si>
    <t>904-366-5624</t>
  </si>
  <si>
    <t>www.csx.com</t>
  </si>
  <si>
    <t>Purchase and/or installation of equipment; Other - Construction</t>
  </si>
  <si>
    <t>2015-16642</t>
  </si>
  <si>
    <t>08/29/2016</t>
  </si>
  <si>
    <t>Prescient</t>
  </si>
  <si>
    <t>PrescientCo Inc.</t>
  </si>
  <si>
    <t>2125 Senator Ralph Scott Parkway, Mebane, NC 27302</t>
  </si>
  <si>
    <t>6260 Downing Street, Denver, CO 80216</t>
  </si>
  <si>
    <t>27302</t>
  </si>
  <si>
    <t>303-397-1914</t>
  </si>
  <si>
    <t>www.prescientco.com</t>
  </si>
  <si>
    <t>Cash; Fee Waiver</t>
  </si>
  <si>
    <t>2016-17765</t>
  </si>
  <si>
    <t>09/21/2016</t>
  </si>
  <si>
    <t>MedLaunch</t>
  </si>
  <si>
    <t>Avadim Health, Inc. (fka Avadim Technologies Inc.)</t>
  </si>
  <si>
    <t>7.16 Acres off I-40 Access Rd; Parcel Info. No. (PIN) 0609-51-5260-00000, Black Mountain, NC 28711</t>
  </si>
  <si>
    <t>81 Thompson Street, Asheville, NC 28803</t>
  </si>
  <si>
    <t>28711</t>
  </si>
  <si>
    <t>828-251-7111</t>
  </si>
  <si>
    <t>www.avadimtechnologies.com</t>
  </si>
  <si>
    <t>2016-18590</t>
  </si>
  <si>
    <t>09/26/2016</t>
  </si>
  <si>
    <t>Lookout Lighthouse</t>
  </si>
  <si>
    <t>Corning Optical Communications LLC (Cable I)</t>
  </si>
  <si>
    <t>Catawba, Forsyth</t>
  </si>
  <si>
    <t>2, 3</t>
  </si>
  <si>
    <t>1164 23rd St SE, Hickory, NC 28602-7320; 3180 Centre Park Blvd, Winston Salem, NC 27107-4574; 1500 Prodelin Drive, Newton, NC 28658-7819</t>
  </si>
  <si>
    <t>28602-7320; 27107-4574; 28658-7819</t>
  </si>
  <si>
    <t>828 901 5000</t>
  </si>
  <si>
    <t>2016-18091</t>
  </si>
  <si>
    <t>11/02/2016</t>
  </si>
  <si>
    <t>Reflex</t>
  </si>
  <si>
    <t>K-Flex USA L.L.C.</t>
  </si>
  <si>
    <t>100 K-Flex Way, Youngsville, NC 27596</t>
  </si>
  <si>
    <t>27596</t>
  </si>
  <si>
    <t>919-435-5517</t>
  </si>
  <si>
    <t>www.kflexusa.com</t>
  </si>
  <si>
    <t>2016-18438</t>
  </si>
  <si>
    <t>Leaf</t>
  </si>
  <si>
    <t>LendingTree, LLC I</t>
  </si>
  <si>
    <t>2100 Rexford Road and 2115 Rexford Road, Charlotte, NC 28211-3589</t>
  </si>
  <si>
    <t>28211-3589</t>
  </si>
  <si>
    <t>704-541-5351</t>
  </si>
  <si>
    <t>2016-18952</t>
  </si>
  <si>
    <t>11/04/2016</t>
  </si>
  <si>
    <t>Taylor</t>
  </si>
  <si>
    <t>JELD-WEN, Inc. II</t>
  </si>
  <si>
    <t>2645 Silver Crescent Drive, Charlotte, NC 28273-3566; 227 W. Trade St, Ste 550, Charlotte, NC 28202-3184</t>
  </si>
  <si>
    <t>440 S Church St, Suite 400, Charlotte, NC 28202</t>
  </si>
  <si>
    <t>28273-3566; 28202-3184</t>
  </si>
  <si>
    <t>704-378-5838</t>
  </si>
  <si>
    <t xml:space="preserve">www.jeld-wen.com </t>
  </si>
  <si>
    <t>Training; Other - offset commercial land and building costs</t>
  </si>
  <si>
    <t>2016-18179</t>
  </si>
  <si>
    <t>12/06/2016</t>
  </si>
  <si>
    <t>Next Step</t>
  </si>
  <si>
    <t>Everest Textile USA, LLC</t>
  </si>
  <si>
    <t>1331 W. Main Street, Forest City, NC 28043-2525</t>
  </si>
  <si>
    <t>No. 256, Minghe Vil., Shansan Dist., Tainan City, Taiwan ROC, N/A 74342</t>
  </si>
  <si>
    <t>28043-2525</t>
  </si>
  <si>
    <t xml:space="preserve">http://www.everest.com.tw/ </t>
  </si>
  <si>
    <t>Local Industrial Incentive Grant</t>
  </si>
  <si>
    <t>2015-17685</t>
  </si>
  <si>
    <t>12/13/2016</t>
  </si>
  <si>
    <t>Braavos</t>
  </si>
  <si>
    <t>Syneos Health, LLC II (aka Syneos Health NC, LLC)</t>
  </si>
  <si>
    <t>1030 Sync St, Morrisville, NC 27560-5468</t>
  </si>
  <si>
    <t>3201 Beechleaf Court, Suite 600, Raleigh, NC 27604</t>
  </si>
  <si>
    <t>(919) 876-9300</t>
  </si>
  <si>
    <t>www.incresearch.com</t>
  </si>
  <si>
    <t>2016-18927</t>
  </si>
  <si>
    <t>12/15/2016</t>
  </si>
  <si>
    <t>RC Cola</t>
  </si>
  <si>
    <t>Citrix Systems, Inc. II</t>
  </si>
  <si>
    <t>120 S. West Street, Raleigh, NC 27603-1834</t>
  </si>
  <si>
    <t>851 Cypress Creek Rd, Ft. Lauderdale, FL 33309</t>
  </si>
  <si>
    <t>27603-1834</t>
  </si>
  <si>
    <t>954-267-3000</t>
  </si>
  <si>
    <t>www.citrix.com</t>
  </si>
  <si>
    <t>2016-18842B</t>
  </si>
  <si>
    <t>12/20/2016</t>
  </si>
  <si>
    <t>Driveline-B</t>
  </si>
  <si>
    <t>GKN Driveline Newton, LLC II</t>
  </si>
  <si>
    <t>1848 GKN Way, Newton, NC 28658-9072</t>
  </si>
  <si>
    <t>1848 GKN Way, Newton, NC 28658</t>
  </si>
  <si>
    <t>28658-9072</t>
  </si>
  <si>
    <t>828-428-3711</t>
  </si>
  <si>
    <t>www.gkn.com</t>
  </si>
  <si>
    <t>2016-18842A</t>
  </si>
  <si>
    <t>Driveline-A</t>
  </si>
  <si>
    <t>GKN Driveline North America, Inc. III</t>
  </si>
  <si>
    <t>Person, Alamance, Lee</t>
  </si>
  <si>
    <t>6400 Durham Road, Timberlake, NC 27583-9587; 1067 Trollingwood-Hawfields Rd, Mebane, NC 27302-9740; 4901 Womack Road, Sanford, NC 27330-9593</t>
  </si>
  <si>
    <t>1067 Trollingwood-Hawfields Rd, Mebane, NC 27302</t>
  </si>
  <si>
    <t>27583-9587; 27302-9740; 27330-9593</t>
  </si>
  <si>
    <t>919-304-7316</t>
  </si>
  <si>
    <t>2013-10677</t>
  </si>
  <si>
    <t>Project White</t>
  </si>
  <si>
    <t>White Labs Inc.</t>
  </si>
  <si>
    <t>TBD, Buncombe County,NC</t>
  </si>
  <si>
    <t>9495 Candida Street, San Diego, NC,92126</t>
  </si>
  <si>
    <t>858-693-3441</t>
  </si>
  <si>
    <t>http://www.whitelabs.com/</t>
  </si>
  <si>
    <t>Cash, no cost lease</t>
  </si>
  <si>
    <t>2014-11873</t>
  </si>
  <si>
    <t>Project Southfork</t>
  </si>
  <si>
    <t xml:space="preserve">Ecolab Inc. </t>
  </si>
  <si>
    <t>8300 Capital Drive, Greensboro,NC</t>
  </si>
  <si>
    <t>370 Wabasha Street North, St. Paul, NC,55102</t>
  </si>
  <si>
    <t>27409-9790</t>
  </si>
  <si>
    <t>612 250 2192</t>
  </si>
  <si>
    <t>www.ecolab.com</t>
  </si>
  <si>
    <t>2014-16047</t>
  </si>
  <si>
    <t>Project Royal</t>
  </si>
  <si>
    <t>Butterball, LLC</t>
  </si>
  <si>
    <t>Hoke</t>
  </si>
  <si>
    <t>1000 East Central Avenue, Raeford,NC</t>
  </si>
  <si>
    <t>1 Butterball Lane, Garner, NC,27529</t>
  </si>
  <si>
    <t>28376-3039</t>
  </si>
  <si>
    <t>919-255-7903</t>
  </si>
  <si>
    <t>www.butterball.com</t>
  </si>
  <si>
    <t>Cash, Fees Waived</t>
  </si>
  <si>
    <t>2015-16387</t>
  </si>
  <si>
    <t>Project Protection</t>
  </si>
  <si>
    <t>Shalag US Inc.</t>
  </si>
  <si>
    <t>917 SE Industry Drive, Oxford,NC</t>
  </si>
  <si>
    <t>P.O. Box 225, Oxford, NC,27565</t>
  </si>
  <si>
    <t>919-690-2020</t>
  </si>
  <si>
    <t>www.shalag.co.il</t>
  </si>
  <si>
    <t>2014-16031</t>
  </si>
  <si>
    <t>Project CAT</t>
  </si>
  <si>
    <t>RAUMEDIC Inc.</t>
  </si>
  <si>
    <t>Broadpointe Park Drive, Tract D4, Mills River,NC</t>
  </si>
  <si>
    <t>1501 Edwards Ferry Road, N.E., Leesburg, NC,20176</t>
  </si>
  <si>
    <t>703-777-5255 ext 2127</t>
  </si>
  <si>
    <t>https://www.raumedic.com/</t>
  </si>
  <si>
    <t>2014-16071</t>
  </si>
  <si>
    <t>Project Flare</t>
  </si>
  <si>
    <t>Scott Technologies Inc.</t>
  </si>
  <si>
    <t>4320 Goldmine Road, City of Monroe,NC</t>
  </si>
  <si>
    <t>4320 Goldmine Road, Monroe, NC,28110</t>
  </si>
  <si>
    <t>28110-7355</t>
  </si>
  <si>
    <t>704-291-8470</t>
  </si>
  <si>
    <t>www.scottsafety.com</t>
  </si>
  <si>
    <t>2014-16093</t>
  </si>
  <si>
    <t>Project Hamlet</t>
  </si>
  <si>
    <t>Global Packaging, Inc</t>
  </si>
  <si>
    <t>106 Marks Creek Lane, Hamlet,NC</t>
  </si>
  <si>
    <t>209 Brower Avenue, Oaks, NC,19456</t>
  </si>
  <si>
    <t>28345-7273</t>
  </si>
  <si>
    <t>484-831-1131</t>
  </si>
  <si>
    <t>www.glopkg.com</t>
  </si>
  <si>
    <t>Tax Incentives, Fee Waivers</t>
  </si>
  <si>
    <t>2014-16039</t>
  </si>
  <si>
    <t>Project Macbeth</t>
  </si>
  <si>
    <t>1447 Enterprise Rd, Kinston,NC</t>
  </si>
  <si>
    <t>1900 West Field Court, Lake Forest, NC,60045</t>
  </si>
  <si>
    <t>847-482-2210</t>
  </si>
  <si>
    <t>2015-16400</t>
  </si>
  <si>
    <t>Project Blanched</t>
  </si>
  <si>
    <t>Jimbo's Jumbos, Inc.</t>
  </si>
  <si>
    <t>190 Peanut Drive, Edenton,NC</t>
  </si>
  <si>
    <t>PO Box 465, Edenton, NC,27932</t>
  </si>
  <si>
    <t>252-482-2193</t>
  </si>
  <si>
    <t>www.jimbosjumbos.com</t>
  </si>
  <si>
    <t>Donation of Land, Tax Incentives</t>
  </si>
  <si>
    <t>2014-13450</t>
  </si>
  <si>
    <t>Project Apple</t>
  </si>
  <si>
    <t>Sanderson Farms, Inc.(Processing Division)</t>
  </si>
  <si>
    <t>TBD, SAINT PAULS,NC</t>
  </si>
  <si>
    <t>P. O. Box 988, Laurel, NC,39441</t>
  </si>
  <si>
    <t>601-649-4030</t>
  </si>
  <si>
    <t>sandersonfarms.com</t>
  </si>
  <si>
    <t>2014-11982</t>
  </si>
  <si>
    <t xml:space="preserve">Project Packrite </t>
  </si>
  <si>
    <t>Packrite LLC</t>
  </si>
  <si>
    <t>1650 Packrite Court, High Point ,NC</t>
  </si>
  <si>
    <t>1650 Packrite Ct., High Point, NC,27260</t>
  </si>
  <si>
    <t>27262-6113</t>
  </si>
  <si>
    <t>336-884-9470</t>
  </si>
  <si>
    <t>www.packrite.net</t>
  </si>
  <si>
    <t>2014-16038</t>
  </si>
  <si>
    <t>Project Sparrow</t>
  </si>
  <si>
    <t>Reliance Packaging, LLC</t>
  </si>
  <si>
    <t>Moore</t>
  </si>
  <si>
    <t>155 Anderson Street, Aberdeen,NC</t>
  </si>
  <si>
    <t>155 Anderson Street, Aberdeen, NC,28315</t>
  </si>
  <si>
    <t>28315-2141</t>
  </si>
  <si>
    <t>910-944-2561</t>
  </si>
  <si>
    <t>http://reliancepkg.com/</t>
  </si>
  <si>
    <t>2014-16058</t>
  </si>
  <si>
    <t>Project Lone Star</t>
  </si>
  <si>
    <t>O'Neil Digital Solutions, LLC</t>
  </si>
  <si>
    <t>4120 Goldmine road, Monroe,NC</t>
  </si>
  <si>
    <t>12655 Beatrice Street, Los Angeles, NC,90041</t>
  </si>
  <si>
    <t>310-448 6439</t>
  </si>
  <si>
    <t>WWW.ONEILDATA.COM</t>
  </si>
  <si>
    <t xml:space="preserve">Tax Incentives, Electricity Rider Reduction in Bill </t>
  </si>
  <si>
    <t>2015-16422</t>
  </si>
  <si>
    <t>Project NY</t>
  </si>
  <si>
    <t>CBC AMERICAS Corp.</t>
  </si>
  <si>
    <t>Wake, Alamance</t>
  </si>
  <si>
    <t>TBD, Cary, NC/TBD, Alamance County, NC</t>
  </si>
  <si>
    <t>55 Mall Drive, Commack, NC,11725</t>
  </si>
  <si>
    <t>TBD/TBD</t>
  </si>
  <si>
    <t>631-864-9700</t>
  </si>
  <si>
    <t>http://www.cbcamerica.com/</t>
  </si>
  <si>
    <t>Cash, Fee Waiver , Educational Services</t>
  </si>
  <si>
    <t>2014-16062</t>
  </si>
  <si>
    <t>Project Graphite</t>
  </si>
  <si>
    <t>Asbury Graphite of North Carolina, INC</t>
  </si>
  <si>
    <t>191 Magna Rd, Lumberton,NC</t>
  </si>
  <si>
    <t>405 Old Main St, PO Box 144, Asbury, NC,08802-0144</t>
  </si>
  <si>
    <t>28360-4807</t>
  </si>
  <si>
    <t>908 537 2155</t>
  </si>
  <si>
    <t>www.asbury.com</t>
  </si>
  <si>
    <t>b. Structural repairs, improvements, or renovations to existing buildings to be used for expansion, c. Construction of or improvements to new or existing water...or equipment for existing buildings</t>
  </si>
  <si>
    <t>Tax Incentives, Cash</t>
  </si>
  <si>
    <t>2015-16598</t>
  </si>
  <si>
    <t>Project Hawk</t>
  </si>
  <si>
    <t>Aladdin Manufacturing Corporation</t>
  </si>
  <si>
    <t>712 Henry Street, Eden,NC</t>
  </si>
  <si>
    <t>160 South Industrial Blvd, Calhoun , NC,30701</t>
  </si>
  <si>
    <t>27288-6122</t>
  </si>
  <si>
    <t>706-624-2026</t>
  </si>
  <si>
    <t>mohawkind.com</t>
  </si>
  <si>
    <t>Tax Incentives, Cash, Utility, Golden Leaf-ED Grant (1/2 toward OneNC), Rural Grant</t>
  </si>
  <si>
    <t>2014-14385</t>
  </si>
  <si>
    <t>Project Missouri</t>
  </si>
  <si>
    <t>BlueScope Buildings North America, Inc.</t>
  </si>
  <si>
    <t>13421 N Rocky Ford Rd, Laurinburg,NC</t>
  </si>
  <si>
    <t>1540 Genessee Street, Kansas City, NC,64102</t>
  </si>
  <si>
    <t>816-968-3355</t>
  </si>
  <si>
    <t>www.bluescopebuildings.com</t>
  </si>
  <si>
    <t>2014-13430-1</t>
  </si>
  <si>
    <t>Project Jim 1</t>
  </si>
  <si>
    <t>Carolina Nonwovens LLC</t>
  </si>
  <si>
    <t>1106 JW Abernathy Plant Road, Maiden,NC</t>
  </si>
  <si>
    <t>1481 W 2nd St, Washington, NC,27889</t>
  </si>
  <si>
    <t>252-975-7218</t>
  </si>
  <si>
    <t>www.carolinanonwovens.com</t>
  </si>
  <si>
    <t>Cash, Carolina's Investment Fund</t>
  </si>
  <si>
    <t>2015-16629</t>
  </si>
  <si>
    <t>Project Pipe</t>
  </si>
  <si>
    <t>TDY Industries LLC</t>
  </si>
  <si>
    <t>TBD, Monroe,NC</t>
  </si>
  <si>
    <t>2020 Ashcraft Avenue, Monroe, NC,28111</t>
  </si>
  <si>
    <t>704-289-4511</t>
  </si>
  <si>
    <t>ATImetals.com</t>
  </si>
  <si>
    <t>2015-16483</t>
  </si>
  <si>
    <t>Project Royal Blue</t>
  </si>
  <si>
    <t>Proto Labs, Inc.</t>
  </si>
  <si>
    <t>3700 Pleasant Grove Church Road, Cary,NC</t>
  </si>
  <si>
    <t>5540 Pioneer Creek Drive, Maple Plain, NC,55369</t>
  </si>
  <si>
    <t>27560-8942</t>
  </si>
  <si>
    <t>763-479-7552</t>
  </si>
  <si>
    <t>www.protolabs.com</t>
  </si>
  <si>
    <t>2015-16669</t>
  </si>
  <si>
    <t>Blue Bloodhound, LP</t>
  </si>
  <si>
    <t>74 8th Street SE, Hickory,NC</t>
  </si>
  <si>
    <t>130 Harbour Place Drive, Suite 130, Davidson, NC,28036</t>
  </si>
  <si>
    <t>28602-1130</t>
  </si>
  <si>
    <t>704-896-3110</t>
  </si>
  <si>
    <t>Will Launch with Announcement</t>
  </si>
  <si>
    <t>2015-16613</t>
  </si>
  <si>
    <t>Project Hook</t>
  </si>
  <si>
    <t>CAP White Oak Carpet Mills, LLC</t>
  </si>
  <si>
    <t>1553 Old Ballpark Road, Spindale,NC</t>
  </si>
  <si>
    <t>753 East Main Street, Spindale, NC,28160</t>
  </si>
  <si>
    <t>828-287-8892 Ext 204</t>
  </si>
  <si>
    <t>www.whiteoakcarpet.com</t>
  </si>
  <si>
    <t>2014-12751</t>
  </si>
  <si>
    <t>Project Quarter</t>
  </si>
  <si>
    <t>Lidl US Operations, LLC</t>
  </si>
  <si>
    <t>Melville Commerce Parkway (current name), Not in City limits,NC</t>
  </si>
  <si>
    <t>3500 South Clark Street, Arlington, NC,22202</t>
  </si>
  <si>
    <t>703-647-4138</t>
  </si>
  <si>
    <t>Cash, In-kind Services, Fee Waivers, Extension of Road to site - using Golden Leaf and Rural Center Grant as partial offset</t>
  </si>
  <si>
    <t>2014-13430-2</t>
  </si>
  <si>
    <t>Project Jim 2</t>
  </si>
  <si>
    <t>National Spinning Co., Inc.</t>
  </si>
  <si>
    <t>326 Lyman Rd, Beulaville,NC</t>
  </si>
  <si>
    <t>28518-7618</t>
  </si>
  <si>
    <t>natspin.com</t>
  </si>
  <si>
    <t>2014-13643</t>
  </si>
  <si>
    <t>Project 436</t>
  </si>
  <si>
    <t>Nutec Inc.</t>
  </si>
  <si>
    <t>11810 Mt. Holly-Huntersville Road, Huntersville, NC</t>
  </si>
  <si>
    <t>Jardin de San Jeronimo 225 Col. San Jeronimo, Monterrey, Nuevo Leon, Mexico, NC,64640 (Mexico)</t>
  </si>
  <si>
    <t>28078-7628</t>
  </si>
  <si>
    <t>+52 (81) 81514646</t>
  </si>
  <si>
    <t>www.nutec.com</t>
  </si>
  <si>
    <t>2015-16988</t>
  </si>
  <si>
    <t>Project Interiors</t>
  </si>
  <si>
    <t>TIMCO Aerosystems, LLC</t>
  </si>
  <si>
    <t>8010 Piedmont Triad Parkway, High Point, NC</t>
  </si>
  <si>
    <t>623 Radar Rd, Greensboro, NC,27410</t>
  </si>
  <si>
    <t>27409-9407</t>
  </si>
  <si>
    <t>336-668-4410</t>
  </si>
  <si>
    <t>http://www.haeco.com/</t>
  </si>
  <si>
    <t>2014-12675</t>
  </si>
  <si>
    <t>Project AR</t>
  </si>
  <si>
    <t>AR TEXTILES LTD</t>
  </si>
  <si>
    <t>8902 US 64West, Robersonville, NC</t>
  </si>
  <si>
    <t>2600 Matheson blvd east, Mississauga, NC,L4W4J1</t>
  </si>
  <si>
    <t>416-803-2787</t>
  </si>
  <si>
    <t>Donation of Building, Cash</t>
  </si>
  <si>
    <t>2015-16905</t>
  </si>
  <si>
    <t>Associated Materials, LLC</t>
  </si>
  <si>
    <t>3800 Farm Gate Road, Kinston, NC</t>
  </si>
  <si>
    <t>3773 State Rd., Cuyahoga Falls, NC,44223</t>
  </si>
  <si>
    <t xml:space="preserve">330-922-2206 </t>
  </si>
  <si>
    <t>http://www.associatedmaterials.com</t>
  </si>
  <si>
    <t>Cash, Rebate on City portion of the increased transmission load</t>
  </si>
  <si>
    <t>2014-16330</t>
  </si>
  <si>
    <t>Project Sunrise</t>
  </si>
  <si>
    <t>Metrics, Inc.</t>
  </si>
  <si>
    <t>Pitt, Wake</t>
  </si>
  <si>
    <t>1240 Sugg Parkway, Pitt County, NC/3301 Benson Drive, Wake County, NC</t>
  </si>
  <si>
    <t>1240 Sugg Parkway, Greenville, NC,27834</t>
  </si>
  <si>
    <t>27834-9006/27609-7362</t>
  </si>
  <si>
    <t>252-317-3926</t>
  </si>
  <si>
    <t>www.maynepharma.com</t>
  </si>
  <si>
    <t>Tax Incentives, In-kind Services, Cash, Development of a Biopharma Center of Excellance, Infrastructure Project</t>
  </si>
  <si>
    <t>2014-1713</t>
  </si>
  <si>
    <t>Project Bright Sky</t>
  </si>
  <si>
    <t>Novo Nordisk Pharmaceutical Industries, Inc. III</t>
  </si>
  <si>
    <t>Powhatan Road, Johnston County, NC</t>
  </si>
  <si>
    <t>800 Scudders Mills Road, Plainsboro, NC,28536</t>
  </si>
  <si>
    <t>690-987-5952</t>
  </si>
  <si>
    <t>http://www.novonordisk-clayton.com/</t>
  </si>
  <si>
    <t>Tax Incentives, Fee Waivers, In-kind Services</t>
  </si>
  <si>
    <t>2015-16428</t>
  </si>
  <si>
    <t>Project Cicero</t>
  </si>
  <si>
    <t>Republic Services Customer Resource Center East, LLC</t>
  </si>
  <si>
    <t>10815 David Taylor Drive, Charlotte, NC</t>
  </si>
  <si>
    <t>18500 N. Allied Way, Phoenix, NC,85054</t>
  </si>
  <si>
    <t>28262-1046</t>
  </si>
  <si>
    <t>480-627-2339</t>
  </si>
  <si>
    <t>www.republicservices.com</t>
  </si>
  <si>
    <t>2015-16904</t>
  </si>
  <si>
    <t>Project Hometown</t>
  </si>
  <si>
    <t>NSA Holdings,Inc.</t>
  </si>
  <si>
    <t>2300 John Mewborne Road, Kinston, NC</t>
  </si>
  <si>
    <t>4001 North Liberty Street, Winston-Salem, NC,27105</t>
  </si>
  <si>
    <t>336-837-1402</t>
  </si>
  <si>
    <t>www.northstateaviation.com</t>
  </si>
  <si>
    <t>Performance Based Agreement, Cash</t>
  </si>
  <si>
    <t>2014-1558</t>
  </si>
  <si>
    <t>Project Gizmo</t>
  </si>
  <si>
    <t>Magneti Marelli Powertrain USA LLC</t>
  </si>
  <si>
    <t>2101 Nash Street, Sanford, NC</t>
  </si>
  <si>
    <t>2101 Nash St., Sanford, NC,27330</t>
  </si>
  <si>
    <t>27330-6338</t>
  </si>
  <si>
    <t>919-775-6402</t>
  </si>
  <si>
    <t>magnetimarelli.com</t>
  </si>
  <si>
    <t>2012-8686</t>
  </si>
  <si>
    <t>Patina</t>
  </si>
  <si>
    <t>Ashley Furniture Industries, Inc. I</t>
  </si>
  <si>
    <t>221 Ashley Furniture Way, Advance, NC</t>
  </si>
  <si>
    <t>One Ashley Way, Arcadia, NC,54612</t>
  </si>
  <si>
    <t>608-323-3377 ext. 6947</t>
  </si>
  <si>
    <t>Cash - Matching One North Carolina Funds</t>
  </si>
  <si>
    <t>2014-11814</t>
  </si>
  <si>
    <t>Project Pegasus</t>
  </si>
  <si>
    <t>GKN Sinter Metals, LLC</t>
  </si>
  <si>
    <t>407 Thornburg Drive, SE, Conover, NC</t>
  </si>
  <si>
    <t>2200 N. Opdyke Rd., Auburn Hills, NC,48326</t>
  </si>
  <si>
    <t>28613-8845</t>
  </si>
  <si>
    <t>248-330-2405</t>
  </si>
  <si>
    <t>www.gknsintermetals.com</t>
  </si>
  <si>
    <t>2014-13435</t>
  </si>
  <si>
    <t>Project Atlantic</t>
  </si>
  <si>
    <t>AAIPharma Services Corp.</t>
  </si>
  <si>
    <t>2320 Scientific Park Drive, Wilmington, NC</t>
  </si>
  <si>
    <t>2320 Scientific Park Drive, Wilmington , NC,28405</t>
  </si>
  <si>
    <t>28405-1800</t>
  </si>
  <si>
    <t xml:space="preserve">910-254-7705 </t>
  </si>
  <si>
    <t>http://aaipharma.com</t>
  </si>
  <si>
    <t>2015-17041</t>
  </si>
  <si>
    <t>Project Cavalier</t>
  </si>
  <si>
    <t>WillowTree, Inc.</t>
  </si>
  <si>
    <t>107 5th Street SE, Suite B, Durham, NC</t>
  </si>
  <si>
    <t>107 5th Street SE, Suite B, Charlottesville, NC,22902</t>
  </si>
  <si>
    <t>888-329-9875</t>
  </si>
  <si>
    <t>www.willowtreeapps.com</t>
  </si>
  <si>
    <t>2015-17109</t>
  </si>
  <si>
    <t>Project Show</t>
  </si>
  <si>
    <t>Ivar's Cabinet Shop, Inc.</t>
  </si>
  <si>
    <t>2001 Partnership Way, Shelby, NC</t>
  </si>
  <si>
    <t>2314 E. Locust Ct., Ontario, NC,91761</t>
  </si>
  <si>
    <t>800-416-4827</t>
  </si>
  <si>
    <t>www.ivarsdisplay.com</t>
  </si>
  <si>
    <t>2015-17108</t>
  </si>
  <si>
    <t>Project Falcon</t>
  </si>
  <si>
    <t>RF MICRO DEVICES, INC., d/b/a QORVO</t>
  </si>
  <si>
    <t>Adjacent to 7628 Thorndike, Greensboro, NC</t>
  </si>
  <si>
    <t>7628 Thorndike Road, Greensboro, NC,27409</t>
  </si>
  <si>
    <t>27409-9421</t>
  </si>
  <si>
    <t>336-664-1233</t>
  </si>
  <si>
    <t>www.qorvo.com</t>
  </si>
  <si>
    <t>Tax Incentives, Workforce Development Rate Rider</t>
  </si>
  <si>
    <t>14-1020</t>
  </si>
  <si>
    <t>General Foam Plastics</t>
  </si>
  <si>
    <t>501 Daniel Street, Tarboro</t>
  </si>
  <si>
    <t>Electric</t>
  </si>
  <si>
    <t>14-1021</t>
  </si>
  <si>
    <t>Mitchell Gold+Bob Williams</t>
  </si>
  <si>
    <t>135 One Comfortable Place, Taylorsville</t>
  </si>
  <si>
    <t>621 Liledoun Road, Taylorsville</t>
  </si>
  <si>
    <t>(828) 632-9332</t>
  </si>
  <si>
    <t>www.alexandercountync.gov</t>
  </si>
  <si>
    <t>14-1022</t>
  </si>
  <si>
    <t>Quality Drive Extension</t>
  </si>
  <si>
    <t>15-1023</t>
  </si>
  <si>
    <t>Murfreesboro Water</t>
  </si>
  <si>
    <t>Hertford</t>
  </si>
  <si>
    <t>NC Hwy 11</t>
  </si>
  <si>
    <t>P.O. Box 6, Murfreesboro</t>
  </si>
  <si>
    <t>(252) 358-7801</t>
  </si>
  <si>
    <t>www.townofmurfreesboro.com</t>
  </si>
  <si>
    <t>15-1024</t>
  </si>
  <si>
    <t>Twin Bridges Road</t>
  </si>
  <si>
    <t>P.O. Box 668, Williamston</t>
  </si>
  <si>
    <t>15-1025</t>
  </si>
  <si>
    <t>Asbury Graphite</t>
  </si>
  <si>
    <t>191 Magna Road</t>
  </si>
  <si>
    <t>701 N. Elm St., Lumberton</t>
  </si>
  <si>
    <t>co.robeson.nc.us</t>
  </si>
  <si>
    <t>15-1026</t>
  </si>
  <si>
    <t>Airport Corridor Sewer</t>
  </si>
  <si>
    <t>Airport Road</t>
  </si>
  <si>
    <t>1000 N 1st St., Albemarle</t>
  </si>
  <si>
    <t>(704) 986-3691</t>
  </si>
  <si>
    <t>www.stanleycountync.gov</t>
  </si>
  <si>
    <t>15-1027</t>
  </si>
  <si>
    <t>Airport Industrial Access</t>
  </si>
  <si>
    <t>Curtis L. Brown Field</t>
  </si>
  <si>
    <t>P.O. Box 716, Elizabethtown</t>
  </si>
  <si>
    <t>2015-16474</t>
  </si>
  <si>
    <t>07/01/2015</t>
  </si>
  <si>
    <t>Cornhusker</t>
  </si>
  <si>
    <t>Metal Works Mfg. Co.</t>
  </si>
  <si>
    <t>2501 W Dixon Blvd, Shelby, NC 28152-9012</t>
  </si>
  <si>
    <t>2501 W Dixon Blvd, Shelby, NC 28150</t>
  </si>
  <si>
    <t>28152-9012</t>
  </si>
  <si>
    <t>402-261-3851</t>
  </si>
  <si>
    <t>NA - New entity</t>
  </si>
  <si>
    <t>Purchase and/or installation of equipment; Renovation to building; Training; Other - Real property improvements &amp; manufacturing machinery &amp; equipment</t>
  </si>
  <si>
    <t>2015-16389</t>
  </si>
  <si>
    <t>07/02/2015</t>
  </si>
  <si>
    <t>Galaxy II</t>
  </si>
  <si>
    <t>Herbalife International of America, Inc. II</t>
  </si>
  <si>
    <t>3200 Temple School Rd, Winston-Salem, NC 27107-3628</t>
  </si>
  <si>
    <t>950 W 190th St, Torrance, CA 90502</t>
  </si>
  <si>
    <t>27107-3628</t>
  </si>
  <si>
    <t>(310) 410-9600</t>
  </si>
  <si>
    <t>www.herbalife.com</t>
  </si>
  <si>
    <t xml:space="preserve">Purchase and/or installation of equipment; Renovation to building; </t>
  </si>
  <si>
    <t>2014-16096</t>
  </si>
  <si>
    <t>07/08/2015</t>
  </si>
  <si>
    <t>Brownstone</t>
  </si>
  <si>
    <t>Dimensional Fund Advisors LP</t>
  </si>
  <si>
    <t>1515 S Tryon St., Charlotte, NC 28202-1879</t>
  </si>
  <si>
    <t>6300 Bee Cave Road, Building One, Austin, TX 78746</t>
  </si>
  <si>
    <t>28202-1879</t>
  </si>
  <si>
    <t>512-306-7421</t>
  </si>
  <si>
    <t>http://us.dimensional.com</t>
  </si>
  <si>
    <t>2014-12677</t>
  </si>
  <si>
    <t>07/16/2015</t>
  </si>
  <si>
    <t>Mind</t>
  </si>
  <si>
    <t>Interactive Purecloud, Inc.</t>
  </si>
  <si>
    <t>4307 Emperor Blvd., Suite 300, Durham, NC 27703-8080</t>
  </si>
  <si>
    <t>4307 Emperor Boulevard, Suite 300, Durham, NC 27703</t>
  </si>
  <si>
    <t>27703-8080</t>
  </si>
  <si>
    <t>317-715-8412</t>
  </si>
  <si>
    <t>www.inin.com</t>
  </si>
  <si>
    <t>Purchase and/or installation of equipment; Training; Other - Furniture and Fixtures</t>
  </si>
  <si>
    <t>2015-16358</t>
  </si>
  <si>
    <t>08/25/2015</t>
  </si>
  <si>
    <t>Palm</t>
  </si>
  <si>
    <t>Albemarle Corporation I</t>
  </si>
  <si>
    <t>4250 Congress Street Suite 900, Charlotte, NC 28209-0044</t>
  </si>
  <si>
    <t>4250 Congress St, Suite 900, Charlotte, NC 28209</t>
  </si>
  <si>
    <t>28209-0044</t>
  </si>
  <si>
    <t>980.299.5700</t>
  </si>
  <si>
    <t>www.albemarle.com</t>
  </si>
  <si>
    <t>Purchase and/or installation of equipment; Renovation to building; Training; Other - Relocation costs</t>
  </si>
  <si>
    <t>2015-16663</t>
  </si>
  <si>
    <t>Mulberry</t>
  </si>
  <si>
    <t>Royal Appliance Mfg. Co.</t>
  </si>
  <si>
    <t>8405 IBM Drive; Building 301, Charlotte, NC 28262-4331; 8501 IBM Drive, Suite 100, Charlotte, NC 28262-4333; 8501 IBM Drive, Suite L150, Charlotte, NC 28262-4333; 8209 IBM Drive, Suite 175, Charlotte, NC 28262-4303</t>
  </si>
  <si>
    <t>8405 IBM Drive, Charlotte, NC 28262</t>
  </si>
  <si>
    <t>28262-4331; 28262-4333; 28262-4333; 28262-4303</t>
  </si>
  <si>
    <t>704.274.1234</t>
  </si>
  <si>
    <t>www.ttifloorcare.com</t>
  </si>
  <si>
    <t>08/26/2015</t>
  </si>
  <si>
    <t>Bright Sky</t>
  </si>
  <si>
    <t>Novo Nordisk Pharmaceutical Industries, LP III</t>
  </si>
  <si>
    <t>Johnston, Durham</t>
  </si>
  <si>
    <t>3612 Powhatan Road, Clayton, NC 27527; 3611 Powhatan Road, Clayton, NC 27527-6058; 5235 International Drive, Durham, NC 27712-8950</t>
  </si>
  <si>
    <t>3612 Powhatan Road, Clayton, NC 27520-9217</t>
  </si>
  <si>
    <t>27527; 27527-6058; 27712-8950</t>
  </si>
  <si>
    <t>919-550-2200</t>
  </si>
  <si>
    <t>2015-17081</t>
  </si>
  <si>
    <t>09/22/2015</t>
  </si>
  <si>
    <t>Kind</t>
  </si>
  <si>
    <t>DB Global Technology, Inc. III</t>
  </si>
  <si>
    <t>3000 Centre Green Way, 3rd Floor, Cary, NC 27513-5775</t>
  </si>
  <si>
    <t>3000 Centre Green Way, 3rd Floor, Cary, NC 27513</t>
  </si>
  <si>
    <t>27513-5775</t>
  </si>
  <si>
    <t>(919) 481-7900</t>
  </si>
  <si>
    <t>DB.com</t>
  </si>
  <si>
    <t>Purchase and/or installation of equipment; Renovation to buildingTraining</t>
  </si>
  <si>
    <t>10/13/2015</t>
  </si>
  <si>
    <t>Ashley Furniture Industries, Inc. II</t>
  </si>
  <si>
    <t>221 Ashley Furniture Way									, Advance, NC 27006</t>
  </si>
  <si>
    <t>One Ashley Way, Arcadia, WI 54612</t>
  </si>
  <si>
    <t>27006</t>
  </si>
  <si>
    <t>608-323-3377</t>
  </si>
  <si>
    <t>2015-17094</t>
  </si>
  <si>
    <t>10/27/2015</t>
  </si>
  <si>
    <t>Fidelity Global Brokerage Group, Inc. II</t>
  </si>
  <si>
    <t>Durham, Wake</t>
  </si>
  <si>
    <t>100 New Millenium Way Bldgs. 1-3 and 300 New Millenium Way, Durham, NC 27709; 5411 Page Road, Durham, NC 27703-8204; 11000 Weston Parkway, Cary, NC 27513-2261; 7133 Louis Stephens Drive, Morrisville, NC 27560-6374</t>
  </si>
  <si>
    <t>200 Seaport Boulevard, Z9WA, Boston, MA 2210</t>
  </si>
  <si>
    <t>27709; 27703-8204; 27513-2261; 27560-6374</t>
  </si>
  <si>
    <t>(617) 563-7000</t>
  </si>
  <si>
    <t>www.fidelity.com</t>
  </si>
  <si>
    <t>Renovation to building; Training</t>
  </si>
  <si>
    <t>2015-17085</t>
  </si>
  <si>
    <t>11/16/2015</t>
  </si>
  <si>
    <t>Frontier Communications of the Carolinas LLC</t>
  </si>
  <si>
    <t>2600 Meridian Parkway, Durham, NC 27713-2203</t>
  </si>
  <si>
    <t>401 Merritt 7, Norwalk, CT 6851</t>
  </si>
  <si>
    <t>27713-2203</t>
  </si>
  <si>
    <t>972-908-4165</t>
  </si>
  <si>
    <t>https://frontier.com</t>
  </si>
  <si>
    <t>2015-16630</t>
  </si>
  <si>
    <t>12/01/2015</t>
  </si>
  <si>
    <t>Eagle Force</t>
  </si>
  <si>
    <t>Premier Research International LLC</t>
  </si>
  <si>
    <t>One Park Drive, Suite 150, P. O. Box 13608, Durham, NC 27709-0006</t>
  </si>
  <si>
    <t>One Park Drive, STE 150, Durham, NC 27709</t>
  </si>
  <si>
    <t>27709-0006</t>
  </si>
  <si>
    <t>919-627-9100</t>
  </si>
  <si>
    <t>http://premier-research.com/</t>
  </si>
  <si>
    <t xml:space="preserve">Purchase and/or installation of equipment; Renovation to building; Training; Other - Infrastructure </t>
  </si>
  <si>
    <t>2015-16426</t>
  </si>
  <si>
    <t>12/08/2015</t>
  </si>
  <si>
    <t>Ascar</t>
  </si>
  <si>
    <t>Corning Optical Communications LLC (HQ)</t>
  </si>
  <si>
    <t>4200 Corning Place, Charlotte, NC 28216-1298</t>
  </si>
  <si>
    <t>28216-1298</t>
  </si>
  <si>
    <t xml:space="preserve">607-974-5060 </t>
  </si>
  <si>
    <t>2015-17117</t>
  </si>
  <si>
    <t>Scarlet</t>
  </si>
  <si>
    <t>RBUS, Inc. II</t>
  </si>
  <si>
    <t>10101 Claude Freeman Dr, Charlotte, NC 28262-2674</t>
  </si>
  <si>
    <t>1101 Red Ventures Dr, Fort Mill, SC 29707</t>
  </si>
  <si>
    <t>28262-2674</t>
  </si>
  <si>
    <t>704-971-4372</t>
  </si>
  <si>
    <t>http://www.redventures.com/</t>
  </si>
  <si>
    <t>Purchase and/or installation of equipment; Renovation to building; Training; Other - Leasehold Improvements, tech innovation, &amp; recruiting</t>
  </si>
  <si>
    <t>2015-17206</t>
  </si>
  <si>
    <t>12/17/2015</t>
  </si>
  <si>
    <t>Trent Future</t>
  </si>
  <si>
    <t>BSH Home Appliances Corporation II</t>
  </si>
  <si>
    <t>100 Bosch Blvd, New Bern, NC 28562-6924; 300 Executive Parkway, New Bern, NC 28562-9792</t>
  </si>
  <si>
    <t>100 Bosch Blvd, New Bern, NC 28562</t>
  </si>
  <si>
    <t>28562-6924; 28562-9792</t>
  </si>
  <si>
    <t>252-672-7917</t>
  </si>
  <si>
    <t>http://www.bsh-group.com/</t>
  </si>
  <si>
    <t>335221; 493110</t>
  </si>
  <si>
    <t xml:space="preserve">Purchase and/or installation of equipment; Renovation to building; Training; Other -Used for new hires, improve processes to gain floorspace and pay sign on bonus to attract the mandantory required engineers for this project </t>
  </si>
  <si>
    <t>2013-9811</t>
  </si>
  <si>
    <t>Project Interflex</t>
  </si>
  <si>
    <t>InterFlex Acquisition Company, LLC</t>
  </si>
  <si>
    <t>Wilkes</t>
  </si>
  <si>
    <t>TBD, Wilkesboro,NC</t>
  </si>
  <si>
    <t>3200 West NC Highway 268, Wilkesboro, NC,28697</t>
  </si>
  <si>
    <t>336-566-1195</t>
  </si>
  <si>
    <t>www.interflexgroup.com</t>
  </si>
  <si>
    <t>2013-10921</t>
  </si>
  <si>
    <t>Project Precept</t>
  </si>
  <si>
    <t>Shorewood Packaging LLC</t>
  </si>
  <si>
    <t>200 Tabor Road, East Flat Rock,NC</t>
  </si>
  <si>
    <t>200 Tabor Road, East Flat Rock, NC,28726</t>
  </si>
  <si>
    <t>28726-2832</t>
  </si>
  <si>
    <t>828-692-6254 ext 254</t>
  </si>
  <si>
    <t>www.asg-worldwide.com</t>
  </si>
  <si>
    <t>2013-10441</t>
  </si>
  <si>
    <t>Project SMA</t>
  </si>
  <si>
    <t>Standard Medical Acceptance (NC), LLC</t>
  </si>
  <si>
    <t>400 S Broad Street, Edenton,NC</t>
  </si>
  <si>
    <t>6 East 36 Street, Suite 200, New York, NC,10017</t>
  </si>
  <si>
    <t>27932-1936</t>
  </si>
  <si>
    <t>401-932-1330</t>
  </si>
  <si>
    <t>In-kind Services, Installation of elevator</t>
  </si>
  <si>
    <t>2013-10473</t>
  </si>
  <si>
    <t>Project Buzz</t>
  </si>
  <si>
    <t>BuzziSpace, Inc.</t>
  </si>
  <si>
    <t>1200 Redding Drive, High Point,NC</t>
  </si>
  <si>
    <t>1316B Logan Circle NW, Atlanta, NC,30318</t>
  </si>
  <si>
    <t>27260-7362</t>
  </si>
  <si>
    <t>440-543-7051</t>
  </si>
  <si>
    <t>www.buzzispace.com</t>
  </si>
  <si>
    <t>2013-10614</t>
  </si>
  <si>
    <t>Project Compass</t>
  </si>
  <si>
    <t>Kearfott Corporation</t>
  </si>
  <si>
    <t>2858 US Highway 70 W, Black Mountain,NC</t>
  </si>
  <si>
    <t>2858 US Highway 70 W, Black Mountain, NC,28711-9111</t>
  </si>
  <si>
    <t>28711-9111</t>
  </si>
  <si>
    <t>828-350-5301</t>
  </si>
  <si>
    <t>www.kearfott.com</t>
  </si>
  <si>
    <t>2013-10781</t>
  </si>
  <si>
    <t>Project Nathan</t>
  </si>
  <si>
    <t>Team Air, Inc.</t>
  </si>
  <si>
    <t>2015 Hwy 221 South, Rutherford County, NC</t>
  </si>
  <si>
    <t>14562 San Bernardino, Fontana, NC,92335</t>
  </si>
  <si>
    <t>909-823-1957</t>
  </si>
  <si>
    <t>www.teamairinc.com</t>
  </si>
  <si>
    <t>2013-9584</t>
  </si>
  <si>
    <t>Project Gift Wrap</t>
  </si>
  <si>
    <t>Bonita Packaging Products, Inc.</t>
  </si>
  <si>
    <t>159 Broad River Blvd, Forest City, NC, Not in City Limits, NC</t>
  </si>
  <si>
    <t>7333 SW Bonita Road, Portland, NC,97224</t>
  </si>
  <si>
    <t>503-542-7767</t>
  </si>
  <si>
    <t>www.bonitapioneer.com</t>
  </si>
  <si>
    <t>2013-10618</t>
  </si>
  <si>
    <t>Project Coating</t>
  </si>
  <si>
    <t>XOSTEEL LLC</t>
  </si>
  <si>
    <t>965 Pine Cove Road, Old Fort, Not in City Limits,NC</t>
  </si>
  <si>
    <t>PO Box 5199, Asheville, NC,28813</t>
  </si>
  <si>
    <t>28762-8655</t>
  </si>
  <si>
    <t>828-337-5955</t>
  </si>
  <si>
    <t>www.xosteel.com</t>
  </si>
  <si>
    <t>2014-11003</t>
  </si>
  <si>
    <t>Project Dogwood West</t>
  </si>
  <si>
    <t>201 Mills St, East Flat Rock,NC</t>
  </si>
  <si>
    <t>201 Mills St / PO Box 265, East Flat Rock, NC,28726</t>
  </si>
  <si>
    <t>28726-2116</t>
  </si>
  <si>
    <t>828-233-4010</t>
  </si>
  <si>
    <t>2013-10848</t>
  </si>
  <si>
    <t>Project Cambro</t>
  </si>
  <si>
    <t>Cambro Manufacturing Company</t>
  </si>
  <si>
    <t>TBD, Not in City limits, Alamance County, NC</t>
  </si>
  <si>
    <t>5801 Skylab Road, Huntington Beach, NC,92647</t>
  </si>
  <si>
    <t>714-230-4364</t>
  </si>
  <si>
    <t>www.cambro.com</t>
  </si>
  <si>
    <t>2013-10615</t>
  </si>
  <si>
    <t>Project Dirt</t>
  </si>
  <si>
    <t>Novozymes North America, Inc.</t>
  </si>
  <si>
    <t>Wake, Franklin, Durham</t>
  </si>
  <si>
    <t>3, 2, 3</t>
  </si>
  <si>
    <t>9000 Development Drive, Morrisville, NC/77 Perrys Chapel Rd., Franklin County, NC/  108/114 TW Alexander Drive, Durham County, NC</t>
  </si>
  <si>
    <t>5400 Corporate Circle, Salem, NC,24153</t>
  </si>
  <si>
    <t>27561/27525-9677/27709-0002</t>
  </si>
  <si>
    <t>540-389-9361</t>
  </si>
  <si>
    <t>www.novozymes.com</t>
  </si>
  <si>
    <t>2012-9401</t>
  </si>
  <si>
    <t>Project Boost</t>
  </si>
  <si>
    <t>BorgWarner Turbo Systems Inc.</t>
  </si>
  <si>
    <t>1849 Brevard Rd, Arden,NC</t>
  </si>
  <si>
    <t>1849 Brevard Rd, Arden, NC,28704</t>
  </si>
  <si>
    <t>28704-9488</t>
  </si>
  <si>
    <t>828-654-2568</t>
  </si>
  <si>
    <t>www.borgwarner.com</t>
  </si>
  <si>
    <t>2010-10339</t>
  </si>
  <si>
    <t>Project Tov</t>
  </si>
  <si>
    <t>Syfan Manufacturing, Inc.</t>
  </si>
  <si>
    <t>1522 Twn Bridges Rd, Everetts,NC</t>
  </si>
  <si>
    <t>P.O. Box 203, Everetts, NC,27825</t>
  </si>
  <si>
    <t>252-792-2083</t>
  </si>
  <si>
    <t>syfanusa.com</t>
  </si>
  <si>
    <t>Cash, Infrastructure for project, repair of railroad spur</t>
  </si>
  <si>
    <t>2013-10594</t>
  </si>
  <si>
    <t>Project Jessica</t>
  </si>
  <si>
    <t>Govt. Contracting Specialists, Inc. f/k/a Government Contracting Specialists, Inc.</t>
  </si>
  <si>
    <t>Currituck</t>
  </si>
  <si>
    <t>134 Caratoke Highway, Moyock,NC</t>
  </si>
  <si>
    <t>604 Green Tree Road, Suite C, Chesapeake, NC,23320</t>
  </si>
  <si>
    <t>27958-8622</t>
  </si>
  <si>
    <t>757-355-6519</t>
  </si>
  <si>
    <t>www.gcsincva.com</t>
  </si>
  <si>
    <t>Construction</t>
  </si>
  <si>
    <t>Cash, Sewer Tap Fee &amp; Pump Station</t>
  </si>
  <si>
    <t>2014-11203</t>
  </si>
  <si>
    <t>Project DBT</t>
  </si>
  <si>
    <t>Highland Industries, Inc.</t>
  </si>
  <si>
    <t>129 Business Park Drive, Statesville,NC</t>
  </si>
  <si>
    <t>129 Business Park Drive, Statesville, NC,28677</t>
  </si>
  <si>
    <t>336-992-7503</t>
  </si>
  <si>
    <t>www.highlandindustries.com</t>
  </si>
  <si>
    <t>2014-11251</t>
  </si>
  <si>
    <t>Project Leaf</t>
  </si>
  <si>
    <t>Tyton BioSciences LLC</t>
  </si>
  <si>
    <t>Hoke, Wake</t>
  </si>
  <si>
    <t>1, 3</t>
  </si>
  <si>
    <t>800 Pate Road, Raeford,NC/TBD, Wake County, NC;/TBD, NC</t>
  </si>
  <si>
    <t>300 Ringgold Parkway, Danville , NC,25440</t>
  </si>
  <si>
    <t>28376-7054/TBD/TBD</t>
  </si>
  <si>
    <t>919-317-2640</t>
  </si>
  <si>
    <t>www.tytonbio.com</t>
  </si>
  <si>
    <t>2014-11219</t>
  </si>
  <si>
    <t>Project Yeah</t>
  </si>
  <si>
    <t>YG-1 America, Inc.</t>
  </si>
  <si>
    <t>11001 Park Charlotte Blvd., Charlotte,NC</t>
  </si>
  <si>
    <t>748 Sanside Drive, York, NC,29745</t>
  </si>
  <si>
    <t xml:space="preserve">28273-8860 </t>
  </si>
  <si>
    <t>803-727-7281</t>
  </si>
  <si>
    <t>www.yg1america.com</t>
  </si>
  <si>
    <t>2014-11263</t>
  </si>
  <si>
    <t>Project Infinium</t>
  </si>
  <si>
    <t>Sealed Air Corporation</t>
  </si>
  <si>
    <t>TBD, Mecklenburg County, NC</t>
  </si>
  <si>
    <t>100 Rogers Bridge Rd, Duncan, NC,29334</t>
  </si>
  <si>
    <t>864-433-4312</t>
  </si>
  <si>
    <t>2012-9336</t>
  </si>
  <si>
    <t>Project Smiley</t>
  </si>
  <si>
    <t>Cascades Tissue Group - North Carolina Inc.</t>
  </si>
  <si>
    <t>19320 Airbase Road, Wagram,NC</t>
  </si>
  <si>
    <t>805 Midway Road, P.O. Box 578, Rockingham, NC,28380</t>
  </si>
  <si>
    <t>910-895-4033</t>
  </si>
  <si>
    <t>http://www.cascades.com</t>
  </si>
  <si>
    <t>2014-11216</t>
  </si>
  <si>
    <t>Project Ink</t>
  </si>
  <si>
    <t>New Excelsior Inc.</t>
  </si>
  <si>
    <t>1379 Old Rosman Highway, Brevard,NC</t>
  </si>
  <si>
    <t>PO Box 808, Lyndhurst, NC,7071</t>
  </si>
  <si>
    <t>28712-7331</t>
  </si>
  <si>
    <t>201-933-6000</t>
  </si>
  <si>
    <t>http://www.sigmaplasticsgroup.com/</t>
  </si>
  <si>
    <t>2014-11253</t>
  </si>
  <si>
    <t>Project K-HT</t>
  </si>
  <si>
    <t>Harris Teeter, LLC</t>
  </si>
  <si>
    <t>6001 Hwy 74 East, Indian Trail,NC</t>
  </si>
  <si>
    <t>6001 Hwy 74 East, Indian Trail, NC,28709</t>
  </si>
  <si>
    <t>28709-9801</t>
  </si>
  <si>
    <t>704-844-3521</t>
  </si>
  <si>
    <t>Harristeeter.com</t>
  </si>
  <si>
    <t>c. Construction of or improvements to new or existing water...or equipment for existing buildings</t>
  </si>
  <si>
    <t xml:space="preserve">Tax Incentives </t>
  </si>
  <si>
    <t>2013-9582</t>
  </si>
  <si>
    <t>Project Textiles</t>
  </si>
  <si>
    <t>CS CAROLINA, INC.</t>
  </si>
  <si>
    <t>1305 Graham St, Burlington,NC</t>
  </si>
  <si>
    <t>336-506-7626</t>
  </si>
  <si>
    <t>www.csstarlon.com</t>
  </si>
  <si>
    <t>2013-9699</t>
  </si>
  <si>
    <t>Project Big Box</t>
  </si>
  <si>
    <t>United Furniture Industries NC, LLC</t>
  </si>
  <si>
    <t>401 West Hanes Mill Road, Winston Salem,NC</t>
  </si>
  <si>
    <t>PO Box 308, Okolona, NC,38860</t>
  </si>
  <si>
    <t>27105-9667</t>
  </si>
  <si>
    <t>662-447-4115</t>
  </si>
  <si>
    <t>www.unitedfurnitureindustries.com</t>
  </si>
  <si>
    <t>2014-11013</t>
  </si>
  <si>
    <t>Project Solution</t>
  </si>
  <si>
    <t>CE FoamSolutions, LLC</t>
  </si>
  <si>
    <t>502 Hoyle Street, Valdese,NC</t>
  </si>
  <si>
    <t>502 Hoyle Street, Valdese, NC,28690</t>
  </si>
  <si>
    <t>28690-2606</t>
  </si>
  <si>
    <t>828-874-0620</t>
  </si>
  <si>
    <t>2013-10746</t>
  </si>
  <si>
    <t>Nightingale</t>
  </si>
  <si>
    <t>HCL America Inc. II</t>
  </si>
  <si>
    <t>200 Regency Woods Place, Cary,NC</t>
  </si>
  <si>
    <t>11000 Regency Parkway, Cary, NC,27518</t>
  </si>
  <si>
    <t>27518-6035</t>
  </si>
  <si>
    <t>919-593-4831</t>
  </si>
  <si>
    <t>www.hcltech.com</t>
  </si>
  <si>
    <t>Hiring Grant</t>
  </si>
  <si>
    <t>2014-11732</t>
  </si>
  <si>
    <t>Project Forge</t>
  </si>
  <si>
    <t>Linamar Forgings Carolina Inc.</t>
  </si>
  <si>
    <t>2401 Stantonsburg Road, Wilson,NC</t>
  </si>
  <si>
    <t>26555 Evergreen Rd, Suite 900, Southfield , NC,48076</t>
  </si>
  <si>
    <t>27893-8414</t>
  </si>
  <si>
    <t>248.358.6090</t>
  </si>
  <si>
    <t>Tax Incentives, Cash, Grading &amp; Clearing Allowance / Reimbursement, City will purchase 10x1MW generators and manage the off peak.</t>
  </si>
  <si>
    <t>2014-11841</t>
  </si>
  <si>
    <t>Project Clay</t>
  </si>
  <si>
    <t>Harvest Garden Pro, LLC</t>
  </si>
  <si>
    <t>TBD, Mooresville,NC</t>
  </si>
  <si>
    <t>221 Crescent Street, Suite 402, Waltham, NC,2453</t>
  </si>
  <si>
    <t>781-314-9533</t>
  </si>
  <si>
    <t>www.harvestpower.com</t>
  </si>
  <si>
    <t>Cash, Free Internet Service</t>
  </si>
  <si>
    <t>2013-10458</t>
  </si>
  <si>
    <t>Project Ellen</t>
  </si>
  <si>
    <t xml:space="preserve">E.I. duPont de Nemours and Company </t>
  </si>
  <si>
    <t>4693 Highway 11 North  PO BOX 800, Kinston,NC</t>
  </si>
  <si>
    <t>P.O. Box 800																P.O. Box 800																PO Box *00								, Kinston, NC,28502</t>
  </si>
  <si>
    <t xml:space="preserve">252-522-6217/						252-522-6215		</t>
  </si>
  <si>
    <t>www.dupont.com</t>
  </si>
  <si>
    <t>2014-11872</t>
  </si>
  <si>
    <t>Jordan</t>
  </si>
  <si>
    <t>Gordon Food Service LLC</t>
  </si>
  <si>
    <t>TBD, Kannapolis,NC</t>
  </si>
  <si>
    <t>PO Box 2992, Grand Rapids, NC,49501</t>
  </si>
  <si>
    <t>616-717-4159</t>
  </si>
  <si>
    <t>www.gfs.com</t>
  </si>
  <si>
    <t>Tax Incentives, Cash, EC Rate Rider Grant</t>
  </si>
  <si>
    <t>2014-11983</t>
  </si>
  <si>
    <t>Project Gear</t>
  </si>
  <si>
    <t>Linamar North Carolina, Inc.</t>
  </si>
  <si>
    <t>2169 Hendersonville Rd, Arden,NC</t>
  </si>
  <si>
    <t>26555 Evergreen Rd, Suite 900, Southfield, NC,48076</t>
  </si>
  <si>
    <t>28704-9742</t>
  </si>
  <si>
    <t>248-358-6090</t>
  </si>
  <si>
    <t>Cash, Carolina Investment Fund, ED Grant</t>
  </si>
  <si>
    <t>2014-11833</t>
  </si>
  <si>
    <t>Project Kick Off</t>
  </si>
  <si>
    <t>Central Avenue, Asheboro,NC</t>
  </si>
  <si>
    <t>180 Commerce Place, Asheboro, NC,27203</t>
  </si>
  <si>
    <t>336 498 4171</t>
  </si>
  <si>
    <t>2014-11852</t>
  </si>
  <si>
    <t>Burkert Contromatic Corp.</t>
  </si>
  <si>
    <t>11301 Mt. Holly-Huntersville Road, Huntersville,NC</t>
  </si>
  <si>
    <t>2915 Whitehall Park Drive, Suite 650, Charlotte, NC,28273</t>
  </si>
  <si>
    <t>704-504-4463</t>
  </si>
  <si>
    <t>www.burkert-usa.com</t>
  </si>
  <si>
    <t>Tax Incentives,  Infastructure for project; sewer line extension</t>
  </si>
  <si>
    <t>2014-11972</t>
  </si>
  <si>
    <t>Project Iron</t>
  </si>
  <si>
    <t>Oak Valley Hardwoods, Inc.</t>
  </si>
  <si>
    <t>Graham</t>
  </si>
  <si>
    <t>68 Snowbird Rd, Robbinsville,NC</t>
  </si>
  <si>
    <t>2101 Sardis Rd. North, Suite 215, Charlotte, NC,28227</t>
  </si>
  <si>
    <t>336-906-4103</t>
  </si>
  <si>
    <t>www.tidesandtimes.com</t>
  </si>
  <si>
    <t>Cash, Fee Waivers, Job Development Incentive, Infrastructure for project - Infrastructure water vault</t>
  </si>
  <si>
    <t>2014-11929</t>
  </si>
  <si>
    <t>Project Art</t>
  </si>
  <si>
    <t>Overland Contracting Inc.</t>
  </si>
  <si>
    <t>600 North Greenfield Parkway, Garner,NC</t>
  </si>
  <si>
    <t>11401 Lamar Ave, Overland Park, NC,66211</t>
  </si>
  <si>
    <t>913-458-3914</t>
  </si>
  <si>
    <t>www.bv.com</t>
  </si>
  <si>
    <t>2014-10814</t>
  </si>
  <si>
    <t>Project Rainbow</t>
  </si>
  <si>
    <t>Tosaf USA Inc.</t>
  </si>
  <si>
    <t>330 SouthRidge Parkway, Bessemer City,NC</t>
  </si>
  <si>
    <t>Tnuvot Industrial Zone PO Box 52, Tnuvot Industrial Zone, NC,4035001</t>
  </si>
  <si>
    <t>729-878-9749</t>
  </si>
  <si>
    <t>www.tosaf.com</t>
  </si>
  <si>
    <t>Cash, Tax Incentives, Donation of Land, Fee Waivers</t>
  </si>
  <si>
    <t>2014-16056</t>
  </si>
  <si>
    <t>Project Marley</t>
  </si>
  <si>
    <t>AFS MFG LLC</t>
  </si>
  <si>
    <t>Summit Corporate Center- Building II, Not in City limits,NC</t>
  </si>
  <si>
    <t>1815 East Carnegie Ave, Santa Ana, NC,92705</t>
  </si>
  <si>
    <t>502-655-2224</t>
  </si>
  <si>
    <t>http://www.agilityfuelsystems.com/</t>
  </si>
  <si>
    <t>Cash, Funding for marketing/recruiting assistance</t>
  </si>
  <si>
    <t>13-1010</t>
  </si>
  <si>
    <t>Nashville Industrial Park</t>
  </si>
  <si>
    <t>Cooke Road, nashville</t>
  </si>
  <si>
    <t>P.O. Box 987, nashville</t>
  </si>
  <si>
    <t>27856-0987</t>
  </si>
  <si>
    <t>(252) 459-4511</t>
  </si>
  <si>
    <t>www.townofnashville.com</t>
  </si>
  <si>
    <t>13-1011</t>
  </si>
  <si>
    <t>Bilhen Road, Troy</t>
  </si>
  <si>
    <t>315 N. Main Street, Troy</t>
  </si>
  <si>
    <t>(910) 572-3661</t>
  </si>
  <si>
    <t>13-1012</t>
  </si>
  <si>
    <t>Alliance</t>
  </si>
  <si>
    <t>Alliance Precision Plastics</t>
  </si>
  <si>
    <t>Fairground Road, Spindale</t>
  </si>
  <si>
    <t>389 N. Main Street, Rutherfordton</t>
  </si>
  <si>
    <t>13-1013</t>
  </si>
  <si>
    <t>Gildan</t>
  </si>
  <si>
    <t>Gildan Yarns</t>
  </si>
  <si>
    <t>2121 Heilig Road</t>
  </si>
  <si>
    <t>130 W. Innes St., Salisbury</t>
  </si>
  <si>
    <t>(704) 216-8180</t>
  </si>
  <si>
    <t>13-1014</t>
  </si>
  <si>
    <t>Gardner Glass</t>
  </si>
  <si>
    <t>600 Elkin Hwy, North Wilkesboro</t>
  </si>
  <si>
    <t>110 North St., Wilkesboro</t>
  </si>
  <si>
    <t>(336) 651-7346</t>
  </si>
  <si>
    <t>www.wilkescounty.net</t>
  </si>
  <si>
    <t>13-1015</t>
  </si>
  <si>
    <t>2015 Hwy 221 South, Rutherfordton</t>
  </si>
  <si>
    <t>P.O. Box 186, Spindale</t>
  </si>
  <si>
    <t>(828) 286-1622</t>
  </si>
  <si>
    <t>14-1016</t>
  </si>
  <si>
    <t>County Commerce Center</t>
  </si>
  <si>
    <t>Washington</t>
  </si>
  <si>
    <t>116 Adams Street, Plymouth</t>
  </si>
  <si>
    <t>(252) 793-5823</t>
  </si>
  <si>
    <t>www.washconc.org</t>
  </si>
  <si>
    <t>14-1017</t>
  </si>
  <si>
    <t>Jeld-Wen</t>
  </si>
  <si>
    <t>205 Lanes Drive, North Wilkesboro</t>
  </si>
  <si>
    <t>832 Main Street, North Wilkesboro</t>
  </si>
  <si>
    <t>(336) 667-7129</t>
  </si>
  <si>
    <t>www.north-wilkesboro.com</t>
  </si>
  <si>
    <t>14-1018</t>
  </si>
  <si>
    <t>Page Road Extension</t>
  </si>
  <si>
    <t>Page Road, Washington</t>
  </si>
  <si>
    <t>14-1019</t>
  </si>
  <si>
    <t>Interflex Water Extension</t>
  </si>
  <si>
    <t>Interflex</t>
  </si>
  <si>
    <t>3200 NC 268, Wilkesboro</t>
  </si>
  <si>
    <t>203 W. Main Street, Wilkesboro</t>
  </si>
  <si>
    <t>(336) 838-3951</t>
  </si>
  <si>
    <t>www.wilkesboronorthcarolina.com</t>
  </si>
  <si>
    <t>2013-10676</t>
  </si>
  <si>
    <t>04/08/2014</t>
  </si>
  <si>
    <t>Snoopy</t>
  </si>
  <si>
    <t>GKN Driveline Newton, LLC I</t>
  </si>
  <si>
    <t>2014-11211</t>
  </si>
  <si>
    <t>04/28/2014</t>
  </si>
  <si>
    <t>Oscar</t>
  </si>
  <si>
    <t>RBUS, Inc. I</t>
  </si>
  <si>
    <t>1000 Louis Rose Place, 2nd Floor, Charlotte, NC 28262-8546; 10101 Claude Freeman Drive, Charlotte, NC 28262-2674</t>
  </si>
  <si>
    <t>1101 Red Ventures Drive, Fort Mill, SC 29707</t>
  </si>
  <si>
    <t>28262-8546; 28262-2674</t>
  </si>
  <si>
    <t>Purchase and/or installation of equipment; Renovation to building; Training; Other - Possible building/land acquisition, technology innovation and recruiting</t>
  </si>
  <si>
    <t>2014-11227</t>
  </si>
  <si>
    <t>05/13/2014</t>
  </si>
  <si>
    <t>Spring</t>
  </si>
  <si>
    <t>GKN Driveline North America, Inc. II (Alamance &amp; Lee)</t>
  </si>
  <si>
    <t>Lee, Alamance</t>
  </si>
  <si>
    <t>2, 2</t>
  </si>
  <si>
    <t>4901 Womack Rd, Sanford, NC 27330-9593; 1067 Trollingwood-Hawfields Road, Mebane, NC 27302-9740</t>
  </si>
  <si>
    <t>4901 Womack Rd, Sanford , NC 27330-9593</t>
  </si>
  <si>
    <t>27330-9593; 27302-9740</t>
  </si>
  <si>
    <t>919-708-4510</t>
  </si>
  <si>
    <t>www.GKNDriveline.com</t>
  </si>
  <si>
    <t>2013-10865</t>
  </si>
  <si>
    <t>06/06/2014</t>
  </si>
  <si>
    <t>Sundance</t>
  </si>
  <si>
    <t>Cisco Systems, Inc.</t>
  </si>
  <si>
    <t>7100-7 Kit Creek Road, Research Triangle Park, NC 27709-4987</t>
  </si>
  <si>
    <t>170 West Tasman Drive, San Jose, CA 95134</t>
  </si>
  <si>
    <t>27709-4987</t>
  </si>
  <si>
    <t>408-526-4000</t>
  </si>
  <si>
    <t>www.cisco.com</t>
  </si>
  <si>
    <t xml:space="preserve">Purchase and/or installation of equipment; Training;  Other - IT and telecommunications equipment and operating expenses </t>
  </si>
  <si>
    <t>2013-10399</t>
  </si>
  <si>
    <t>06/16/2014</t>
  </si>
  <si>
    <t>Knitwear</t>
  </si>
  <si>
    <t>Peds Legwear (USA) Inc.</t>
  </si>
  <si>
    <t>9451 Neuville Avenue, Hildebran, NC 28637-8374</t>
  </si>
  <si>
    <t>828-397-5566</t>
  </si>
  <si>
    <t>www.peds.com</t>
  </si>
  <si>
    <t>Purchase and/or installation of equipment;  Training</t>
  </si>
  <si>
    <t>2014-11653</t>
  </si>
  <si>
    <t>06/18/2014</t>
  </si>
  <si>
    <t>Advance</t>
  </si>
  <si>
    <t>Advance Stores Company, Incorporated I</t>
  </si>
  <si>
    <t>2635 East Millbrook Rd., Raleigh, NC 27604-2988; 4200 Six Forks Road, Raleigh, NC 27609-5716</t>
  </si>
  <si>
    <t>27604-2988; 27609-5716</t>
  </si>
  <si>
    <t>952-715-5086</t>
  </si>
  <si>
    <t>www.advanceautoparts.com</t>
  </si>
  <si>
    <t>Purchase and/or installation of equipment; Renovation to building; Renovation to building; Other - offset the addtional costs of having two corporate centers includng, but not limited to, relocation of employees and additional operating costs.</t>
  </si>
  <si>
    <t>2014-11194</t>
  </si>
  <si>
    <t>07/22/2014</t>
  </si>
  <si>
    <t>Link</t>
  </si>
  <si>
    <t>Ideal Fastener Corporation</t>
  </si>
  <si>
    <t>603 West Industry Drive, Oxford, NC 27565-3593; 204 West Industry Drive, Oxford, NC 27565-3593</t>
  </si>
  <si>
    <t>603 W. Industry Dr., Oxford, NC 27565</t>
  </si>
  <si>
    <t>27565-3593; 27565-3593</t>
  </si>
  <si>
    <t>919-693-3115</t>
  </si>
  <si>
    <t>www.idealfastener.com</t>
  </si>
  <si>
    <t xml:space="preserve">Purchase and/or installation of equipment; Renovation to building </t>
  </si>
  <si>
    <t>2014-11453</t>
  </si>
  <si>
    <t>Suspense</t>
  </si>
  <si>
    <t>Spectra Group Inc.</t>
  </si>
  <si>
    <t>200 S. College Street, Charlotte, NC 28202-0009</t>
  </si>
  <si>
    <t>4365 Route 1 South , Suite # 207, Princeton, NJ 8540</t>
  </si>
  <si>
    <t>28202-0009</t>
  </si>
  <si>
    <t>609-917-3366</t>
  </si>
  <si>
    <t>www.spectragrp.com</t>
  </si>
  <si>
    <t>07/23/2014</t>
  </si>
  <si>
    <t>Infinium</t>
  </si>
  <si>
    <t>2415 Cascade Pointe Boulevard, Charlotte, NC 28208-6899</t>
  </si>
  <si>
    <t>200 Riverfront Boulevard, Elmwood Park, NJ 7407</t>
  </si>
  <si>
    <t>28208-6899</t>
  </si>
  <si>
    <t>(201) 791-7600</t>
  </si>
  <si>
    <t>Purchase and/or installation of equipment; Renovation to building; Training; Other - Construction of building and underlying infrastructure</t>
  </si>
  <si>
    <t>2010-6850</t>
  </si>
  <si>
    <t>09/09/2014</t>
  </si>
  <si>
    <t>Trio</t>
  </si>
  <si>
    <t>Enviva Management Company, LLC</t>
  </si>
  <si>
    <t>Sampson, Richmond</t>
  </si>
  <si>
    <t>2, 1</t>
  </si>
  <si>
    <t>11499 Faison Hwy, Faison, NC 28341; 1125 N NC Highway 117, Hamlet, NC 28345-4378</t>
  </si>
  <si>
    <t xml:space="preserve">7200 Wisconsin Ave, Suite 1000, Bethesda, MD 20814 </t>
  </si>
  <si>
    <t>28341; 28345-4378</t>
  </si>
  <si>
    <t xml:space="preserve">(301) 657-5560 </t>
  </si>
  <si>
    <t>www.envivabiomass.com</t>
  </si>
  <si>
    <t>Purchase and/or installation of equipment; Training; Other - various other project development costs including reimbursement for site preparation, etc.</t>
  </si>
  <si>
    <t>Tax Grant, Site development cost (initial), Site development cost 2(Site development cost 2 is lost due to non-use)</t>
  </si>
  <si>
    <t>2013-10809</t>
  </si>
  <si>
    <t>09/15/2014</t>
  </si>
  <si>
    <t>Bravo</t>
  </si>
  <si>
    <t>AvidXchange, Inc. I</t>
  </si>
  <si>
    <t>1210 AvidXchange Lane, Charlotte, NC 28206-3560</t>
  </si>
  <si>
    <t>28206-3560</t>
  </si>
  <si>
    <t>09/18/2014</t>
  </si>
  <si>
    <t>11000 Regency Parkway, Suite 10, Cary, NC 27518-8518; 200 Regency Woods Place, Cary, NC 27518-6035</t>
  </si>
  <si>
    <t>330 Potrero Ave, Sunnyvale, CA 94085</t>
  </si>
  <si>
    <t>27518-8518; 27518-6035</t>
  </si>
  <si>
    <t>408-733-0480</t>
  </si>
  <si>
    <t>Purchase and/or installation of equipment; Training; Other - Reimbursement for retrofit of new facility</t>
  </si>
  <si>
    <t>Town of Cary grant</t>
  </si>
  <si>
    <t>09/26/2014</t>
  </si>
  <si>
    <t>2401 Stantonsburg Road, Wilson, NC 27893-8414</t>
  </si>
  <si>
    <t>2401 Stantonsburg Road, Wilson, NC 27893</t>
  </si>
  <si>
    <t>252-237-8181</t>
  </si>
  <si>
    <t>(4) 125,000 annually; up to $200,000 grading/clearing</t>
  </si>
  <si>
    <t>2011-8266</t>
  </si>
  <si>
    <t>10/03/2014</t>
  </si>
  <si>
    <t>Arthur</t>
  </si>
  <si>
    <t>Argos Therapeutics, Inc.</t>
  </si>
  <si>
    <t>1733 TW Alexander Drive, Durham, NC 27703; 4233 Technology Drive, Durham, NC 27704-2173; 3908 Patriot Drive, Durham, NC 27703-8225</t>
  </si>
  <si>
    <t>4233 Technology Drive, Durham, NC 27704</t>
  </si>
  <si>
    <t>27703; 27704-2173; 27703-8225</t>
  </si>
  <si>
    <t>919-287-6300</t>
  </si>
  <si>
    <t>www.argostherapeutics.com</t>
  </si>
  <si>
    <t>2014-11346</t>
  </si>
  <si>
    <t>Pangloss</t>
  </si>
  <si>
    <t>Patheon Manufacturing Services LLC I</t>
  </si>
  <si>
    <t>5900 Martin Luther King, Jr. Highway, Greenville (not in City Limits), NC 27835-8628</t>
  </si>
  <si>
    <t>5900 Martin Luther King, Jr. Highway, Greenville, NC 27836-8628</t>
  </si>
  <si>
    <t>27835-8628</t>
  </si>
  <si>
    <t>(919) 226-3200</t>
  </si>
  <si>
    <t>patheon.com</t>
  </si>
  <si>
    <t>2014-11730</t>
  </si>
  <si>
    <t>11/12/2014</t>
  </si>
  <si>
    <t>Accent</t>
  </si>
  <si>
    <t>Cognizant Technology Solutions U.S. Corporation I</t>
  </si>
  <si>
    <t>8520 Cliff Cameron Dr, Suite 200, Charlotte, NC 28269-0013</t>
  </si>
  <si>
    <t>2014 – 16181</t>
  </si>
  <si>
    <t>Evergreen</t>
  </si>
  <si>
    <t>Blue Ridge Paper Products LLC (fka Blue Ridge Paper Products Inc)</t>
  </si>
  <si>
    <t>Haywood</t>
  </si>
  <si>
    <t>175 Main Street
Canton, NC 28716-4401</t>
  </si>
  <si>
    <t>5350 Poplar Avenue, 
Memphis TN 38119</t>
  </si>
  <si>
    <t>28716-4401</t>
  </si>
  <si>
    <t>870-541-3866</t>
  </si>
  <si>
    <t>www.evergreenpackaging.com</t>
  </si>
  <si>
    <t xml:space="preserve">Tax Grant </t>
  </si>
  <si>
    <t>2012-9357</t>
  </si>
  <si>
    <t>Needle</t>
  </si>
  <si>
    <t>ACX Pacific Northwest, Inc.</t>
  </si>
  <si>
    <t>301 Jeffreys Lane, Goldsboro, NC</t>
  </si>
  <si>
    <t>4540 California Avenue, Suite 520, Bakersfield, CA 93309</t>
  </si>
  <si>
    <t>27530-2071</t>
  </si>
  <si>
    <t>661/328-1992</t>
  </si>
  <si>
    <t>www.acxpacific.com</t>
  </si>
  <si>
    <t>2012-9407</t>
  </si>
  <si>
    <t>Lexar</t>
  </si>
  <si>
    <t>Exela Pharma Sciences, LLC</t>
  </si>
  <si>
    <t>County of Caldwell, NC</t>
  </si>
  <si>
    <t>1325 William White Place, PO Box 818, Lenoir, NC 28645</t>
  </si>
  <si>
    <t>703-964-7884</t>
  </si>
  <si>
    <t>www.exela.us</t>
  </si>
  <si>
    <t>2012-9286</t>
  </si>
  <si>
    <t>Project Awesome</t>
  </si>
  <si>
    <t>Awesome Products, Inc.</t>
  </si>
  <si>
    <t xml:space="preserve">1625 Sheep Farm Road, Mt. Airy, NC </t>
  </si>
  <si>
    <t>6370 Altura Boulevard, Buena Park, CA 90620</t>
  </si>
  <si>
    <t>27030-6379</t>
  </si>
  <si>
    <t>714-562-8873</t>
  </si>
  <si>
    <t>www.lastotallyawesome.com</t>
  </si>
  <si>
    <t>b. Structural repairs, improvements, or renovations to existing buildings to be used for expansion, c. Construction of or improvements to new or existing water...or equipment for existing buildings, d. Construction of or improvements to new or existing water...or equipment for new/proposed building</t>
  </si>
  <si>
    <t>Cash, City - lowered rates</t>
  </si>
  <si>
    <t>2012-9228</t>
  </si>
  <si>
    <t>BV</t>
  </si>
  <si>
    <t>bioMerieux, Inc.</t>
  </si>
  <si>
    <t>100 Rodolphe Street, Durham, NC</t>
  </si>
  <si>
    <t>100 Rodolphe Street, Durham, NC 27712</t>
  </si>
  <si>
    <t>27712-9402</t>
  </si>
  <si>
    <t>919-620-5600</t>
  </si>
  <si>
    <t>www.biomerieux.com</t>
  </si>
  <si>
    <t>a. Installation or purchase of new equipment, b. Structural repairs, improvements, or renovations to existing buildings to be used for expansion, d. Construction of or improvements to new or existing water...or equipment for new/proposed building</t>
  </si>
  <si>
    <t>2012-8740a</t>
  </si>
  <si>
    <t>X-CEL</t>
  </si>
  <si>
    <t>KSM Castings USA Inc.</t>
  </si>
  <si>
    <t>641 Plato Lee Road, Shelby, NC</t>
  </si>
  <si>
    <t>31137 Hildesheim, Germany</t>
  </si>
  <si>
    <t>+49 5121 505 265</t>
  </si>
  <si>
    <t>www.ksmcastings.com</t>
  </si>
  <si>
    <t>Donation of Land, Fee Waivers, Cash, Golden Leaf</t>
  </si>
  <si>
    <t>2012-9269</t>
  </si>
  <si>
    <t>Goldmine</t>
  </si>
  <si>
    <t>Nash Building Systems, Inc.</t>
  </si>
  <si>
    <t>1801 Anaconda Road, Tarboro, NC</t>
  </si>
  <si>
    <t>P. O. Box 1320, Tarboro, NC 27886</t>
  </si>
  <si>
    <t>27886-8811</t>
  </si>
  <si>
    <t>252-813-8071</t>
  </si>
  <si>
    <t>Cash,  Rural Center will provide 50% of Local match</t>
  </si>
  <si>
    <t>2012-9161</t>
  </si>
  <si>
    <t>Cool</t>
  </si>
  <si>
    <t>ProRefrigeration Inc.</t>
  </si>
  <si>
    <t xml:space="preserve">351 Bethel Church Road, Mocksville, NC </t>
  </si>
  <si>
    <t>326 8th Street SW, Auburn, WA 98001</t>
  </si>
  <si>
    <t>27028-2873</t>
  </si>
  <si>
    <t>253-735-9466</t>
  </si>
  <si>
    <t>www.prochiller.com</t>
  </si>
  <si>
    <t>2012-9400</t>
  </si>
  <si>
    <t>Lifetime</t>
  </si>
  <si>
    <t>Qualicaps, Inc.</t>
  </si>
  <si>
    <t>6505 Franz Warner Parkway, Whitsett, NC</t>
  </si>
  <si>
    <t>6505 Franz Warner Parkway, Whitsett, NC 27377</t>
  </si>
  <si>
    <t>27377-9215</t>
  </si>
  <si>
    <t>336-449-7300</t>
  </si>
  <si>
    <t>www.qualicaps.com</t>
  </si>
  <si>
    <t>2012-9575</t>
  </si>
  <si>
    <t>Sweet Daddy</t>
  </si>
  <si>
    <t>Trinity Frozen Foods LLC</t>
  </si>
  <si>
    <t>6064 Deep Branch Rd, Pembroke,NC</t>
  </si>
  <si>
    <t>15720 John J Delaney Dr, Suite 300, Charlotte, NC,28277</t>
  </si>
  <si>
    <t>28372-8734</t>
  </si>
  <si>
    <t>704-469-4634 x 102</t>
  </si>
  <si>
    <t>trinityfrozenfoods.com</t>
  </si>
  <si>
    <t>Tax Incentives, Fee Waivers, Cash</t>
  </si>
  <si>
    <t>2012-9157</t>
  </si>
  <si>
    <t>Sarah</t>
  </si>
  <si>
    <t>N. S. Flexibles, LLC</t>
  </si>
  <si>
    <t>3561 Old Highway 221, Stoneville,NC</t>
  </si>
  <si>
    <t>2619 Phoenix Drive, Greensboro, NC 27406</t>
  </si>
  <si>
    <t>27406-6320</t>
  </si>
  <si>
    <t>336-544-4101</t>
  </si>
  <si>
    <t>www.sjpack.com</t>
  </si>
  <si>
    <t>2013-9598</t>
  </si>
  <si>
    <t>Mould</t>
  </si>
  <si>
    <t>The Southern Finishing Company, Incorporated</t>
  </si>
  <si>
    <t>2619 Phoenix Drive, Greensboro, NC</t>
  </si>
  <si>
    <t>100 West Main Street, Stoneville, NC,27048</t>
  </si>
  <si>
    <t>336-573-3537</t>
  </si>
  <si>
    <t>southernfinishing.com</t>
  </si>
  <si>
    <t>2013-9700</t>
  </si>
  <si>
    <t>Franklin Tubular Products Inc</t>
  </si>
  <si>
    <t>66 Van Raalte Street, Franklin,NC</t>
  </si>
  <si>
    <t>Spring Lane, Malvern, NC,WR14 1DA</t>
  </si>
  <si>
    <t>28734-2760</t>
  </si>
  <si>
    <t>0044 7843 471268</t>
  </si>
  <si>
    <t>www.franklintubular.com</t>
  </si>
  <si>
    <t>2013-9570</t>
  </si>
  <si>
    <t>Otto Environmental Systems (NC) LLC</t>
  </si>
  <si>
    <t>12700 General DRive, Charlotte,NC</t>
  </si>
  <si>
    <t>12700 General Drive, Charlotte, NC,28273</t>
  </si>
  <si>
    <t>28273-6415</t>
  </si>
  <si>
    <t>704-583-5227</t>
  </si>
  <si>
    <t>www.otto-usa.com</t>
  </si>
  <si>
    <t>2012-9283</t>
  </si>
  <si>
    <t>Magellan</t>
  </si>
  <si>
    <t>MetLife Group, Inc.</t>
  </si>
  <si>
    <t>Highwoods Property, Cary, North Carolina</t>
  </si>
  <si>
    <t>1095 Avenue of the Americas, New York, NY 10036</t>
  </si>
  <si>
    <t>212-578-4492</t>
  </si>
  <si>
    <t>www.metlife.com</t>
  </si>
  <si>
    <t>Cash, Fee Waivers</t>
  </si>
  <si>
    <t>2012-9335</t>
  </si>
  <si>
    <t>Red Rooster</t>
  </si>
  <si>
    <t>OFS Brands Holdings, Inc.</t>
  </si>
  <si>
    <t xml:space="preserve">1264 Jackson Lake Road, High Point, NC </t>
  </si>
  <si>
    <t>1264 Jackson Lake Road, High Point, NC 27265</t>
  </si>
  <si>
    <t>27263-9731</t>
  </si>
  <si>
    <t>812-683-4848</t>
  </si>
  <si>
    <t>www.ofsbrands.com</t>
  </si>
  <si>
    <t>2012-9192</t>
  </si>
  <si>
    <t>Coast</t>
  </si>
  <si>
    <t>Meherrin River Forest Products, Inc.</t>
  </si>
  <si>
    <t>1772 Trueblood Road, Weldon, NC</t>
  </si>
  <si>
    <t>P. O. Box 100, Alberta, VA 23821</t>
  </si>
  <si>
    <t>434-959-7707</t>
  </si>
  <si>
    <t>Meherrinriver.com</t>
  </si>
  <si>
    <t>Cash, Rural Center - part of match</t>
  </si>
  <si>
    <t>2013-9607</t>
  </si>
  <si>
    <t>Blue Goose</t>
  </si>
  <si>
    <t>ProNamic Industries LLC</t>
  </si>
  <si>
    <t>1151 Page Rd., Washington,NC</t>
  </si>
  <si>
    <t>105-C Regency Blvd., Greenville, NC,27834</t>
  </si>
  <si>
    <t>27889-6546</t>
  </si>
  <si>
    <t>252-321-0438</t>
  </si>
  <si>
    <t>www.pronamicindustries.com</t>
  </si>
  <si>
    <t xml:space="preserve">Cash, Donation of Land, Discount price of Shell Bldg. </t>
  </si>
  <si>
    <t>2012-9082</t>
  </si>
  <si>
    <t>Project Greendeck</t>
  </si>
  <si>
    <t>Ply Gem Industries, Inc.</t>
  </si>
  <si>
    <t>15159 &amp; 15223 Andrew Jackson Hwy  , Fairbluff,NC</t>
  </si>
  <si>
    <t>5020 Weston Parkway, Cary, NC,27513</t>
  </si>
  <si>
    <t>68467-9632</t>
  </si>
  <si>
    <t>919-677-3923</t>
  </si>
  <si>
    <t>www.plygem.com</t>
  </si>
  <si>
    <t>Cash, Bldg. Reuse Grant for Building Upfits</t>
  </si>
  <si>
    <t>2012-9508</t>
  </si>
  <si>
    <t>Outback</t>
  </si>
  <si>
    <t>Jordan Forest Products, LLC</t>
  </si>
  <si>
    <t>402 Capel Street, Biscoe,NC</t>
  </si>
  <si>
    <t>P. O. Box 98, Mt. Gilead, NC,27306</t>
  </si>
  <si>
    <t>910-439-8108</t>
  </si>
  <si>
    <t>www.jordanlumber.com</t>
  </si>
  <si>
    <t>2012-8596</t>
  </si>
  <si>
    <t>Blue Macaw</t>
  </si>
  <si>
    <t>Borghetti Turbos North America, Inc.</t>
  </si>
  <si>
    <t>St Matthews Church Road, Lincolnton, NC</t>
  </si>
  <si>
    <t>137 Cross Center Road #328</t>
  </si>
  <si>
    <t>28092-7118</t>
  </si>
  <si>
    <t>828-994-0036</t>
  </si>
  <si>
    <t>www.masterpower.com.br</t>
  </si>
  <si>
    <t>2012-9156</t>
  </si>
  <si>
    <t>Mule</t>
  </si>
  <si>
    <t>Cape Fear Arsenal, Inc.</t>
  </si>
  <si>
    <t>1401 Starlite Drive, Lumberton, NC</t>
  </si>
  <si>
    <t>2924 Laughton Drive, Fayetteville, NC 28306</t>
  </si>
  <si>
    <t>28358-0564</t>
  </si>
  <si>
    <t>910-322-2434</t>
  </si>
  <si>
    <t>www.cfarsenal.com</t>
  </si>
  <si>
    <t>2012-9420</t>
  </si>
  <si>
    <t>Lava</t>
  </si>
  <si>
    <t>Novamelt Americas, LLC</t>
  </si>
  <si>
    <t>5608 Uwarrie Road, Archdale, NC</t>
  </si>
  <si>
    <t>5608 Uwharrie Road, Archdale, NC 27263</t>
  </si>
  <si>
    <t>27263-4167</t>
  </si>
  <si>
    <t>336-434-9541</t>
  </si>
  <si>
    <t>novamelt.com/usa/</t>
  </si>
  <si>
    <t>2013-9787</t>
  </si>
  <si>
    <t>Watch</t>
  </si>
  <si>
    <t>IOMAX USA, Inc.</t>
  </si>
  <si>
    <t>149 Yaeger Road, Mooresville (Not in City Limits),NC</t>
  </si>
  <si>
    <t>133 River Park Road, Mooresville, NC,28117</t>
  </si>
  <si>
    <t>28117-9405</t>
  </si>
  <si>
    <t>704-662-1857</t>
  </si>
  <si>
    <t>Under Construction</t>
  </si>
  <si>
    <t>2012-9071</t>
  </si>
  <si>
    <t>Heater</t>
  </si>
  <si>
    <t>Tutco, Inc.</t>
  </si>
  <si>
    <t>30 Legend Drive, Arden, NC</t>
  </si>
  <si>
    <t>112 Hwy. 225, Greenwood, SC 29646</t>
  </si>
  <si>
    <t>28704-6203</t>
  </si>
  <si>
    <t>864-229-4332</t>
  </si>
  <si>
    <t>www.farnam-custom.com</t>
  </si>
  <si>
    <t>2012-8692</t>
  </si>
  <si>
    <t>Project Solid</t>
  </si>
  <si>
    <t>Saft America, Inc.</t>
  </si>
  <si>
    <t>313 Crescent Street NE, Valdese, NC</t>
  </si>
  <si>
    <t>313 Crescent Street NE, Valdese, NC 28690</t>
  </si>
  <si>
    <t>28690-9635</t>
  </si>
  <si>
    <t>828-874-4111</t>
  </si>
  <si>
    <t>www.saftbatteries.com</t>
  </si>
  <si>
    <t xml:space="preserve">Cash, Rural Center Building Reuse and Restoration/part of match </t>
  </si>
  <si>
    <t>2013-9599</t>
  </si>
  <si>
    <t>Glenwood</t>
  </si>
  <si>
    <t>RTG Furniture Corp of Georgia</t>
  </si>
  <si>
    <t>Dunn, NC, Dunn,NC</t>
  </si>
  <si>
    <t>400 Perimeter Center Terrace -- Suite 800, Atlanta, NC,30346</t>
  </si>
  <si>
    <t>678-338-4639</t>
  </si>
  <si>
    <t>www.roomstogo.com</t>
  </si>
  <si>
    <t>Retail Trade</t>
  </si>
  <si>
    <t>2013-9610</t>
  </si>
  <si>
    <t>Shield</t>
  </si>
  <si>
    <t>Ottenweller Co Inc.</t>
  </si>
  <si>
    <t>401 Technology Lane, Mount Airy,NC</t>
  </si>
  <si>
    <t>401 Technology Lane, Mount Airy, NC,27030</t>
  </si>
  <si>
    <t>27030-6692</t>
  </si>
  <si>
    <t>336-783-6956 X407</t>
  </si>
  <si>
    <t>www.ottenweller.com</t>
  </si>
  <si>
    <t>Tax Incentives, Rural Center part of match</t>
  </si>
  <si>
    <t>2013-9684</t>
  </si>
  <si>
    <t>Project Cloud</t>
  </si>
  <si>
    <t>Continental Automotive Systems, Inc.</t>
  </si>
  <si>
    <t>One Quality Way, Fletcher,NC</t>
  </si>
  <si>
    <t>One Quality Way, Fletcher, NC,28732</t>
  </si>
  <si>
    <t>28732-9385</t>
  </si>
  <si>
    <t>828-654-2230</t>
  </si>
  <si>
    <t>conti-online.com</t>
  </si>
  <si>
    <t xml:space="preserve">Cash, Utility Cost Credit </t>
  </si>
  <si>
    <t>2012-9102</t>
  </si>
  <si>
    <t>CMC</t>
  </si>
  <si>
    <t>Buncombe, Ashe, New Hanover, Durham</t>
  </si>
  <si>
    <t>3, 2, 3, 3</t>
  </si>
  <si>
    <t>401 Sweeten Creek Industrial Park, Asheville,NC/400 The Professional Way, West Jefferson, NC/3901 Castle Hayne Road, NC/3701 S. Miami Blvd., Durham, NC</t>
  </si>
  <si>
    <t>4211 Metro Parkway MS 1A, Fort Myers, NC,33916</t>
  </si>
  <si>
    <t>28803-1729/28694-8451/28402-2819/27703-9131</t>
  </si>
  <si>
    <t>203-232-1496</t>
  </si>
  <si>
    <t>www.geaviation.com</t>
  </si>
  <si>
    <t>Cash, Land/Building Lease</t>
  </si>
  <si>
    <t>2012-9504</t>
  </si>
  <si>
    <t>Project Skyfall</t>
  </si>
  <si>
    <t>Wright Foods, Inc.</t>
  </si>
  <si>
    <t>Montgomery/Montgomery</t>
  </si>
  <si>
    <t>1 Wright Way, Troy, NC/Biscoe, NC</t>
  </si>
  <si>
    <t>723 West Johnson Street, Raleigh, NC,27603</t>
  </si>
  <si>
    <t>27371/27209</t>
  </si>
  <si>
    <t>855-273-7800</t>
  </si>
  <si>
    <t>wrightfoods.com</t>
  </si>
  <si>
    <t>2011-8114</t>
  </si>
  <si>
    <t>Project Coffee</t>
  </si>
  <si>
    <t>314 Mooresville Blvd., Mooresville,NC</t>
  </si>
  <si>
    <t>28115-7909</t>
  </si>
  <si>
    <t>2013-9709</t>
  </si>
  <si>
    <t>Project Recreate</t>
  </si>
  <si>
    <t>Hickory Springs Manufacturing Company</t>
  </si>
  <si>
    <t>1545 Deborah Herman Rd, Conover, NC/1115 Farrington St., Catawba County, NC/2200 Main Avenue SE, Catawba County, NC</t>
  </si>
  <si>
    <t>235 2nd Ave NW, Hickory, NC,28601</t>
  </si>
  <si>
    <t>28613-8204/28613-8251/28602</t>
  </si>
  <si>
    <t>828-328-2201 x3230</t>
  </si>
  <si>
    <t>www.hsmsolutions.com</t>
  </si>
  <si>
    <t>2013-10183</t>
  </si>
  <si>
    <t>Project Carpet Ride</t>
  </si>
  <si>
    <t>Due Process Stable Trading Company LLC</t>
  </si>
  <si>
    <t>4111 West 5th Street, Lumberton,NC</t>
  </si>
  <si>
    <t>300 McGaw Drive, Edison, NC,8837</t>
  </si>
  <si>
    <t>28358-0411</t>
  </si>
  <si>
    <t>732 225 8380 x 304</t>
  </si>
  <si>
    <t>www.dpstc.com</t>
  </si>
  <si>
    <t>2012-8472</t>
  </si>
  <si>
    <t>Rainbow</t>
  </si>
  <si>
    <t>Morinaga America Foods, Inc.</t>
  </si>
  <si>
    <t>TBD, Mebane,NC</t>
  </si>
  <si>
    <t>33-1, Shiba 5-Chome, Minato-ku, Tokyo, Japan, NC,108-8403</t>
  </si>
  <si>
    <t>+81-3-3456-0134</t>
  </si>
  <si>
    <t>www.hi-chew.com</t>
  </si>
  <si>
    <t>Cash, Infrastructure for Project</t>
  </si>
  <si>
    <t>2012-9573</t>
  </si>
  <si>
    <t>But For</t>
  </si>
  <si>
    <t>idX Impressions, LLC</t>
  </si>
  <si>
    <t>234 Springs Road, Washington,NC</t>
  </si>
  <si>
    <t>3451 Rider Trail S., Earth City, NC,63045</t>
  </si>
  <si>
    <t>27889-9368</t>
  </si>
  <si>
    <t>513-543-0622</t>
  </si>
  <si>
    <t>idxcorporation.com</t>
  </si>
  <si>
    <t>Contribution of land, building, assets</t>
  </si>
  <si>
    <t>2013-10388</t>
  </si>
  <si>
    <t>Project L</t>
  </si>
  <si>
    <t>Lee Controls, LLC</t>
  </si>
  <si>
    <t>8250  River Road, Southport, NC, Not in City Limits,NC</t>
  </si>
  <si>
    <t>4577 Regency Crossing, Southport, NC,28461</t>
  </si>
  <si>
    <t>28461-8911</t>
  </si>
  <si>
    <t>910-457-1799</t>
  </si>
  <si>
    <t>Leelinear.com</t>
  </si>
  <si>
    <t>Cash, Sewer Line Extension</t>
  </si>
  <si>
    <t>2013-10408</t>
  </si>
  <si>
    <t>Project Watershed</t>
  </si>
  <si>
    <t>Attends Healthcare Products, INC</t>
  </si>
  <si>
    <t>1029 Old Creek Road, Greenville,NC</t>
  </si>
  <si>
    <t>100 Kingsley Park Drive, Fort Mill, NC,29715</t>
  </si>
  <si>
    <t>27834-8178</t>
  </si>
  <si>
    <t>803-802-8099</t>
  </si>
  <si>
    <t>www.domtar.com</t>
  </si>
  <si>
    <t>2013-9648</t>
  </si>
  <si>
    <t>Breeze</t>
  </si>
  <si>
    <t>Purdue Pharma Manufacturing L.P.</t>
  </si>
  <si>
    <t xml:space="preserve">TBD, Treyburn,NC/4701 Purdue Drive, Wilson County, NC; </t>
  </si>
  <si>
    <t>4701 Purdue Drive, Wilson, NC,27896</t>
  </si>
  <si>
    <t>TBD/27896</t>
  </si>
  <si>
    <t>252-265-1765</t>
  </si>
  <si>
    <t>purduepharma.com</t>
  </si>
  <si>
    <t>Cash, Energy Incentives</t>
  </si>
  <si>
    <t>2013-10317</t>
  </si>
  <si>
    <t>Project Soft</t>
  </si>
  <si>
    <t>Custom Nonwoven, Inc.</t>
  </si>
  <si>
    <t>113 SUNRISE CENTER DR, Thomasville,NC</t>
  </si>
  <si>
    <t>1344 Sherman Street, Allentown, NC,18109</t>
  </si>
  <si>
    <t>27360-4928</t>
  </si>
  <si>
    <t>610-435-0585</t>
  </si>
  <si>
    <t>http://www.custom-nonwoven.com/</t>
  </si>
  <si>
    <t>2013-10125</t>
  </si>
  <si>
    <t>Jacob Holm Industries (America), Inc.</t>
  </si>
  <si>
    <t>1265 Sand Hill Road, Candler,NC</t>
  </si>
  <si>
    <t>1265 Sand Hill Road, Candler, NC,28715</t>
  </si>
  <si>
    <t>28715-6907</t>
  </si>
  <si>
    <t>828-418-2159</t>
  </si>
  <si>
    <t>www.jacob-holm.com</t>
  </si>
  <si>
    <t>2013-10372</t>
  </si>
  <si>
    <t>Project Lakewood</t>
  </si>
  <si>
    <t>Foothills Ind. Park, Shelby, N.C., Not in City Limits,NC</t>
  </si>
  <si>
    <t>400 Ross Avenue, Schofield, NC,54476</t>
  </si>
  <si>
    <t>715-355-6469</t>
  </si>
  <si>
    <t>www.Greenheck.com</t>
  </si>
  <si>
    <t>Cash, Tax Incentives,  Donation of Land, Fee Waivers</t>
  </si>
  <si>
    <t>2013-10470</t>
  </si>
  <si>
    <t>Project VSC</t>
  </si>
  <si>
    <t>Trelleborg Coated Systems US, Inc.</t>
  </si>
  <si>
    <t>715 Railroad Avenue, Rutherford, NC 28139,NC</t>
  </si>
  <si>
    <t>790 Reeves Street, Spartanburg, NC,29301</t>
  </si>
  <si>
    <t>28139-2207</t>
  </si>
  <si>
    <t>864-595-2165</t>
  </si>
  <si>
    <t>http://www.trelleborg.com/en/Engineered-Fabrics/</t>
  </si>
  <si>
    <t>Tax Incentives, Equipment purchase/lease back, Duke Energy Carolinas Investment Fund</t>
  </si>
  <si>
    <t>2013-9966</t>
  </si>
  <si>
    <t>Project Wolverine</t>
  </si>
  <si>
    <t>Teleflex Medical, Inc.</t>
  </si>
  <si>
    <t>1001 Carrington Mill Blvd, Morrisville,NC</t>
  </si>
  <si>
    <t>155 S. Limerick Rd., Limerick, NC,19468</t>
  </si>
  <si>
    <t xml:space="preserve">27560-8363 </t>
  </si>
  <si>
    <t>610-948-2892</t>
  </si>
  <si>
    <t>www.teleflex.com</t>
  </si>
  <si>
    <t>2012-8608</t>
  </si>
  <si>
    <t>Project Engineering for manned/Unmanned Systems</t>
  </si>
  <si>
    <t>UAV Communications, Inc. dba BOSH Global Services</t>
  </si>
  <si>
    <t>Cumberland, Hyde</t>
  </si>
  <si>
    <t>2827 Coalition Blvd., Fayetteville ,NC/TBD, Hyde County, NC</t>
  </si>
  <si>
    <t>1 Compass Way, Suite 250, Newport News, NC,23606</t>
  </si>
  <si>
    <t>28303/28724</t>
  </si>
  <si>
    <t>757-283-9600</t>
  </si>
  <si>
    <t>www.boshgs.com</t>
  </si>
  <si>
    <t>2010-7170</t>
  </si>
  <si>
    <t>Project Chemtex</t>
  </si>
  <si>
    <t>Carolina Cellulosic Biofuels, LLC</t>
  </si>
  <si>
    <t>1454 Turkey Highway, Clinton,NC</t>
  </si>
  <si>
    <t>1979 Eastwood Rd, Wilmington, NC,28403</t>
  </si>
  <si>
    <t>910-509-4462</t>
  </si>
  <si>
    <t>2013-10407</t>
  </si>
  <si>
    <t>Project Dry Daddy</t>
  </si>
  <si>
    <t>Natural Blend Vegetable Dehydration, LLC</t>
  </si>
  <si>
    <t>8966 W Marlboro Road, Farmville,NC</t>
  </si>
  <si>
    <t>963 Hwy 258 South, Snow Hill, NC,28580</t>
  </si>
  <si>
    <t>252-747-8200</t>
  </si>
  <si>
    <t>Cash, Economic Development Grant, Training</t>
  </si>
  <si>
    <t>2013-10625</t>
  </si>
  <si>
    <t>Project Tool</t>
  </si>
  <si>
    <t>Weber Screwdriving Systems, Inc.</t>
  </si>
  <si>
    <t>1401 Front Street, Yorktown Heights, NC,10598</t>
  </si>
  <si>
    <t>914-962-5775</t>
  </si>
  <si>
    <t>www.weberusa.com</t>
  </si>
  <si>
    <t>2012-9151</t>
  </si>
  <si>
    <t>Project Swordfish</t>
  </si>
  <si>
    <t>Walmart Stores, Inc.</t>
  </si>
  <si>
    <t>TBD, Mebane, NC</t>
  </si>
  <si>
    <t>2001 S.E. 10th Street, Bentonville, NC,72716-5570</t>
  </si>
  <si>
    <t>479-277-1963</t>
  </si>
  <si>
    <t>www.walmart.com</t>
  </si>
  <si>
    <t>Donation of Land, Fee Waivers, Water/Sewer Infrastructure Improvements, Donated temporary office space</t>
  </si>
  <si>
    <t>2013-9609</t>
  </si>
  <si>
    <t>Project Line5</t>
  </si>
  <si>
    <t>Spuntech Industries, Inc.</t>
  </si>
  <si>
    <t>555 North Park Dr., Roxboro,NC</t>
  </si>
  <si>
    <t>555 North Park Dr. , Roxboro, NC,27573</t>
  </si>
  <si>
    <t>27573-2477</t>
  </si>
  <si>
    <t>336 330 9007</t>
  </si>
  <si>
    <t>www.spuntech.com</t>
  </si>
  <si>
    <t>2012-9456</t>
  </si>
  <si>
    <t>Project Power</t>
  </si>
  <si>
    <t>The Solar Connection, LLC</t>
  </si>
  <si>
    <t>College Drive , Marion,NC</t>
  </si>
  <si>
    <t>419 Haywood Road, Asheville, NC,28806</t>
  </si>
  <si>
    <t>828-254-8665</t>
  </si>
  <si>
    <t>boyleenterprises.net</t>
  </si>
  <si>
    <t>2013-10543</t>
  </si>
  <si>
    <t>Project Yum</t>
  </si>
  <si>
    <t>Nutkao USA Inc.</t>
  </si>
  <si>
    <t>Business and Industry Center 7008 NC 48, BATTLEBORO,NC</t>
  </si>
  <si>
    <t>100 Nomaco Drive, Youngsville, NC,27809</t>
  </si>
  <si>
    <t>252-595-1000</t>
  </si>
  <si>
    <t>www.nutkao.com</t>
  </si>
  <si>
    <t>Cash, Contribute of land, building or other assets, interest free loan for 10 years</t>
  </si>
  <si>
    <t>2013-9708</t>
  </si>
  <si>
    <t>Project Fiber</t>
  </si>
  <si>
    <t>Fiber Composites, LLC</t>
  </si>
  <si>
    <t>44017 US Hwy 52, New London,NC</t>
  </si>
  <si>
    <t>181 Random Drive, New London, NC,28127</t>
  </si>
  <si>
    <t>28127-9726</t>
  </si>
  <si>
    <t>704-463-2950</t>
  </si>
  <si>
    <t>fiberondecking.com</t>
  </si>
  <si>
    <t>2011-7538</t>
  </si>
  <si>
    <t>Project Key</t>
  </si>
  <si>
    <t>Key Gas Components, Inc.</t>
  </si>
  <si>
    <t>33 Burgin St, Marion,NC</t>
  </si>
  <si>
    <t>160 South Clay St, Marion, NC,28752</t>
  </si>
  <si>
    <t>28752-3904</t>
  </si>
  <si>
    <t>828-655-1700x102</t>
  </si>
  <si>
    <t>www.keygas.com</t>
  </si>
  <si>
    <t>13-1003</t>
  </si>
  <si>
    <t>Pittsburg Glass Works</t>
  </si>
  <si>
    <t>226 North Bridge Street, Elkin</t>
  </si>
  <si>
    <t>(336) 794-6464</t>
  </si>
  <si>
    <t>www.elkinnc.org</t>
  </si>
  <si>
    <t>13-1004</t>
  </si>
  <si>
    <t>Woodfuels</t>
  </si>
  <si>
    <t>2201 Miller Road South, Wilson</t>
  </si>
  <si>
    <t>27894-1728</t>
  </si>
  <si>
    <t>(252) 399-2803</t>
  </si>
  <si>
    <t>www.wilson-co.com</t>
  </si>
  <si>
    <t>13-1005</t>
  </si>
  <si>
    <t>Montgomery County</t>
  </si>
  <si>
    <t>341 North Main Street, Troy</t>
  </si>
  <si>
    <t>(910) 576-6171</t>
  </si>
  <si>
    <t>www.montgomerycountync.com</t>
  </si>
  <si>
    <t>12-1100</t>
  </si>
  <si>
    <t>KSM Castings</t>
  </si>
  <si>
    <t>Plato Lee Road</t>
  </si>
  <si>
    <t>P.O. Box 207, Shelby</t>
  </si>
  <si>
    <t>(704) 484-6801</t>
  </si>
  <si>
    <t>www.cityofshelby.com</t>
  </si>
  <si>
    <t>13-1006</t>
  </si>
  <si>
    <t>FCC Expansion</t>
  </si>
  <si>
    <t>FCC LLC</t>
  </si>
  <si>
    <t>1800 Fieldcrest Road</t>
  </si>
  <si>
    <t>507 W. Covington Street, Laurinburg</t>
  </si>
  <si>
    <t>(910) 384-1530</t>
  </si>
  <si>
    <t>13-1007</t>
  </si>
  <si>
    <t>Andrew Pearson</t>
  </si>
  <si>
    <t>Andrew Pearson Design</t>
  </si>
  <si>
    <t>1 Andrew Pearson Drive</t>
  </si>
  <si>
    <t>P.O. Box 70, Mount Airy</t>
  </si>
  <si>
    <t>(336) 786-3501</t>
  </si>
  <si>
    <t>www.mountairy.org</t>
  </si>
  <si>
    <t>13-1008</t>
  </si>
  <si>
    <t>524 Pride Way, Elkin</t>
  </si>
  <si>
    <t>118 Hamby Road, Dobson</t>
  </si>
  <si>
    <t>13-1009</t>
  </si>
  <si>
    <t>Acme United</t>
  </si>
  <si>
    <t xml:space="preserve">Acme United </t>
  </si>
  <si>
    <t>2289 Tanner Road, Rocky Mount</t>
  </si>
  <si>
    <t>P.O. Box 1180, Rocky Mount</t>
  </si>
  <si>
    <t>27804-8314</t>
  </si>
  <si>
    <t>(252) 972-1325</t>
  </si>
  <si>
    <t>www.rockymountnc.gov</t>
  </si>
  <si>
    <t>2012-9263</t>
  </si>
  <si>
    <t>02/01/2013</t>
  </si>
  <si>
    <t>View</t>
  </si>
  <si>
    <t>InVue Security Products Inc.</t>
  </si>
  <si>
    <t>9201 Baybrook Lane								, Charlotte, NC 28277-3576</t>
  </si>
  <si>
    <t>15015 Lancaster Highway, Charlotte, NC 28277</t>
  </si>
  <si>
    <t>28277-3576</t>
  </si>
  <si>
    <t>704-752-6513</t>
  </si>
  <si>
    <t>www.invuesecurity.com</t>
  </si>
  <si>
    <t>2012-8740</t>
  </si>
  <si>
    <t>120 Blue Brook Drive, Shelby, NC 28150-1500</t>
  </si>
  <si>
    <t>Cheruskerring 38, 31137 Hildesheim, Germany, N/A Not applicable</t>
  </si>
  <si>
    <t>49 5121 505 265</t>
  </si>
  <si>
    <t>Purchase and/or installation of equipment; Training; Other - Site Infrastructure; Grading</t>
  </si>
  <si>
    <t>Tax Grant; Up Front Site Prep</t>
  </si>
  <si>
    <t>2012-9368</t>
  </si>
  <si>
    <t>03/01/2013</t>
  </si>
  <si>
    <t>Background</t>
  </si>
  <si>
    <t>Castle Branch, Inc.</t>
  </si>
  <si>
    <t>1845 Sir Tyler Drive, Wilmington, NC 28405-8390</t>
  </si>
  <si>
    <t>1845 Sir Tyler Drive, Wilmington, NC 28405</t>
  </si>
  <si>
    <t>28405-8390</t>
  </si>
  <si>
    <t>910-815-3880 ext. 7139</t>
  </si>
  <si>
    <t>www.castlebranch.com</t>
  </si>
  <si>
    <t>Purchase and/or installation of equipment; Training;  Other - Additional employment expansion</t>
  </si>
  <si>
    <t>2012-9533</t>
  </si>
  <si>
    <t>Oberlin</t>
  </si>
  <si>
    <t>Rack Room Shoes, Inc.</t>
  </si>
  <si>
    <t>8310 Technology Drive, Charlotte, NC 28262-3387</t>
  </si>
  <si>
    <t>28262-3387</t>
  </si>
  <si>
    <t>704-547-9200</t>
  </si>
  <si>
    <t>www.rackroomshoes.com</t>
  </si>
  <si>
    <t>Purchase and/or installation of equipment; Renovation to building; Other - Construction of new office bldg and modification of parking facilities</t>
  </si>
  <si>
    <t>Closed</t>
  </si>
  <si>
    <t>2012-9359</t>
  </si>
  <si>
    <t>03/04/2013</t>
  </si>
  <si>
    <t>Kansas</t>
  </si>
  <si>
    <t>AREVA INC.</t>
  </si>
  <si>
    <t>7207 IBM Drive, Charlotte, NC 28262-4307</t>
  </si>
  <si>
    <t>7475 Wisconsin Ave., Bethseda, MD 20814</t>
  </si>
  <si>
    <t>28262-4307</t>
  </si>
  <si>
    <t>301-841-1754</t>
  </si>
  <si>
    <t>www.us.areva.com</t>
  </si>
  <si>
    <t>Other - Operating Expenses</t>
  </si>
  <si>
    <t>03/07/2013</t>
  </si>
  <si>
    <t>Mecklenburg, Wake</t>
  </si>
  <si>
    <t>11225 North Community House Road, Charlotte, NC 28277-4435; 201 MetLife Way, Cary, NC 27513-2291; 101 MetLife Way, Cary, NC 27513-2290; 11215 North Community House Road, Charlotte, NC 28277-4435</t>
  </si>
  <si>
    <t>28277-4435; 27513-2291; 27513-2290; 28277-4435</t>
  </si>
  <si>
    <t>Purchase and/or installation of equipment; Renovation to building; Training; Other - Continued retention of associates and operation of the Project sites</t>
  </si>
  <si>
    <t>Cash grant/ tax grant</t>
  </si>
  <si>
    <t>2013-9661</t>
  </si>
  <si>
    <t>03/26/2013</t>
  </si>
  <si>
    <t>United</t>
  </si>
  <si>
    <t>XPO Logistics, Inc. II</t>
  </si>
  <si>
    <t>13777 Ballantyne Corporate Place, Suite 400, Charlotte, NC 28277-4411</t>
  </si>
  <si>
    <t>13777 Ballantyne Corporate Place, Suite 400, Charlotte, NC 28277</t>
  </si>
  <si>
    <t>28277-4411</t>
  </si>
  <si>
    <t>704-609-3593</t>
  </si>
  <si>
    <t>www.xpocorporate.com</t>
  </si>
  <si>
    <t>2012-8743</t>
  </si>
  <si>
    <t>04/11/2013</t>
  </si>
  <si>
    <t>Dragon</t>
  </si>
  <si>
    <t>Markit North America, Inc. I (fka Ipreo US LLC I)</t>
  </si>
  <si>
    <t>1359 Broadway, FL2/15 Inverness Way East (IHS Global AP adss), New York/Englewood, CO (IHS Global AP adss), NY 10018/80112</t>
  </si>
  <si>
    <t>212-849-5000</t>
  </si>
  <si>
    <t>2013-9739</t>
  </si>
  <si>
    <t>05/08/2013</t>
  </si>
  <si>
    <t>Snowbird</t>
  </si>
  <si>
    <t>Allscripts Healthcare, LLC</t>
  </si>
  <si>
    <t>8529 Six Forks Road, Raleigh, NC 27615-2963</t>
  </si>
  <si>
    <t>8529 Six Forks Road, Raleigh, NC 27615</t>
  </si>
  <si>
    <t>27615-2963</t>
  </si>
  <si>
    <t>800-877-5678</t>
  </si>
  <si>
    <t>www.allscripts.com</t>
  </si>
  <si>
    <t>2012-9457</t>
  </si>
  <si>
    <t>Speed</t>
  </si>
  <si>
    <t>ASMO Greenville of North Carolina, Inc.</t>
  </si>
  <si>
    <t>1125 Sugg Parkway, Greenville, NC 27834-9078</t>
  </si>
  <si>
    <t>27834-9078</t>
  </si>
  <si>
    <t>252-754-1000</t>
  </si>
  <si>
    <t>www.asmo-na.com</t>
  </si>
  <si>
    <t>2013-9807</t>
  </si>
  <si>
    <t>06/03/2013</t>
  </si>
  <si>
    <t>North Beach</t>
  </si>
  <si>
    <t>Evalueserve Inc.</t>
  </si>
  <si>
    <t xml:space="preserve">Wake </t>
  </si>
  <si>
    <t>421 Fayetteville Street, Suite 200, Raleigh, NC 27601-1792</t>
  </si>
  <si>
    <t>2010 Crow Canyon Place Suite 100, San Ramon, CA 94583</t>
  </si>
  <si>
    <t>27601-1792</t>
  </si>
  <si>
    <t>925 277 3400</t>
  </si>
  <si>
    <t>www.evalueserve.com</t>
  </si>
  <si>
    <t>Purchase and/or installation of equipment; Training; Other -Additional real estate / office space</t>
  </si>
  <si>
    <t>2013-9915</t>
  </si>
  <si>
    <t>06/20/2013</t>
  </si>
  <si>
    <t>Optimus</t>
  </si>
  <si>
    <t>DB Global Technology, Inc. II</t>
  </si>
  <si>
    <t>3000 CentreGreen Way, 3rd Floor, Cary, NC 27513</t>
  </si>
  <si>
    <t>919-481-7900</t>
  </si>
  <si>
    <t>www.DB.com</t>
  </si>
  <si>
    <t>07/09/2013</t>
  </si>
  <si>
    <t>401 and 502 Sweeten Creek Industrial Park Road, Asheville, NC 28803-1729; 28803-1730; 4 The Professional Drive, West Jefferson, NC 28694-8281; 3901 Castle Hayne Road, Wilmington, NC 28402-2819; 3701 S Miami Blvd, Durham, NC 27703-9131</t>
  </si>
  <si>
    <t>1 Neumann Way, Cincinnati, OH 45215</t>
  </si>
  <si>
    <t>28803-1729; 28803-1730; 28694-8281; 28402-2819; 27703-9131</t>
  </si>
  <si>
    <t>Cash Grants</t>
  </si>
  <si>
    <t>2012-9103</t>
  </si>
  <si>
    <t>07/30/2013</t>
  </si>
  <si>
    <t>Dixie</t>
  </si>
  <si>
    <t>Durham, Guilford</t>
  </si>
  <si>
    <t>3 ,2</t>
  </si>
  <si>
    <t>9 Davis Drive, Durham, NC 27709; 3054 E Cornwallis Road, Not in City limits, NC 27709; 410 Swing Road, Greensboro, NC 27409-2012</t>
  </si>
  <si>
    <t>3054 E. Cornwallis Road, Durham, NC 27709</t>
  </si>
  <si>
    <t>27709; 27709; 27409-2012</t>
  </si>
  <si>
    <t>919-281-2000</t>
  </si>
  <si>
    <t>www.syngentabiotech.com</t>
  </si>
  <si>
    <t xml:space="preserve">Purchase and/or installation of equipment;  Training; Other - Construction </t>
  </si>
  <si>
    <t>Cash Incentive; Cash Grant</t>
  </si>
  <si>
    <t>2013-10109</t>
  </si>
  <si>
    <t>08/13/2013</t>
  </si>
  <si>
    <t>Special K</t>
  </si>
  <si>
    <t>Sturm, Ruger &amp; Company, Inc.</t>
  </si>
  <si>
    <t>271 Cardwell Rd, Mayodan, NC 27027-8043; 700 South Ayersville Road, Mayodan, NC 27027</t>
  </si>
  <si>
    <t>1 Lacey Pl, Southport, CT 6890</t>
  </si>
  <si>
    <t>27027-8043; 27027</t>
  </si>
  <si>
    <t>203-259-7843</t>
  </si>
  <si>
    <t xml:space="preserve">Purchase and/or installation of equipment; Renovation to building; Training; Other - Other expenses related to operating the North Carolina facility. </t>
  </si>
  <si>
    <t>2013-10501</t>
  </si>
  <si>
    <t>10/08/2013</t>
  </si>
  <si>
    <t>East</t>
  </si>
  <si>
    <t>Gildan Yarns, LLC II</t>
  </si>
  <si>
    <t>Rowan, Davie, Bladen</t>
  </si>
  <si>
    <t>2, 2, 1</t>
  </si>
  <si>
    <t>2121 Heilig Road, Salisbury, NC 28146-2316; 376 Gildan Drive, Mocksville, NC 27028; 820 NC HIGHWAY 211 W, Clarkton, NC 28433-7536</t>
  </si>
  <si>
    <t>2121 Heilig Road, Salisbury, NC  28146-2316</t>
  </si>
  <si>
    <t>28146-2316; 27028; 28433-7536</t>
  </si>
  <si>
    <t>828-469-1536</t>
  </si>
  <si>
    <t>www.gildan.com/</t>
  </si>
  <si>
    <t>Depends on Assement in Bladen; $7,634,615 in Davie &amp; Rowan Counties</t>
  </si>
  <si>
    <t>Cash Grant/ Cash incentive equal to ad valorem taxes paid by the Company multiplied by 75%; Direct equipment incentive/ Tax Grant/Land Donation for $1</t>
  </si>
  <si>
    <t>2013-10074</t>
  </si>
  <si>
    <t>10/18/2013</t>
  </si>
  <si>
    <t>Casper</t>
  </si>
  <si>
    <t>RC Creations, LLC</t>
  </si>
  <si>
    <t>360 Acme Way, Wilmington, NC 28401-2275</t>
  </si>
  <si>
    <t>101 Vitamin Drive, Wilmington, NC 28401</t>
  </si>
  <si>
    <t>28401-2275</t>
  </si>
  <si>
    <t>718-383-8755</t>
  </si>
  <si>
    <t>*** Note:  RC Creations received an interest free loanin the amount of $2,000,000.  The loan was from USDAand flowed through Four County EMC to Pender Countyand then to Acme Smoked Fish (part of RC Creations).Acme Smoked Fish is repaying the loan in monthly installments over a 10 year period to Pender County - and Pender County is repaying Four County EMC.</t>
  </si>
  <si>
    <t>Interest Free Loan From USAD</t>
  </si>
  <si>
    <t>2013-9691</t>
  </si>
  <si>
    <t>10/22/2013</t>
  </si>
  <si>
    <t>Panther</t>
  </si>
  <si>
    <t>Owens Corning Composite Materials, LLC</t>
  </si>
  <si>
    <t>1230 Gastonia Technology Parkway, Dallas, NC 28034-6721</t>
  </si>
  <si>
    <t>1 Owens Corning Parkway, Toledo, OH 43659</t>
  </si>
  <si>
    <t>28034-6721</t>
  </si>
  <si>
    <t>419-248-8000</t>
  </si>
  <si>
    <t>www.owenscorning.com</t>
  </si>
  <si>
    <t>2013-10553</t>
  </si>
  <si>
    <t>12/10/2013</t>
  </si>
  <si>
    <t>Air Lift</t>
  </si>
  <si>
    <t>AIG PC Global Services, Inc.</t>
  </si>
  <si>
    <t>200 South College Street, Charlotte, NC 28202-2012</t>
  </si>
  <si>
    <t>175 Water Street, New York, NY 10038</t>
  </si>
  <si>
    <t>28202-2012</t>
  </si>
  <si>
    <t>212-770-6869</t>
  </si>
  <si>
    <t>www.aig.com</t>
  </si>
  <si>
    <t>2013-10468</t>
  </si>
  <si>
    <t>12/20/2013</t>
  </si>
  <si>
    <t>Cupcake</t>
  </si>
  <si>
    <t>Electrolux Home Products, Inc. III</t>
  </si>
  <si>
    <t>10200 David Taylor Drive, Charlotte, NC 28262-2373</t>
  </si>
  <si>
    <t>28262-2373</t>
  </si>
  <si>
    <t>980-236-2000</t>
  </si>
  <si>
    <t>www.ElectroluxUSA.com</t>
  </si>
  <si>
    <t>Purchase and/or installation of equipment; Training; Other - Expansion of Existing Building</t>
  </si>
  <si>
    <t>2011-8160</t>
  </si>
  <si>
    <t>Project CPP2</t>
  </si>
  <si>
    <t>Carolina Precision Plastics, L.L.C.</t>
  </si>
  <si>
    <t>111 Kaydon Drive, Mocksville, NC</t>
  </si>
  <si>
    <t>7102 Cessna Drive, Greensboro, NC 27409</t>
  </si>
  <si>
    <t>27028-9304</t>
  </si>
  <si>
    <t>336-544-0761</t>
  </si>
  <si>
    <t>www.cppglobal.com</t>
  </si>
  <si>
    <t>2011-8139</t>
  </si>
  <si>
    <t>Project Treehouse</t>
  </si>
  <si>
    <t>Spinrite Services, Inc.</t>
  </si>
  <si>
    <t>1481 West 2nd Street, Washington, NC</t>
  </si>
  <si>
    <t>320 Livingstone Avenue South, P. O. Box 40, Listowel, Ontario, Canada, N4W3H3</t>
  </si>
  <si>
    <t>27889-4157</t>
  </si>
  <si>
    <t>519-291-3780</t>
  </si>
  <si>
    <t>www.spinriteyarns.com</t>
  </si>
  <si>
    <t>2011-8265</t>
  </si>
  <si>
    <t>Liberty</t>
  </si>
  <si>
    <t>Piedmont Propulsion Systems, LLC</t>
  </si>
  <si>
    <t>4401 Lancing Drive, Winston-Salem, NC</t>
  </si>
  <si>
    <t>3817 N. Liberty Street, Winston-Salem, NC 27105</t>
  </si>
  <si>
    <t>336-766-6260</t>
  </si>
  <si>
    <t>www.piedmontpropulsion.com</t>
  </si>
  <si>
    <t>2011-8157</t>
  </si>
  <si>
    <t>Lubrimetal</t>
  </si>
  <si>
    <t>Lubrimetal Corporation</t>
  </si>
  <si>
    <t>435 South Main St., Granite Falls, NC</t>
  </si>
  <si>
    <t>VIA Moggio, 19, Vercurago (LC), Italy 23808</t>
  </si>
  <si>
    <t>28630-8536</t>
  </si>
  <si>
    <t>39 0341 420444</t>
  </si>
  <si>
    <t>www.lubrimetal.com</t>
  </si>
  <si>
    <t>2011-7899</t>
  </si>
  <si>
    <t>Project Big Forest</t>
  </si>
  <si>
    <t>Sierra Nevada Brewing Co.</t>
  </si>
  <si>
    <t>Ferncliff Industrial Park, Henderson, NC</t>
  </si>
  <si>
    <t>1075 E. 20th Street, Chico, CA 95928</t>
  </si>
  <si>
    <t>530-893-3520</t>
  </si>
  <si>
    <t>www.sierranevada.com</t>
  </si>
  <si>
    <t>2011-8342</t>
  </si>
  <si>
    <t>Red Rider</t>
  </si>
  <si>
    <t>Gunboat Company</t>
  </si>
  <si>
    <t>Dare</t>
  </si>
  <si>
    <t>Davis Building, 829D Harbor Road, Wanchese, NC</t>
  </si>
  <si>
    <t>257 Franklin Street, Bristol, RI 02809</t>
  </si>
  <si>
    <t>401-619-1055</t>
  </si>
  <si>
    <t>www.gunboat.com</t>
  </si>
  <si>
    <t>In-kind Services, Cash, Infrastructure</t>
  </si>
  <si>
    <t>2011-8087</t>
  </si>
  <si>
    <t>Bee aka Dig</t>
  </si>
  <si>
    <t>Caterpillar Inc. (Bee)</t>
  </si>
  <si>
    <t>954 Highway 42 East, Clayton, NC</t>
  </si>
  <si>
    <t>954 Highway 42 East, Clayton, PO Box 999, Clayton, NC 27520</t>
  </si>
  <si>
    <t>27527-8078</t>
  </si>
  <si>
    <t>919-550-1284</t>
  </si>
  <si>
    <t>www.caterpillar.com</t>
  </si>
  <si>
    <t>2011-8291</t>
  </si>
  <si>
    <t>Strategic II</t>
  </si>
  <si>
    <t>Solstas Lab Partners Group, LLC</t>
  </si>
  <si>
    <t>High Point, Guilford County, NC</t>
  </si>
  <si>
    <t>2550 Meridian Blvd, Suite 200, Franklin, TN 37064</t>
  </si>
  <si>
    <t>336-482-7569</t>
  </si>
  <si>
    <t>www.solstas.com</t>
  </si>
  <si>
    <t>2011-7673</t>
  </si>
  <si>
    <t>Project Navajo</t>
  </si>
  <si>
    <t>Kendrion (Shelby) Inc.</t>
  </si>
  <si>
    <t>1100 Airport Road, Shelby, NC</t>
  </si>
  <si>
    <t>1100 Airport Road, Shelby, NC 28150</t>
  </si>
  <si>
    <t>28150-3639</t>
  </si>
  <si>
    <t>704-482-9482</t>
  </si>
  <si>
    <t>www.fascontrols.com</t>
  </si>
  <si>
    <t>2011-8310</t>
  </si>
  <si>
    <t>BT</t>
  </si>
  <si>
    <t>Burlington Technologies, Inc.</t>
  </si>
  <si>
    <t>1305 Graham Street, Burlington, NC</t>
  </si>
  <si>
    <t>PO Box 295, Burlington, NC 27217</t>
  </si>
  <si>
    <t>336-585-2308</t>
  </si>
  <si>
    <t>www.burlingtontechnologies.com</t>
  </si>
  <si>
    <t>2011-8346</t>
  </si>
  <si>
    <t>Project Alliance</t>
  </si>
  <si>
    <t>Alliance Precision Plastics Corporation</t>
  </si>
  <si>
    <t>171 Fairground Road, Spindale, NC</t>
  </si>
  <si>
    <t>12 Piedmont Center, Ste 404, 3495 Piedmont Road, NE, Atlanta, GA 30305</t>
  </si>
  <si>
    <t>28160-2209</t>
  </si>
  <si>
    <t>404-995-6225</t>
  </si>
  <si>
    <t>www.allianceppc.com</t>
  </si>
  <si>
    <t>2012-8394</t>
  </si>
  <si>
    <t>Project Ameridial</t>
  </si>
  <si>
    <t>Ameridial, Inc.</t>
  </si>
  <si>
    <t>500 West Street, Spindale, NC</t>
  </si>
  <si>
    <t>4535 Strausser St. NW, Spindale, NC 28160</t>
  </si>
  <si>
    <t>28160-1360</t>
  </si>
  <si>
    <t>330-497-4888</t>
  </si>
  <si>
    <t>www.ameridial.com</t>
  </si>
  <si>
    <t>Tax Incentives, Cash, Rural Center BRR - 50% of OneNC as match,</t>
  </si>
  <si>
    <t>2011-8232</t>
  </si>
  <si>
    <t>Project Ark</t>
  </si>
  <si>
    <t>Aerocrine, Inc.</t>
  </si>
  <si>
    <t>5151 McCrimmon Pkwy, Suite 260, Morrisville, NC</t>
  </si>
  <si>
    <t>562 Central Avenue, New Providence, NJ 07974</t>
  </si>
  <si>
    <t>27560-8425</t>
  </si>
  <si>
    <t>366-275-6469</t>
  </si>
  <si>
    <t>www.aerocrine.com</t>
  </si>
  <si>
    <t xml:space="preserve">Cash, BioTech Center - 1/2 toward match </t>
  </si>
  <si>
    <t>2011-8261</t>
  </si>
  <si>
    <t>Project Protein</t>
  </si>
  <si>
    <t>Ei Inc.</t>
  </si>
  <si>
    <t>2865 North Cannon Blvd, Kannapolis, NC</t>
  </si>
  <si>
    <t>2865 North Cannon Blvd, Kannapolis, NC 28083</t>
  </si>
  <si>
    <t>28083-9124</t>
  </si>
  <si>
    <t>704-939-4399</t>
  </si>
  <si>
    <t>www.eisolutionworks.com</t>
  </si>
  <si>
    <t>2011-7803</t>
  </si>
  <si>
    <t>Project Jo</t>
  </si>
  <si>
    <t>New Belgium Brewing Company, Inc.</t>
  </si>
  <si>
    <t>65 Craven Street, Asheville, NC</t>
  </si>
  <si>
    <t>500 Linden Street, Fort Collins, CO 80524</t>
  </si>
  <si>
    <t>28806-4648</t>
  </si>
  <si>
    <t>970-419-4333</t>
  </si>
  <si>
    <t>www.newbelgium.com</t>
  </si>
  <si>
    <t>Tax Incentives, Infrastructure</t>
  </si>
  <si>
    <t>2012-8432</t>
  </si>
  <si>
    <t>HP Diggs</t>
  </si>
  <si>
    <t>Stanley Furniture Company, Inc.</t>
  </si>
  <si>
    <t>200 North Hamilton Street, High Point, NC</t>
  </si>
  <si>
    <t>1641 Fairystone Park Highway, Stanleytown, VA 24168</t>
  </si>
  <si>
    <t>27260-5032</t>
  </si>
  <si>
    <t>276-627-2446</t>
  </si>
  <si>
    <t>www.stanleyfurniture.com</t>
  </si>
  <si>
    <t>2012-8582</t>
  </si>
  <si>
    <t>Junction</t>
  </si>
  <si>
    <t>Joseph T. Ryerson &amp; Son, Inc.</t>
  </si>
  <si>
    <t>1923 Hwy 581N, Pikeville, NC</t>
  </si>
  <si>
    <t>227 W. Monroe, 27th Floor, Chicago, IL 60606</t>
  </si>
  <si>
    <t>27863-8756</t>
  </si>
  <si>
    <t>312-292-5077</t>
  </si>
  <si>
    <t>www.ryerson.com</t>
  </si>
  <si>
    <t>2012-8427</t>
  </si>
  <si>
    <t>BRP</t>
  </si>
  <si>
    <t>BRP US, Inc.</t>
  </si>
  <si>
    <t>Mitchell</t>
  </si>
  <si>
    <t>1211 Greenwood Road, Spruce Pine, NC</t>
  </si>
  <si>
    <t>1211 Greenwood Road, Spruce Pine, NC 28777</t>
  </si>
  <si>
    <t>28777-8808</t>
  </si>
  <si>
    <t>828-766-1180</t>
  </si>
  <si>
    <t>www.brp.com</t>
  </si>
  <si>
    <t>2005-0435</t>
  </si>
  <si>
    <t>Top Drawer - Phase I</t>
  </si>
  <si>
    <t>Baltimore Road, Advance, NC</t>
  </si>
  <si>
    <t>27006-7812</t>
  </si>
  <si>
    <t>Donation of Land, Tax Incentives, Cash, Fee Waivers, Rural Center, Building Reuse and Golden Leaf, Sewer Plant Cost</t>
  </si>
  <si>
    <t>2011-8352</t>
  </si>
  <si>
    <t>Spirit</t>
  </si>
  <si>
    <t>Inmar, Inc.</t>
  </si>
  <si>
    <t>Forsyth County, NC</t>
  </si>
  <si>
    <t>2650 Pilgrim Court, Winston-Salem, NC 27106</t>
  </si>
  <si>
    <t>336-631-2764</t>
  </si>
  <si>
    <t>www.inmar.com</t>
  </si>
  <si>
    <t>2011-7708</t>
  </si>
  <si>
    <t>Plastic</t>
  </si>
  <si>
    <t>Plasticard Locktech International, LLP</t>
  </si>
  <si>
    <t>605 Sweeten Creek Industrial Park, Asheville, NC</t>
  </si>
  <si>
    <t>8762 Lake Tibet Ct., Orlando, FL 32836</t>
  </si>
  <si>
    <t>28803-1774</t>
  </si>
  <si>
    <t>407-876-3317</t>
  </si>
  <si>
    <t>www.plicards.com</t>
  </si>
  <si>
    <t>2012-8719</t>
  </si>
  <si>
    <t>Desk</t>
  </si>
  <si>
    <t>SBFI - North America, Inc.</t>
  </si>
  <si>
    <t>769 E. Main St., Old Fort, NC</t>
  </si>
  <si>
    <t>123 Lyman Street, Asheville, NC 28801</t>
  </si>
  <si>
    <t>828-251-9847</t>
  </si>
  <si>
    <t>www.sbfi.com</t>
  </si>
  <si>
    <t>2011-7844</t>
  </si>
  <si>
    <t>Project Quick</t>
  </si>
  <si>
    <t>Ingersoll-Rand Company</t>
  </si>
  <si>
    <t>501 Sanford Avenue, Mocksville, NC</t>
  </si>
  <si>
    <t>501 Sanford Avenue, Mocksville, NC 27028</t>
  </si>
  <si>
    <t>27028-2919</t>
  </si>
  <si>
    <t>336-751-6890</t>
  </si>
  <si>
    <t>www.ingersollrand.com</t>
  </si>
  <si>
    <t>2012-8618</t>
  </si>
  <si>
    <t>Superior</t>
  </si>
  <si>
    <t>Carolina Store Fixtures, LLC</t>
  </si>
  <si>
    <t>28333 US Hwy 64, Jamesville, NC</t>
  </si>
  <si>
    <t>3209 Marquita Drive, Forth Worth, TX 76116</t>
  </si>
  <si>
    <t>27846-9625</t>
  </si>
  <si>
    <t>817-244-8300</t>
  </si>
  <si>
    <t>www.marcocompany.com</t>
  </si>
  <si>
    <t>Cash, Donation of Land, In-kind Services</t>
  </si>
  <si>
    <t>2012-8501</t>
  </si>
  <si>
    <t>Rudolph</t>
  </si>
  <si>
    <t>Hamilton Sundstrand Corporation</t>
  </si>
  <si>
    <t>2730 W. Tyvola Road, Charlotte, NC</t>
  </si>
  <si>
    <t>2730 W. Tyvola Road, Charlotte, NC 28217</t>
  </si>
  <si>
    <t>28217-4576</t>
  </si>
  <si>
    <t>860-654-9502</t>
  </si>
  <si>
    <t>www.hamiltonsundstrand.com</t>
  </si>
  <si>
    <t>2012-8605</t>
  </si>
  <si>
    <t>Iconic</t>
  </si>
  <si>
    <t>Ralph Lauren Corporation II</t>
  </si>
  <si>
    <t>Guilford County, NC</t>
  </si>
  <si>
    <t>4100 Beechwood Drive, Greensboro, NC 24710</t>
  </si>
  <si>
    <t>336-632-5295</t>
  </si>
  <si>
    <t>www.ralphlauren.com</t>
  </si>
  <si>
    <t>2008-4067</t>
  </si>
  <si>
    <t>Project Lifesaver</t>
  </si>
  <si>
    <t>GKN Driveline North America, Inc. I (Roxboro)</t>
  </si>
  <si>
    <t>6400 Durham Road, Timberlake, NC</t>
  </si>
  <si>
    <t>1067 Trollingwood-Hawfields Road, Mebane, NC 27302</t>
  </si>
  <si>
    <t>27583-9587</t>
  </si>
  <si>
    <t>919-304-7510</t>
  </si>
  <si>
    <t>2012-8397</t>
  </si>
  <si>
    <t>Husker</t>
  </si>
  <si>
    <t>Sid Tool Co., Inc.</t>
  </si>
  <si>
    <t>Harbor Place (i-77 &amp; Exit 30), Davidson, NC</t>
  </si>
  <si>
    <t>75 Maxess Road, Melville, NY 11747</t>
  </si>
  <si>
    <t>687-309-6609</t>
  </si>
  <si>
    <t>www.mscdirect.com</t>
  </si>
  <si>
    <t>2011-7777</t>
  </si>
  <si>
    <t>Tundra</t>
  </si>
  <si>
    <t>Enterprise Drive, Kings Mountain, NC</t>
  </si>
  <si>
    <t>PO Box 410, Schofield, WI 54476</t>
  </si>
  <si>
    <t>715-355-2388</t>
  </si>
  <si>
    <t>www.greenheck.com</t>
  </si>
  <si>
    <t>Cash, Donation of Land</t>
  </si>
  <si>
    <t>2012-8870</t>
  </si>
  <si>
    <t>Howar</t>
  </si>
  <si>
    <t>FerroFab Inc.</t>
  </si>
  <si>
    <t>1150 Hylan Ave., Hamlet, NC</t>
  </si>
  <si>
    <t>60 Marycroft Ave., Unit 6, Woodbridge, Ontario, LRL 5Y5, Canada</t>
  </si>
  <si>
    <t>905-265-8812</t>
  </si>
  <si>
    <t>www.Ferro-Fab.com</t>
  </si>
  <si>
    <t>2012-8431</t>
  </si>
  <si>
    <t>Mazeppa</t>
  </si>
  <si>
    <t>NGK Ceramics USA, Inc.</t>
  </si>
  <si>
    <t>119 Mazepp Road, Mooresville, NC</t>
  </si>
  <si>
    <t>119 Mazeppa Road, Mooresville, NC 28115</t>
  </si>
  <si>
    <t>28115-7927</t>
  </si>
  <si>
    <t>704-664-7000</t>
  </si>
  <si>
    <t>www.ngk-detroit.com</t>
  </si>
  <si>
    <t>2011-8251</t>
  </si>
  <si>
    <t>White</t>
  </si>
  <si>
    <t>16700 Airport Rd., Maxton, NC</t>
  </si>
  <si>
    <t>18000 Fieldcrrest Road, Laurinburg, NC 28352</t>
  </si>
  <si>
    <t>28364-6824</t>
  </si>
  <si>
    <t>www.fcc-na.com</t>
  </si>
  <si>
    <t>Tax Incentives, Land</t>
  </si>
  <si>
    <t>2012-8697</t>
  </si>
  <si>
    <t>Cover 2</t>
  </si>
  <si>
    <t>Culp, Inc.</t>
  </si>
  <si>
    <t>Highway 158, Stokesdale, NC</t>
  </si>
  <si>
    <t>1823 EastchesterDrive, High Point, NC 27265</t>
  </si>
  <si>
    <t>336-889-5161</t>
  </si>
  <si>
    <t>www.culp.com</t>
  </si>
  <si>
    <t>2011-7185</t>
  </si>
  <si>
    <t>Letter</t>
  </si>
  <si>
    <t>Schletter Inc.</t>
  </si>
  <si>
    <t>1001 Commerce Drive, Shelby, NC</t>
  </si>
  <si>
    <t>3761 East Farnum Place, Tucson, Arizona 85706</t>
  </si>
  <si>
    <t>520-289-8716</t>
  </si>
  <si>
    <t>www.schletter.us</t>
  </si>
  <si>
    <t>Tax Incentives, Tax Incentives, Fee Waivers</t>
  </si>
  <si>
    <t>2011-8119</t>
  </si>
  <si>
    <t>Click</t>
  </si>
  <si>
    <t>Beardow Adams, Inc.</t>
  </si>
  <si>
    <t>3034 Horseshoe Lane, Charlotte, NC</t>
  </si>
  <si>
    <t>32 Blundells Road, Bradville, Milton Keynes, United Kingdom</t>
  </si>
  <si>
    <t>28208-6435</t>
  </si>
  <si>
    <t>190-857-4047</t>
  </si>
  <si>
    <t>www.beardowadams.com</t>
  </si>
  <si>
    <t>2012-9022</t>
  </si>
  <si>
    <t>Lake</t>
  </si>
  <si>
    <t>Hospira, Inc.</t>
  </si>
  <si>
    <t>4285 N. Wesleyan Boulevard, Rocky Mount, NC</t>
  </si>
  <si>
    <t>275 N. Field Drive, Lake Forest, IL 60045</t>
  </si>
  <si>
    <t>27804-8612</t>
  </si>
  <si>
    <t>224-212-2667</t>
  </si>
  <si>
    <t>www.hospira.com</t>
  </si>
  <si>
    <t>2011-7855</t>
  </si>
  <si>
    <t>South Park</t>
  </si>
  <si>
    <t>Sheetz Distribution Services, LLC</t>
  </si>
  <si>
    <t>Whites Kennel Road, Alamance County, NC</t>
  </si>
  <si>
    <t>242 Sheetz Way, Claysburg, PA 16625</t>
  </si>
  <si>
    <t>814-239-1617</t>
  </si>
  <si>
    <t>www.sheetz.com</t>
  </si>
  <si>
    <t>2011-8262</t>
  </si>
  <si>
    <t>Piedmont Pharmaceuticals LLC</t>
  </si>
  <si>
    <t>204 Muirs Chapel Rd, Greensboro, NC</t>
  </si>
  <si>
    <t>204 Muirs Chapel Road, Greensboro, NC 27410</t>
  </si>
  <si>
    <t>336-544-0320</t>
  </si>
  <si>
    <t>www.piedmontpharma.com</t>
  </si>
  <si>
    <t>2012-8749</t>
  </si>
  <si>
    <t>DWI</t>
  </si>
  <si>
    <t>Divatex Home Fashions, Inc.</t>
  </si>
  <si>
    <t>2473 Dueham Road, Roxboro, NC</t>
  </si>
  <si>
    <t>225 Crown Boulevard, Timberlake, NC 27583</t>
  </si>
  <si>
    <t>27573-6171</t>
  </si>
  <si>
    <t>336-597-7160</t>
  </si>
  <si>
    <t>www.divatex.com</t>
  </si>
  <si>
    <t>2012-9044</t>
  </si>
  <si>
    <t>Sheena</t>
  </si>
  <si>
    <t>Global Textile Alliance, Inc.</t>
  </si>
  <si>
    <t>2361 Holiday Loop Road, Reidsville, NC</t>
  </si>
  <si>
    <t>2361 Holly Loop Road, Reidsville, NC 27320</t>
  </si>
  <si>
    <t>27320-8684</t>
  </si>
  <si>
    <t>336-347-7604</t>
  </si>
  <si>
    <t>gtatextiles.com</t>
  </si>
  <si>
    <t>2012-8669</t>
  </si>
  <si>
    <t>Compactor</t>
  </si>
  <si>
    <t>Bakers Waste Equipment, Inc.</t>
  </si>
  <si>
    <t>1808 Norwood St. SW, Lenoir, NC</t>
  </si>
  <si>
    <t>3679 Cook Road, Valdese, NC 28690</t>
  </si>
  <si>
    <t>28645-6431</t>
  </si>
  <si>
    <t>828-879-8222</t>
  </si>
  <si>
    <t>www.bwe-nc.com</t>
  </si>
  <si>
    <t>2012-9093</t>
  </si>
  <si>
    <t>UCP</t>
  </si>
  <si>
    <t>Fendrich Industries, Inc.</t>
  </si>
  <si>
    <t>250 Scriven Road, Tryon, NC</t>
  </si>
  <si>
    <t>7025 Augusta Road, Greenville, SC 29605</t>
  </si>
  <si>
    <t>28782-2720</t>
  </si>
  <si>
    <t>864-299-0600</t>
  </si>
  <si>
    <t>carolinaamfg.com</t>
  </si>
  <si>
    <t>2012-8576</t>
  </si>
  <si>
    <t>P60</t>
  </si>
  <si>
    <t>Conopco, Inc.</t>
  </si>
  <si>
    <t>100 Faberge Blvd., Raeford, NC</t>
  </si>
  <si>
    <t>100 Faberge Blvd., Raeford, NC 28376</t>
  </si>
  <si>
    <t>28376-3406</t>
  </si>
  <si>
    <t>910-875-1205</t>
  </si>
  <si>
    <t>www.unilever.com</t>
  </si>
  <si>
    <t>2010-7092</t>
  </si>
  <si>
    <t>Dogwood</t>
  </si>
  <si>
    <t>Deere-Hitachi Construction Machinery</t>
  </si>
  <si>
    <t>1000 Deere-Hitachi Rd, Kernersville, NC</t>
  </si>
  <si>
    <t>P. O. Box 1187, Kernersville, NC 27285</t>
  </si>
  <si>
    <t>336-996-8234</t>
  </si>
  <si>
    <t>www.dhkernersville.com</t>
  </si>
  <si>
    <t>2012-8406</t>
  </si>
  <si>
    <t>Fresh</t>
  </si>
  <si>
    <t>Freshouse II, LLC</t>
  </si>
  <si>
    <t>209 Long Meadow Drive, Salisbury, NC</t>
  </si>
  <si>
    <t>889 Harrison Avenue, 4th Floor, Riverhead, NY 11901</t>
  </si>
  <si>
    <t>28147-9299</t>
  </si>
  <si>
    <t>631-591-5269</t>
  </si>
  <si>
    <t>www.freshouse.com</t>
  </si>
  <si>
    <t>Tax Incentives, CIF Grant</t>
  </si>
  <si>
    <t>2012-9020</t>
  </si>
  <si>
    <t>Woodgrain</t>
  </si>
  <si>
    <t>Woodgrain Millwork, Inc.</t>
  </si>
  <si>
    <t>820 Complex Place, Lenoir, NC</t>
  </si>
  <si>
    <t>300 NW 16th Street, Fruitland, ID 83619</t>
  </si>
  <si>
    <t>28645-8338</t>
  </si>
  <si>
    <t>208-452-8223</t>
  </si>
  <si>
    <t>www,woodgrain.com</t>
  </si>
  <si>
    <t>Cash, Tax Incentives, Rural Center</t>
  </si>
  <si>
    <t>2012-8504</t>
  </si>
  <si>
    <t>Nussbaum Automotive Solutions LP</t>
  </si>
  <si>
    <t>1932 Jordache Ct., Gastonia, NC</t>
  </si>
  <si>
    <t>373 Maplewood Ct., Madison, IN 47250</t>
  </si>
  <si>
    <t>812-701-7846</t>
  </si>
  <si>
    <t>www.nussbaum-lifts.de</t>
  </si>
  <si>
    <t xml:space="preserve">Cash, Tax Incentive, Site Development, </t>
  </si>
  <si>
    <t>2012-8481</t>
  </si>
  <si>
    <t>New Year</t>
  </si>
  <si>
    <t>STEAG Energy Services, LLC</t>
  </si>
  <si>
    <t>304 Linwood Road, Kings Mountain</t>
  </si>
  <si>
    <t>P. O. Box 1727, Kings Mountain, NC 28286</t>
  </si>
  <si>
    <t>28086-2466</t>
  </si>
  <si>
    <t>704-734-0688</t>
  </si>
  <si>
    <t>www.steag.us</t>
  </si>
  <si>
    <t>2012-8893</t>
  </si>
  <si>
    <t>MGC</t>
  </si>
  <si>
    <t>Kalo Foods, LLC</t>
  </si>
  <si>
    <t>119 Carlton Park Drive, Stokesdale, NC 27357</t>
  </si>
  <si>
    <t>336-949-4802</t>
  </si>
  <si>
    <t>www.kalofoods.com</t>
  </si>
  <si>
    <t>In-kind Services, Tax Incentives, Cash</t>
  </si>
  <si>
    <t>2012-9042</t>
  </si>
  <si>
    <t>Tuxedo</t>
  </si>
  <si>
    <t>S. &amp; D. Coffee, Inc.</t>
  </si>
  <si>
    <t>755West Winds Blvd., Concord, NC</t>
  </si>
  <si>
    <t>PO Box 1628, Concord, NC 28026</t>
  </si>
  <si>
    <t>28027-2206</t>
  </si>
  <si>
    <t>704-782-3121</t>
  </si>
  <si>
    <t>www.sndcoffee.com</t>
  </si>
  <si>
    <t>2012-9073</t>
  </si>
  <si>
    <t>Progress</t>
  </si>
  <si>
    <t>Ellwood Advanced Components LLC</t>
  </si>
  <si>
    <t>3050 Westinghouse Road, Rural Hall, NC</t>
  </si>
  <si>
    <t>3050 Westinghouse Road, Suite 190, Rural Hall, NC 27045</t>
  </si>
  <si>
    <t>27045-9570</t>
  </si>
  <si>
    <t>336-969-4052</t>
  </si>
  <si>
    <t>www.ellwoodgroup.com</t>
  </si>
  <si>
    <t>2012-9154</t>
  </si>
  <si>
    <t>Retro</t>
  </si>
  <si>
    <t>Midway Aircraft Instrument Corporation</t>
  </si>
  <si>
    <t>1419 N. Rocky River Road, Monroe, NC</t>
  </si>
  <si>
    <t>100 Riser Road, Little Ferry, NC 07643</t>
  </si>
  <si>
    <t>28110-7957</t>
  </si>
  <si>
    <t>201-440-4800</t>
  </si>
  <si>
    <t>www.midwayaircraft.com</t>
  </si>
  <si>
    <t>2012-9252</t>
  </si>
  <si>
    <t>Lloyd</t>
  </si>
  <si>
    <t>Draka Elevator Products Inc.</t>
  </si>
  <si>
    <t>2051 N. Church Street, Rocky Mount</t>
  </si>
  <si>
    <t>2151 N. Church St., Rocky Mount, NC 27539</t>
  </si>
  <si>
    <t>27804-2026</t>
  </si>
  <si>
    <t>252-972-6605</t>
  </si>
  <si>
    <t>www.drakaelevator.com</t>
  </si>
  <si>
    <t>2012-8748</t>
  </si>
  <si>
    <t>Ink</t>
  </si>
  <si>
    <t>Siegwerk EIC LLC (Environmental Inks)</t>
  </si>
  <si>
    <t>1 Quality Products Road, Morganton, NC</t>
  </si>
  <si>
    <t>1 Quality Products Road, Morganton, NC 28655</t>
  </si>
  <si>
    <t>28655-4759</t>
  </si>
  <si>
    <t>800-368-4657</t>
  </si>
  <si>
    <t>www.siegwerk.com</t>
  </si>
  <si>
    <t>Cash, Rural Center Building Reuse (part of LG match)</t>
  </si>
  <si>
    <t>2010-6547</t>
  </si>
  <si>
    <t>Project Klausner</t>
  </si>
  <si>
    <t>Klausner Lumber Two LLC</t>
  </si>
  <si>
    <t>Piper Lane, Enfield, NC</t>
  </si>
  <si>
    <t>1297 Professional Drive, Suite 202, Myrtle Beach, SC 29577</t>
  </si>
  <si>
    <t>843-626-9600</t>
  </si>
  <si>
    <t>www.klausner-group.com</t>
  </si>
  <si>
    <t>2012-9187</t>
  </si>
  <si>
    <t>Project Viking</t>
  </si>
  <si>
    <t>Willow Tex LLC</t>
  </si>
  <si>
    <t>501 Mountain View Lane, Mount Airy, NC</t>
  </si>
  <si>
    <t>P. O. Box 404, Rockford, IL 61105-0404</t>
  </si>
  <si>
    <t>27030-9850</t>
  </si>
  <si>
    <t>815-742-7006</t>
  </si>
  <si>
    <t>Tax Incentives, Donation of Land, Cash</t>
  </si>
  <si>
    <t>2012-9195</t>
  </si>
  <si>
    <t>Herbalife International of America, Inc. I</t>
  </si>
  <si>
    <t>3200 Temple School Road, Winston-Salem, NC</t>
  </si>
  <si>
    <t>990 west 190th Street, Torrance, CA 90502</t>
  </si>
  <si>
    <t>310-851-2350</t>
  </si>
  <si>
    <t>Cash, Rate Reductions</t>
  </si>
  <si>
    <t>2010-6988</t>
  </si>
  <si>
    <t>Project WoodFuels North Carolina</t>
  </si>
  <si>
    <t>WoodFuels North Carolina, LLC</t>
  </si>
  <si>
    <t>Sims, Wilson County, NC</t>
  </si>
  <si>
    <t>600 West Broadway, Suite 960, San Diego, CA 92101</t>
  </si>
  <si>
    <t>619-515-1161</t>
  </si>
  <si>
    <t>www.iwoodfuels.com</t>
  </si>
  <si>
    <t>2012-9371</t>
  </si>
  <si>
    <t>Flint</t>
  </si>
  <si>
    <t>TENOWO Inc. f/k/a Hof Textiles, Inc.</t>
  </si>
  <si>
    <t>1968 Kawai Road, Lincolnton, NC</t>
  </si>
  <si>
    <t>1968 Kawai Road, Lincolnton, NC 28092</t>
  </si>
  <si>
    <t>28092-5916</t>
  </si>
  <si>
    <t>704-732-3525</t>
  </si>
  <si>
    <t>hoftextiles.com</t>
  </si>
  <si>
    <t>2012-9276</t>
  </si>
  <si>
    <t>Railroad</t>
  </si>
  <si>
    <t>Balfour Beatty Rail, Inc.</t>
  </si>
  <si>
    <t>1503 Hwy. 117 Bypass N., Goldsboro, NC</t>
  </si>
  <si>
    <t>1503 Hwy. 117 Bypass N., Goldsboro, NC 27530</t>
  </si>
  <si>
    <t>27530-1311</t>
  </si>
  <si>
    <t>919-432-1806</t>
  </si>
  <si>
    <t>www.bbri.com</t>
  </si>
  <si>
    <t>12-1045</t>
  </si>
  <si>
    <t>US 17 Industrial Park Improvements</t>
  </si>
  <si>
    <t>Technical Control Consultants</t>
  </si>
  <si>
    <t>Jones</t>
  </si>
  <si>
    <t>P.O. Box 340, Trenton, NC</t>
  </si>
  <si>
    <t>(252) 229-7516</t>
  </si>
  <si>
    <t>Water/Sewer</t>
  </si>
  <si>
    <t>N/A. Local Governments apply for reimbursements.</t>
  </si>
  <si>
    <t>Cash or Services</t>
  </si>
  <si>
    <t>Unknown</t>
  </si>
  <si>
    <t>12-1046</t>
  </si>
  <si>
    <t>Horsehead Water/Sewer</t>
  </si>
  <si>
    <t>Horsehead</t>
  </si>
  <si>
    <t>128 N. Powell Street, Forest City, NC</t>
  </si>
  <si>
    <t>(828) 248-4747</t>
  </si>
  <si>
    <t>12-1098</t>
  </si>
  <si>
    <t>Enviva Access Road</t>
  </si>
  <si>
    <t>Enviva</t>
  </si>
  <si>
    <t xml:space="preserve">Lebanon Church Road, </t>
  </si>
  <si>
    <t>P.O. Box 808, Jackson, NC</t>
  </si>
  <si>
    <t>(252) 534-2221</t>
  </si>
  <si>
    <t>Access Road</t>
  </si>
  <si>
    <t>12-1099</t>
  </si>
  <si>
    <t>Green Recycling Solutions</t>
  </si>
  <si>
    <t>P.O. Box 265, Maysville, NC</t>
  </si>
  <si>
    <t>28555-0256</t>
  </si>
  <si>
    <t>(910) 743-4441</t>
  </si>
  <si>
    <t>www.townofmaysville.org</t>
  </si>
  <si>
    <t>12-1136</t>
  </si>
  <si>
    <t xml:space="preserve">AT&amp;T </t>
  </si>
  <si>
    <t>P.O. Box 1210, Shelby, NC</t>
  </si>
  <si>
    <t>(704) 484-4800</t>
  </si>
  <si>
    <t>www.clevelandcounty.com</t>
  </si>
  <si>
    <t>12-1046a</t>
  </si>
  <si>
    <t>289 North Main Street, Rutherfordton</t>
  </si>
  <si>
    <t>02/01/2012</t>
  </si>
  <si>
    <t>954 Highway 42 East									, Clayton, NC 27527-8078; 1167 Highway 42 East									, Clayton, NC 27527-8009</t>
  </si>
  <si>
    <t>954 Highway 42 East; PO Box 999																			, Clayton, NC 27520</t>
  </si>
  <si>
    <t>27527-8078; 27527-8009</t>
  </si>
  <si>
    <t xml:space="preserve">www.caterpillar.com														</t>
  </si>
  <si>
    <t xml:space="preserve">$289,634 (county); Town:  Yr 1/2013  90%/50%                     Yr 2/2014  90%/50%                       Yr 3/2015  90%/50%                       Yr 4/2016  90%/50%                         Yr 5/2017  90%/50%                                   Yr 6/2018  80%                                   Yr 7/2019  70%                            Personal Property for Yr 1-5 @ 50%         </t>
  </si>
  <si>
    <t>Tax Grant; Incentive Grant based on Ad Valorum Taxes</t>
  </si>
  <si>
    <t>County:  Paid out in 2019; Town:  2013 Payment $18,445.22       2014 Payment $31,395.17    2015 No payment due to employment level                    2016 No payment due to employment level               2017 No payment due to employment level                        2018 No payment due to employment level               2019 No payment due to employment level</t>
  </si>
  <si>
    <t>2011-8240</t>
  </si>
  <si>
    <t>02/15/2012</t>
  </si>
  <si>
    <t>Harrison</t>
  </si>
  <si>
    <t>RELX INC. fka Reed Elsevier Inc.</t>
  </si>
  <si>
    <t>1801 Varsity Drive, Raleigh, NC 27606-2072</t>
  </si>
  <si>
    <t>121 Chanlon Road, New Providence, NJ 07974-1541</t>
  </si>
  <si>
    <t>27606-2072</t>
  </si>
  <si>
    <t>212-309-8100</t>
  </si>
  <si>
    <t>www.reedelsevier.com</t>
  </si>
  <si>
    <t>Purchase and/or installation of equipment; Training; Other</t>
  </si>
  <si>
    <t>2011-8311</t>
  </si>
  <si>
    <t>02/28/2012</t>
  </si>
  <si>
    <t>Fireball</t>
  </si>
  <si>
    <t>XPO Logistics, Inc. I</t>
  </si>
  <si>
    <t>13777 Ballantyne Corporate Place, Suite 400, Charlotte, NC 28277-4411; 11215 North Community House Road, Charlotte, NC 28277-4960</t>
  </si>
  <si>
    <t>28277-4411; 28277-4960</t>
  </si>
  <si>
    <t>04/20/2012</t>
  </si>
  <si>
    <t>Top Drawer</t>
  </si>
  <si>
    <t>Ashley Furniture Industries, LLC I</t>
  </si>
  <si>
    <t>221 Ashley Furniture Way, Advance, NC 27006</t>
  </si>
  <si>
    <t>Purchase and/or installation of equipment; Renovation to building; Training; Other - infrastructure improvements</t>
  </si>
  <si>
    <t>Cash, Fee Waiver, Tax Incentive, Equipment purchase/lease back/state grant admin fee, sewer connection fee</t>
  </si>
  <si>
    <t>04/26/2012</t>
  </si>
  <si>
    <t xml:space="preserve">635 Vine Street							, Winston-Salem, NC 27101-4185; ; ; 					, 	, NC </t>
  </si>
  <si>
    <t>635 Vine Street, Winston-Salem, NC 27101-4185</t>
  </si>
  <si>
    <t xml:space="preserve">27101-4185; </t>
  </si>
  <si>
    <t>2011-8298</t>
  </si>
  <si>
    <t>06/07/2012</t>
  </si>
  <si>
    <t>Citrix Systems, Inc. I</t>
  </si>
  <si>
    <t>7414 Hollister Ave, Goleta, CA 98117</t>
  </si>
  <si>
    <t>805-690-6400</t>
  </si>
  <si>
    <t>Assessed yearly + $53,769</t>
  </si>
  <si>
    <t>06/13/2012</t>
  </si>
  <si>
    <t>Four Coliseum Centre - 2730 West Tyvola Road, Charlotte, NC 28217-4576</t>
  </si>
  <si>
    <t>One Hamilton Rd., M/S 1-3-BC38, Windsor Locks, CT 6096</t>
  </si>
  <si>
    <t>Purchase and/or installation of equipment; Renovation to building; Training; Other - employee relocation costs</t>
  </si>
  <si>
    <t>06/14/2012</t>
  </si>
  <si>
    <t>Guilford, Forsyth</t>
  </si>
  <si>
    <t>4100 Beechwood Drive, Greensboro, NC 27410-8117; 201 North Pendleton Street, High Point, NC 27260-5800; 4190 Eagle Hill Drive, High Point, NC 27265-8237; 2755 NC Hwy 66, Kernersville, NC 27284-8533</t>
  </si>
  <si>
    <t>4100 Beechwood Drive, Greensboro, NC 27410-8117</t>
  </si>
  <si>
    <t>27410-8117; 27260-5800; 27265-8237; 27284-8533</t>
  </si>
  <si>
    <t>336-632-5000</t>
  </si>
  <si>
    <t>06/15/2012</t>
  </si>
  <si>
    <t>Lifesaver</t>
  </si>
  <si>
    <t>6400 Durham Road, Timberlake, NC 27583-9587</t>
  </si>
  <si>
    <t>1067 Trollingwood-Hawfields Rd, Mebane, NC 27302-9740</t>
  </si>
  <si>
    <t>Purchase and/or installation of equipment; Renovation to building; Training; Other - Floor addition and road access</t>
  </si>
  <si>
    <t>06/20/2012</t>
  </si>
  <si>
    <t>525 Harbour Place Drive, Davidson, NC 28036-7444</t>
  </si>
  <si>
    <t>515 Broadhollow Road, Melville, NY 11747</t>
  </si>
  <si>
    <t>28036-7444</t>
  </si>
  <si>
    <t>516-812-2000</t>
  </si>
  <si>
    <t>Purchase and/or installation of equipment;  Training; Other - Construction Cost</t>
  </si>
  <si>
    <t>2012-8819</t>
  </si>
  <si>
    <t>06/21/2012</t>
  </si>
  <si>
    <t>Linamar North Carolina, Inc. II</t>
  </si>
  <si>
    <t>2169 Hendersonville Rd								, Arden, NC 28704-9742</t>
  </si>
  <si>
    <t>26555 Evergreen Rd, Suite 900, Southfield, MI 48076</t>
  </si>
  <si>
    <t>248-355-3533</t>
  </si>
  <si>
    <t>2012-8837</t>
  </si>
  <si>
    <t>07/13/2012</t>
  </si>
  <si>
    <t>P Squared</t>
  </si>
  <si>
    <t>Valley Fine Foods Company, Inc.</t>
  </si>
  <si>
    <t>212 Nuway Packing Road, Forest City, NC 28043-3353</t>
  </si>
  <si>
    <t>3909 Park Road, Benicia, CA 94510</t>
  </si>
  <si>
    <t>28043-3353</t>
  </si>
  <si>
    <t>707-400-1460</t>
  </si>
  <si>
    <t>www.pastaprima.com</t>
  </si>
  <si>
    <t>Cash Incentive; Grant Administation Services</t>
  </si>
  <si>
    <t>2012-8402</t>
  </si>
  <si>
    <t>07/23/2012</t>
  </si>
  <si>
    <t>Tabletop</t>
  </si>
  <si>
    <t>NetApp, Inc. III</t>
  </si>
  <si>
    <t>7301 Kit Creek Road, Research Triangle Park, NC 27709-0266</t>
  </si>
  <si>
    <t>7301 Kit Creek Road, Research Triangle Park, NC 27709</t>
  </si>
  <si>
    <t>27709-0266</t>
  </si>
  <si>
    <t>919-476-5297</t>
  </si>
  <si>
    <t>www.netapp.com</t>
  </si>
  <si>
    <t>Purchase and/or installation of equipment; Other - offset labor costs to increase RTP viability as site</t>
  </si>
  <si>
    <t>08/13/2012</t>
  </si>
  <si>
    <t>1001 Commerce Center Drive, Shelby, NC 28150-7728</t>
  </si>
  <si>
    <t>3761 East Farnum Place, Tucson, AZ 85706</t>
  </si>
  <si>
    <t>28150-7728</t>
  </si>
  <si>
    <t>520-289-8700</t>
  </si>
  <si>
    <t>Tax Grant (Ended '17 -'18); Schletter no longer has a presence in Cleveland County.</t>
  </si>
  <si>
    <t>09/05/2012</t>
  </si>
  <si>
    <t>1737 Whites Kennel Road, Burlington, NC 27215-8977</t>
  </si>
  <si>
    <t>27215-8977</t>
  </si>
  <si>
    <t>Cash Grant, Utility Grant</t>
  </si>
  <si>
    <t>2012-9025</t>
  </si>
  <si>
    <t>09/10/2012</t>
  </si>
  <si>
    <t>Connected</t>
  </si>
  <si>
    <t>Leviton Manufacturing Co., Inc.</t>
  </si>
  <si>
    <t>113 Industrial Blvd., Morganton, NC 28655-8285</t>
  </si>
  <si>
    <t>201 North Service Road, Melville, NY 11747</t>
  </si>
  <si>
    <t>28655-8285</t>
  </si>
  <si>
    <t>631-812-6788</t>
  </si>
  <si>
    <t>www.leviton.com</t>
  </si>
  <si>
    <t>Purchase and/or installation of equipment; Training; Other - Offset employee costs</t>
  </si>
  <si>
    <t>10/05/2012</t>
  </si>
  <si>
    <t>Deere-Hitachi Construction Machinery Corporation</t>
  </si>
  <si>
    <t>1000 Deere-Hitachi Rd, Kernersville, NC 27284-2275</t>
  </si>
  <si>
    <t>PO Box 1187, Kernersville, NC 27285</t>
  </si>
  <si>
    <t>27284-2275</t>
  </si>
  <si>
    <t>336-996-8177</t>
  </si>
  <si>
    <t xml:space="preserve">www.dhkernersville.com														</t>
  </si>
  <si>
    <t>Cash Grant, Infrastructure Improvements</t>
  </si>
  <si>
    <t>2012-8393</t>
  </si>
  <si>
    <t>10/15/2012</t>
  </si>
  <si>
    <t>Bronco</t>
  </si>
  <si>
    <t>Denver Global Products, Inc.</t>
  </si>
  <si>
    <t>1000 East Powell Dr., Lincolnton, NC 28092-6137</t>
  </si>
  <si>
    <t>1000 East Powell Dr., Lincolnton, NC 28092</t>
  </si>
  <si>
    <t>28092-6137</t>
  </si>
  <si>
    <t>704-665-1802</t>
  </si>
  <si>
    <t xml:space="preserve">www.denverglobal.com													</t>
  </si>
  <si>
    <t>11/19/2012</t>
  </si>
  <si>
    <t>7955 West Winds Boulevard, Concord, NC 28027-3306; 300 Concord Parkway S, Concord, NC 28027-6702; 101 Commercial Park Drive SW, Concord, NC 28027-9014; 202 Ramdin Court NW, Concord, NC 28027-6175</t>
  </si>
  <si>
    <t>300 Concord Parkway S, Concord, NC 28027-6702</t>
  </si>
  <si>
    <t>28027-3306; 28027-6702; 28027-9014; 28027-6175</t>
  </si>
  <si>
    <t>704-339-0917</t>
  </si>
  <si>
    <t>Purchase and/or installation of equipment; Training; Other - Offsetting higher costs of freight to customers</t>
  </si>
  <si>
    <t>2012-9344</t>
  </si>
  <si>
    <t>12/13/2012</t>
  </si>
  <si>
    <t>Griffin</t>
  </si>
  <si>
    <t>JELD-WEN, Inc. I</t>
  </si>
  <si>
    <t>227 West Trade Street, Suite 550, Charlotte, NC 28202-3184; 2645 Silver Crescent Drive, Charlotte, NC 28273-3566</t>
  </si>
  <si>
    <t>1631 NW Thurman St, Ste 400, Portland, OR 97209</t>
  </si>
  <si>
    <t>28202-3184; 28273-3566</t>
  </si>
  <si>
    <t>503-478-4463</t>
  </si>
  <si>
    <t>2012-9200</t>
  </si>
  <si>
    <t>12/19/2012</t>
  </si>
  <si>
    <t>Oak</t>
  </si>
  <si>
    <t>Gildan Yarns, LLC I</t>
  </si>
  <si>
    <t>2121 Heilig Road, Salisbury, NC 28146-2316</t>
  </si>
  <si>
    <t>270 North Park Blvd, Cedartown, GA 30125</t>
  </si>
  <si>
    <t>28146-2316</t>
  </si>
  <si>
    <t>770-748-2510</t>
  </si>
  <si>
    <t>www.gildan.com</t>
  </si>
  <si>
    <t>990 West 190th St, Torrence, CA 90502</t>
  </si>
  <si>
    <t xml:space="preserve">www.herbalife.com														</t>
  </si>
  <si>
    <t>Klausner</t>
  </si>
  <si>
    <t>260 Piper Lane, Enfield, NC 27823-8974</t>
  </si>
  <si>
    <t>27823-8974</t>
  </si>
  <si>
    <t>Added to application for future reporting</t>
  </si>
  <si>
    <t>Conveyance of Land</t>
  </si>
  <si>
    <t>12-1094</t>
  </si>
  <si>
    <t>Domtar</t>
  </si>
  <si>
    <t>Domtar Paper Company, LLC</t>
  </si>
  <si>
    <t>1375 NC Highway 149 N
Plymouth, NC 27962</t>
  </si>
  <si>
    <t>1375 NC Highway 149 N, 
Plymouth, NC 27962</t>
  </si>
  <si>
    <t>252-793-8611</t>
  </si>
  <si>
    <t>Barefoot Industries, Inc. a/k/a Global Packaging, Inc.</t>
  </si>
  <si>
    <t>Frontier Logistics, LP</t>
  </si>
  <si>
    <t>Tuscarora Yarns, Inc.</t>
  </si>
  <si>
    <t>NSA Holdings, LLC</t>
  </si>
  <si>
    <t>Providencia USA, Inc. (#2)</t>
  </si>
  <si>
    <t>QVC Rocky Mount, Inc.</t>
  </si>
  <si>
    <t>Avgol America, Inc.</t>
  </si>
  <si>
    <t>Eaton Corporation</t>
  </si>
  <si>
    <t>The Gates Corporation</t>
  </si>
  <si>
    <t>Bluestar Silicones USA Corp.</t>
  </si>
  <si>
    <t>Lydall Thermal/Acoustical, Inc. (2010)</t>
  </si>
  <si>
    <t>Lanxess Corporation</t>
  </si>
  <si>
    <t>REPI, LLC</t>
  </si>
  <si>
    <t>Rock-Tenn Converting Company</t>
  </si>
  <si>
    <t>Steven-Robert Originals, LLC</t>
  </si>
  <si>
    <t>Ziehl-Abegg, Inc.</t>
  </si>
  <si>
    <t>Ossid LLC</t>
  </si>
  <si>
    <t>Curtiss-Wright Controls, Inc.</t>
  </si>
  <si>
    <t>LSA America, Inc.</t>
  </si>
  <si>
    <t>EcoVolt Power Corporation</t>
  </si>
  <si>
    <t>Pittsburgh Glass Works, LLC</t>
  </si>
  <si>
    <t>Turbocoating Corp.</t>
  </si>
  <si>
    <t>Geiger International, Inc.</t>
  </si>
  <si>
    <t>Electrolux Home Products, Inc.</t>
  </si>
  <si>
    <t>UPM Raflatac, Inc.</t>
  </si>
  <si>
    <t>DuBose Strapping, Inc.</t>
  </si>
  <si>
    <t>The Roberts Company Fabrication Services, Inc.</t>
  </si>
  <si>
    <t>Jason Incorporated (Janesville)</t>
  </si>
  <si>
    <t>AKG North America, Inc.</t>
  </si>
  <si>
    <t>Niagara Bottling, LLC</t>
  </si>
  <si>
    <t>UFP Atlantic Division, LLC</t>
  </si>
  <si>
    <t>Linamar North Carolina, Inc. I</t>
  </si>
  <si>
    <t>2011-7616</t>
  </si>
  <si>
    <t>Nickel</t>
  </si>
  <si>
    <t>BestSweet, Inc.</t>
  </si>
  <si>
    <t>Mooresville Business Park Industrial Site, 288 Mazeppa Road, Mooresville, NC</t>
  </si>
  <si>
    <t>28115-7928</t>
  </si>
  <si>
    <t>www.bestsweet.com</t>
  </si>
  <si>
    <t>2011-7629</t>
  </si>
  <si>
    <t>Kiln</t>
  </si>
  <si>
    <t>Kiln Drying Systems and Components, Inc.</t>
  </si>
  <si>
    <t>234 Industrial Drive, Etowah, NC</t>
  </si>
  <si>
    <t>PO Box 643, Arden NC 28704-0643</t>
  </si>
  <si>
    <t>828-891-8115</t>
  </si>
  <si>
    <t>www.kdskilns.com</t>
  </si>
  <si>
    <t xml:space="preserve">Cash </t>
  </si>
  <si>
    <t>2010-7076</t>
  </si>
  <si>
    <t>Project HardRock</t>
  </si>
  <si>
    <t>CertainTeed Corporation (#1-Granville)</t>
  </si>
  <si>
    <t>200 CertainTeed Drive, Oxford, NC 27565-3588</t>
  </si>
  <si>
    <t>27565-3588</t>
  </si>
  <si>
    <t>919-692-2125</t>
  </si>
  <si>
    <t>2011-7611</t>
  </si>
  <si>
    <t>Light</t>
  </si>
  <si>
    <t>MVP Group International, Inc.</t>
  </si>
  <si>
    <t>430 Gentry Road, Elkin, NC</t>
  </si>
  <si>
    <t>1031 Le Grand Boulevard, Charleston, SC 29492</t>
  </si>
  <si>
    <t>336-527-2276</t>
  </si>
  <si>
    <t>www.mvpgroupint.com, www.colonialcandle.com</t>
  </si>
  <si>
    <t xml:space="preserve">Tax Incentives, </t>
  </si>
  <si>
    <t>2010-6039</t>
  </si>
  <si>
    <t>Project Future Force</t>
  </si>
  <si>
    <t>Semprius, Inc.</t>
  </si>
  <si>
    <t>145 Technology Lane, Suite B, Henderson, NC</t>
  </si>
  <si>
    <t>4915 Prospectus Dr., Suite C, Durham, NC 27713-4401</t>
  </si>
  <si>
    <t>27537-5301</t>
  </si>
  <si>
    <t>919-433-9980</t>
  </si>
  <si>
    <t>www.semprius.com</t>
  </si>
  <si>
    <t>2008-4438</t>
  </si>
  <si>
    <t>Project Norway</t>
  </si>
  <si>
    <t>J. E. Ekornes USA, Inc.</t>
  </si>
  <si>
    <t>Morganton (Burke County), NC</t>
  </si>
  <si>
    <t>c/o Linda McCarty, 1076 West Fourth Street, Ste 100, Winston-Salem, NC 27101-2440</t>
  </si>
  <si>
    <t>336-722-2149</t>
  </si>
  <si>
    <t>www.ekornes.com</t>
  </si>
  <si>
    <t>Tax Incentives, In-kind Services, Cash, Real Estate, Relocation Package</t>
  </si>
  <si>
    <t>2011-7842</t>
  </si>
  <si>
    <t>Delta</t>
  </si>
  <si>
    <t>Celgard, LLC II</t>
  </si>
  <si>
    <t>390 Business Blvd., Concord, NC</t>
  </si>
  <si>
    <t>11430 N. Community House Road, Suite 350, Charlotte, NC 28277</t>
  </si>
  <si>
    <t>28027-6597</t>
  </si>
  <si>
    <t>704-587-8475</t>
  </si>
  <si>
    <t>www.celgard.com</t>
  </si>
  <si>
    <t>2011-7519</t>
  </si>
  <si>
    <t>Project Enviva Northampton</t>
  </si>
  <si>
    <t>Enviva, LP (Northampton)</t>
  </si>
  <si>
    <t>Greenfield Industrial Site, Northampton County, NC</t>
  </si>
  <si>
    <t>7200 Wisconsin Avenue, Bethesda, MD 20814</t>
  </si>
  <si>
    <t>301-657-5560</t>
  </si>
  <si>
    <t>www.envivamass.com</t>
  </si>
  <si>
    <t>Tax Incentives, Donation of Land, In-kind Services</t>
  </si>
  <si>
    <t>2011-7482</t>
  </si>
  <si>
    <t>Project AirFlow</t>
  </si>
  <si>
    <t>P&amp;G Manufacturing of Washington, Inc.</t>
  </si>
  <si>
    <t>Beaufort County Industrial Park (Beaufort County), NC</t>
  </si>
  <si>
    <t>PO Box 369, Washington,  NC 27889</t>
  </si>
  <si>
    <t>252-946-9110</t>
  </si>
  <si>
    <t>www.pgmfg.com</t>
  </si>
  <si>
    <t>2011-7775</t>
  </si>
  <si>
    <t>Project Merlot</t>
  </si>
  <si>
    <t>Kings Plush, Inc. (STI)</t>
  </si>
  <si>
    <t>Marie St, Kings Mountain, NC</t>
  </si>
  <si>
    <t>PO Box 398, Kings Mountain, NC 28086</t>
  </si>
  <si>
    <t>28086-3147</t>
  </si>
  <si>
    <t>704-730-2812</t>
  </si>
  <si>
    <t>2011-2471</t>
  </si>
  <si>
    <t>Project Trailwood</t>
  </si>
  <si>
    <t>Cooper Standard Automotive, Inc.</t>
  </si>
  <si>
    <t>308 Fedelon Trail, Goldsboro, NC</t>
  </si>
  <si>
    <t>308 Fedelon Trail, Goldsboro, NC 27534</t>
  </si>
  <si>
    <t>27530-9001</t>
  </si>
  <si>
    <t>919-735-5394</t>
  </si>
  <si>
    <t>www.cooperstandard.com</t>
  </si>
  <si>
    <t>2011-7884</t>
  </si>
  <si>
    <t>CertainTeed</t>
  </si>
  <si>
    <t>Plycem USA, Inc. (CertainTeed Corporation) (Wilkes)</t>
  </si>
  <si>
    <t>1149 Abtco Road, North Wilkesboro, NC</t>
  </si>
  <si>
    <t>1149 Abtco Road, North Wilkesboro, NC 28659</t>
  </si>
  <si>
    <t>28659-9633</t>
  </si>
  <si>
    <t>336-696-2106</t>
  </si>
  <si>
    <t>2011-7635</t>
  </si>
  <si>
    <t>Project Shalag II</t>
  </si>
  <si>
    <t>Shalag US, Inc. (#2)</t>
  </si>
  <si>
    <t>917 SE Industrial Drive, Oxford, NC</t>
  </si>
  <si>
    <t>Post Office Box 225, Oxford, NC 27565</t>
  </si>
  <si>
    <t>27565-3596</t>
  </si>
  <si>
    <t>919-690-0250</t>
  </si>
  <si>
    <t>Cash, In-kind Services</t>
  </si>
  <si>
    <t>2011-7623</t>
  </si>
  <si>
    <t>Project Icing</t>
  </si>
  <si>
    <t>Honda Aircraft Company, LLC</t>
  </si>
  <si>
    <t>6430 Ballinger Road, Greensboro, NC</t>
  </si>
  <si>
    <t>1919 Torrance Boulevard, Torrance, California 90501</t>
  </si>
  <si>
    <t>27410-9063</t>
  </si>
  <si>
    <t>301-783-2002</t>
  </si>
  <si>
    <t>www.hondajet.honda.com</t>
  </si>
  <si>
    <t>2011-7666</t>
  </si>
  <si>
    <t>Lift Off</t>
  </si>
  <si>
    <t>Zurn Industries, LLC</t>
  </si>
  <si>
    <t>5901 Elwin Buchanan Drive, Sanford, NC 27330</t>
  </si>
  <si>
    <t>5900 Elwin Buchanan Drive, Sanford, NC 27330</t>
  </si>
  <si>
    <t>919-775-5592</t>
  </si>
  <si>
    <t>www.zurn.com</t>
  </si>
  <si>
    <t>2011-7873</t>
  </si>
  <si>
    <t>Project Cabinet</t>
  </si>
  <si>
    <t>Gourmet Group LLC (Geppetto)</t>
  </si>
  <si>
    <t>160 Executive Drive, Rutherfordton, NC</t>
  </si>
  <si>
    <t>160 Executive Drive, Rutherfordton, NC 28139</t>
  </si>
  <si>
    <t>28139-2929</t>
  </si>
  <si>
    <t>910-691-7099</t>
  </si>
  <si>
    <t>www.geppettokitchens.com</t>
  </si>
  <si>
    <t>2011-8038</t>
  </si>
  <si>
    <t>Project Blue Thunder</t>
  </si>
  <si>
    <t>Aseptia, Inc.</t>
  </si>
  <si>
    <t>131 Industrial Drive, Troy, NC</t>
  </si>
  <si>
    <t>2021 Progress Court, Raleigh, NC 27608</t>
  </si>
  <si>
    <t>www.aseptia.com</t>
  </si>
  <si>
    <t>2011-7683</t>
  </si>
  <si>
    <t>Meghan</t>
  </si>
  <si>
    <t>CMS Food Solutions, Inc.</t>
  </si>
  <si>
    <t>2080 Enterprise Drive, Leland, NC</t>
  </si>
  <si>
    <t>11 Lake Avenue Extension, Danbury, CT 06811</t>
  </si>
  <si>
    <t>28451-8804</t>
  </si>
  <si>
    <t>203-300-8226</t>
  </si>
  <si>
    <t>www.cmsfoods.com</t>
  </si>
  <si>
    <t>2011-7691</t>
  </si>
  <si>
    <t>Ferraro Foods of North Carolina, LLC</t>
  </si>
  <si>
    <t>2031 Park Center Drive, Mebane, NC</t>
  </si>
  <si>
    <t>287 South Randolphville Road, Piscataway, NJ 08854</t>
  </si>
  <si>
    <t>27302-9817</t>
  </si>
  <si>
    <t>732-424-8325</t>
  </si>
  <si>
    <t>www.ferrarofoods.com</t>
  </si>
  <si>
    <t>2011-7504</t>
  </si>
  <si>
    <t>Project Norman</t>
  </si>
  <si>
    <t>Smithfield-Kinston, LLC</t>
  </si>
  <si>
    <t>1780 Smithfield Way, Kinston, NC</t>
  </si>
  <si>
    <t>112 Commerce Street, Smithfield, VA 23430</t>
  </si>
  <si>
    <t>28504-9244</t>
  </si>
  <si>
    <t>757-357-8192</t>
  </si>
  <si>
    <t xml:space="preserve">Tax Incentives, Cash </t>
  </si>
  <si>
    <t>2011-8091</t>
  </si>
  <si>
    <t>Project Tundra</t>
  </si>
  <si>
    <t>Coilplus, Inc.</t>
  </si>
  <si>
    <t>426 Chimney Rock Road, Greensboro, NC</t>
  </si>
  <si>
    <t>426 Chimney Rock Road, Greensboro, NC 27409</t>
  </si>
  <si>
    <t>27409-9260</t>
  </si>
  <si>
    <t>336-662-2420</t>
  </si>
  <si>
    <t>www.coilplus.com</t>
  </si>
  <si>
    <t>2011-7958</t>
  </si>
  <si>
    <t>Project Amaretto</t>
  </si>
  <si>
    <t>PreGel America, Inc.</t>
  </si>
  <si>
    <t>4450 Fortune Ave NW, Concord, NC</t>
  </si>
  <si>
    <t>4450 Fortune Ave NW, Concord, NC 28027</t>
  </si>
  <si>
    <t>28027-7901</t>
  </si>
  <si>
    <t>704-707-0331</t>
  </si>
  <si>
    <t>www.pregelamerica.com</t>
  </si>
  <si>
    <t>2011-7856</t>
  </si>
  <si>
    <t>Sebring</t>
  </si>
  <si>
    <t>Henniges Automotive North Carolina, Inc.</t>
  </si>
  <si>
    <t>226 Watlington Industrial Drive, Reidsville, NC</t>
  </si>
  <si>
    <t>226 Watlington Industrial Drive, Reidsville, NC 27320</t>
  </si>
  <si>
    <t>27320-8147</t>
  </si>
  <si>
    <t>336-634-4063</t>
  </si>
  <si>
    <t>www.hennigesautomotive.com</t>
  </si>
  <si>
    <t>2011-8116</t>
  </si>
  <si>
    <t>Staples</t>
  </si>
  <si>
    <t>Sonoco Plastics, Inc.</t>
  </si>
  <si>
    <t>288 Howell Mill Road, Waynesville, NC</t>
  </si>
  <si>
    <t>One North Second Street, Mail Stop B04, Hartsville, SC 29550</t>
  </si>
  <si>
    <t>28786-3053</t>
  </si>
  <si>
    <t>843-383-7743</t>
  </si>
  <si>
    <t>www.sonoco.com</t>
  </si>
  <si>
    <t>2011-7893</t>
  </si>
  <si>
    <t>Baldor Electric Company (#2 McDowell County)</t>
  </si>
  <si>
    <t>510 Rockwell Drive, Marion, NC</t>
  </si>
  <si>
    <t>510 Rockwell Drive, Marion, NC 28752</t>
  </si>
  <si>
    <t>28752-8821</t>
  </si>
  <si>
    <t>828-655-3901</t>
  </si>
  <si>
    <t>www.baldor.com</t>
  </si>
  <si>
    <t>2011-8113</t>
  </si>
  <si>
    <t>Project Safeguard</t>
  </si>
  <si>
    <t>Springfield Service Corporation</t>
  </si>
  <si>
    <t>3515 West Market Street, Greensboro, NC</t>
  </si>
  <si>
    <t>8151 West 183rd Street, Suite B, Tinley Park, IL 60487</t>
  </si>
  <si>
    <t>27403-4438</t>
  </si>
  <si>
    <t>708-342-6983</t>
  </si>
  <si>
    <t>www.s-s-c.com</t>
  </si>
  <si>
    <t xml:space="preserve">Cash, </t>
  </si>
  <si>
    <t>2011-8049</t>
  </si>
  <si>
    <t>Twisted Breeze</t>
  </si>
  <si>
    <t>Punker LLC</t>
  </si>
  <si>
    <t>914-916 25th Street SE, Hickory, NC</t>
  </si>
  <si>
    <t>1209 Orange Street, Wilmington, Delaware 19801</t>
  </si>
  <si>
    <t>28602-9609</t>
  </si>
  <si>
    <t>832-384-1209</t>
  </si>
  <si>
    <t>www.punker.com</t>
  </si>
  <si>
    <t xml:space="preserve">Tax Incentives, Cash, Duke CIF grant </t>
  </si>
  <si>
    <t>2011-7692</t>
  </si>
  <si>
    <t>Opus</t>
  </si>
  <si>
    <t>Chiquita Brands International, Inc.</t>
  </si>
  <si>
    <t>Downtown Options &amp; Ballantye-Woodward Bldg., City of Charlotte, NC</t>
  </si>
  <si>
    <t>250 East Fifth Street, Cincinnati, OH 45201</t>
  </si>
  <si>
    <t>513-784-8053</t>
  </si>
  <si>
    <t>www.chiquita</t>
  </si>
  <si>
    <t>2011-7898</t>
  </si>
  <si>
    <t>Project Mars</t>
  </si>
  <si>
    <t>Marbach America, Inc.</t>
  </si>
  <si>
    <t>100-B Forsyth Hall Drive, Charlotte, NC</t>
  </si>
  <si>
    <t>August-Hausser-Str. 6, 74080 Heilbronn, Germany</t>
  </si>
  <si>
    <t>28273-5726</t>
  </si>
  <si>
    <t>49 7131 918 388</t>
  </si>
  <si>
    <t>www.marbach.com</t>
  </si>
  <si>
    <t>2009-5943</t>
  </si>
  <si>
    <t>Hitachi</t>
  </si>
  <si>
    <t>Hitachi Metals NC, Ltd.</t>
  </si>
  <si>
    <t>1 Hitachi Metals Drive, China Grove, NC</t>
  </si>
  <si>
    <t>1 Hitachi Metals Drive, China Grove, NC 28023</t>
  </si>
  <si>
    <t>28023-9461</t>
  </si>
  <si>
    <t>704-856-2470</t>
  </si>
  <si>
    <t>2011-8211</t>
  </si>
  <si>
    <t>Icebox</t>
  </si>
  <si>
    <t>Pate-Dawson Company</t>
  </si>
  <si>
    <t>402 Statesvile Industrial Park, Route 70, Statesvile, NC</t>
  </si>
  <si>
    <t>Post Office Box 11179, Goldsboro, NC 27532</t>
  </si>
  <si>
    <t>919-778-3000</t>
  </si>
  <si>
    <t>www.pdco.com</t>
  </si>
  <si>
    <t>2011-7776</t>
  </si>
  <si>
    <t>Project Breeze</t>
  </si>
  <si>
    <t>Baldor Electric Company (Cleveland #2 - 2011)</t>
  </si>
  <si>
    <t>4401 East Dixon Blvd., Shelby, NC</t>
  </si>
  <si>
    <t>101 Reliance Road, Kings Mountain, NC 28086</t>
  </si>
  <si>
    <t>28152-7976</t>
  </si>
  <si>
    <t>704-692-6597</t>
  </si>
  <si>
    <t>IDF</t>
  </si>
  <si>
    <t>FCA</t>
  </si>
  <si>
    <t>Hydac</t>
  </si>
  <si>
    <t>Americhem</t>
  </si>
  <si>
    <t>Dopaco</t>
  </si>
  <si>
    <t>Vescom America</t>
  </si>
  <si>
    <t>Caterpillar</t>
  </si>
  <si>
    <t>Geiger International</t>
  </si>
  <si>
    <t>11-1072</t>
  </si>
  <si>
    <t>Kings Mountain Water Extension</t>
  </si>
  <si>
    <t>Chemetall Foote</t>
  </si>
  <si>
    <t>348 Holiday Inn Drive, Kings Mountain, NC 28086</t>
  </si>
  <si>
    <t>101 W. Gold Street, Kings Mountain, NC</t>
  </si>
  <si>
    <t>(704) 734-4595</t>
  </si>
  <si>
    <t>Water Line Extension</t>
  </si>
  <si>
    <t>PR-1058</t>
  </si>
  <si>
    <t>Superior Essex Generator</t>
  </si>
  <si>
    <t>Superior Essex</t>
  </si>
  <si>
    <t>2901 Anaconda Road, Tarboro, NC 27886</t>
  </si>
  <si>
    <t>500 Main Street, Tarboro, NC</t>
  </si>
  <si>
    <t>Generator</t>
  </si>
  <si>
    <t>11-1073</t>
  </si>
  <si>
    <t>Maple Commerce Park</t>
  </si>
  <si>
    <t>153 Courthouse Road, Suite 204, Currituck, NC</t>
  </si>
  <si>
    <t>(252) 232-2075</t>
  </si>
  <si>
    <t>Sewer Improvements</t>
  </si>
  <si>
    <t>PR-1100a</t>
  </si>
  <si>
    <t>West Pharmaceuticals Generator</t>
  </si>
  <si>
    <t>West Pharmaceuticals</t>
  </si>
  <si>
    <t>1028 Enterprise Boulevard, Kinston, NC 28504</t>
  </si>
  <si>
    <t>P.O. Box 339, Kinston, NC</t>
  </si>
  <si>
    <t>(252) 939-3287</t>
  </si>
  <si>
    <t>11-1074</t>
  </si>
  <si>
    <t>Chocowinity Industrial Park</t>
  </si>
  <si>
    <t>P.O. Box 145, Chocowinity, NC</t>
  </si>
  <si>
    <t>(252) 946-6568</t>
  </si>
  <si>
    <t>11-1075</t>
  </si>
  <si>
    <t>Ellerbe Sewer Connection</t>
  </si>
  <si>
    <t>Red Hat, Inc. I</t>
  </si>
  <si>
    <t>Red Hat, Inc. II</t>
  </si>
  <si>
    <t>Capgemini America, Inc.</t>
  </si>
  <si>
    <t>ESA Management, LLC</t>
  </si>
  <si>
    <t xml:space="preserve">Superior Essex Energy LLC </t>
  </si>
  <si>
    <t>Electrolux Home Products, Inc. II</t>
  </si>
  <si>
    <t>AptarGroup, Inc.</t>
  </si>
  <si>
    <t>Mitsubishi Nuclear Energy Systems, Inc.</t>
  </si>
  <si>
    <t>Compass Group USA, Inc.</t>
  </si>
  <si>
    <t>2011-7215</t>
  </si>
  <si>
    <t>07/11/2011</t>
  </si>
  <si>
    <t>Speed Two</t>
  </si>
  <si>
    <t>Charter Communications, LLC III (fka TWC Administration LLC III)</t>
  </si>
  <si>
    <t>7800 &amp; 7815 &amp; 7820 &amp; 7910 Crescent Executive Drive									, Charlotte, NC 28217; 8730 Green Ridge Drive, Charlotte, NC 28217-3655; 13840 Ballantyne Corporate Place, Charlotte, NC 28277-2734; 9300 Arrowpoint Boulevard, Charlotte, NC 28273-8136</t>
  </si>
  <si>
    <t>12405 Powerscourt Drive, St Louis, MO 63131-3673</t>
  </si>
  <si>
    <t>28217; 28217-3655; 28277-2734; 28273-8136</t>
  </si>
  <si>
    <t>314-543-5795</t>
  </si>
  <si>
    <t>www.spectrum.com</t>
  </si>
  <si>
    <t>2011-7547</t>
  </si>
  <si>
    <t>07/12/2011</t>
  </si>
  <si>
    <t>Blue Healer</t>
  </si>
  <si>
    <t>LORD Corporation</t>
  </si>
  <si>
    <t>111 Lord Drive, Cary, NC 27511-7923</t>
  </si>
  <si>
    <t>111 Lord Drive, Cary, NC 27511</t>
  </si>
  <si>
    <t>27511-7923</t>
  </si>
  <si>
    <t>919-468-5980</t>
  </si>
  <si>
    <t>www.LORD.com</t>
  </si>
  <si>
    <t>Town of Cary development fee credit</t>
  </si>
  <si>
    <t>07/19/2011</t>
  </si>
  <si>
    <t>Future Force</t>
  </si>
  <si>
    <t>4915 Prospectus Drive, Durham, NC 27713-4401</t>
  </si>
  <si>
    <t>4915 Prospectus Drive Suite C, Durham, NC 27713</t>
  </si>
  <si>
    <t>27713-4401</t>
  </si>
  <si>
    <t>07/25/2011</t>
  </si>
  <si>
    <t>Delta Cab</t>
  </si>
  <si>
    <t>390 Business Boulivard; International Business Park, Concord, NC 28025</t>
  </si>
  <si>
    <t>13800 South Lakes Drive, Charlotte, NC 28273</t>
  </si>
  <si>
    <t>28025</t>
  </si>
  <si>
    <t>704-588-5310</t>
  </si>
  <si>
    <t>2011-7612</t>
  </si>
  <si>
    <t>10/12/2011</t>
  </si>
  <si>
    <t>Curley</t>
  </si>
  <si>
    <t>Sequenom Center for Molecular Medicine, LLC</t>
  </si>
  <si>
    <t>7010 Kit Creek Road, Research Triangle Park, NC 27709</t>
  </si>
  <si>
    <t>3595 John Hopkins Court, San Diego, CA 92121</t>
  </si>
  <si>
    <t>858-202-9000</t>
  </si>
  <si>
    <t>www.sequenom.com</t>
  </si>
  <si>
    <t>2011-7476</t>
  </si>
  <si>
    <t>10/26/2011</t>
  </si>
  <si>
    <t>Sundrop</t>
  </si>
  <si>
    <t>CTL Packaging USA, Inc.</t>
  </si>
  <si>
    <t>1055 Gastonia Technology Parkway									, Dallas, NC 28034-6724</t>
  </si>
  <si>
    <t>7008 Turning Point Lane				, Charlotte, NC 28277</t>
  </si>
  <si>
    <t>28034-6724</t>
  </si>
  <si>
    <t>704-708-4495</t>
  </si>
  <si>
    <t xml:space="preserve">www.tuboplast.com										</t>
  </si>
  <si>
    <t>2011-7498</t>
  </si>
  <si>
    <t>11/28/2011</t>
  </si>
  <si>
    <t>Saturn</t>
  </si>
  <si>
    <t>Avaya, Inc.</t>
  </si>
  <si>
    <t>4001 E. Chapel Hill-Nelson Way, Research Triangle Park, NC 27709-0158</t>
  </si>
  <si>
    <t>4001 E. Chapel Hill Nelson Hwy, Research Triangle Park, NC 27709</t>
  </si>
  <si>
    <t>27709-0158</t>
  </si>
  <si>
    <t>919-425-8332</t>
  </si>
  <si>
    <t>www.avaya.com</t>
  </si>
  <si>
    <t>11/29/2011</t>
  </si>
  <si>
    <t>NASCAR Plaza, 550 S. Caldwell Street, 16th FL									, Charlotte, NC 28202-2633</t>
  </si>
  <si>
    <t>250 East Fifth Street, Cincinnati, OH 45202</t>
  </si>
  <si>
    <t>28202-2633</t>
  </si>
  <si>
    <t>www.chiquita.com</t>
  </si>
  <si>
    <t>Purchase and/or installation of equipment; Renovation to building; Training;  Other - Relocation and other operational costs</t>
  </si>
  <si>
    <t>2011-7953</t>
  </si>
  <si>
    <t>12/08/2011</t>
  </si>
  <si>
    <t>ARB Expansion</t>
  </si>
  <si>
    <t>American Roller Bearing Company of North Carolina</t>
  </si>
  <si>
    <t>Burke, Alexander</t>
  </si>
  <si>
    <t>1000 Chain Drive, Morganton, NC 28655-7239; 1095 McClain Road, Hiddenite, NC 28636-6202; 307 Burke Drive, Morganton, NC 28655-5306</t>
  </si>
  <si>
    <t>400 2nd Avenue NW, Hickory, NC 28601</t>
  </si>
  <si>
    <t>28655-7239; 28636-6202; 28655-5306</t>
  </si>
  <si>
    <t>828-624-1460</t>
  </si>
  <si>
    <t>www.amroll.com</t>
  </si>
  <si>
    <t>2011-8138</t>
  </si>
  <si>
    <t>12/28/2011</t>
  </si>
  <si>
    <t xml:space="preserve">isolved, inc. (fka Infinisource, Inc.)  </t>
  </si>
  <si>
    <t>13024 Ballantyne Corporate Place, Suite 400									, Charlotte, NC 28277-4322</t>
  </si>
  <si>
    <t>13024 Ballantyne Corporate Place, Suite 400, Charlotte, NC 28277</t>
  </si>
  <si>
    <t>28277-4322</t>
  </si>
  <si>
    <t>866-350-3040</t>
  </si>
  <si>
    <t>www.infinisource.net</t>
  </si>
  <si>
    <t>Wilbert, Inc.</t>
  </si>
  <si>
    <t>Celgard, LLC I</t>
  </si>
  <si>
    <t>Cabarrus, Mecklenburg</t>
  </si>
  <si>
    <t>ACW Technology Inc.</t>
  </si>
  <si>
    <t>Solaris Industries, Inc.</t>
  </si>
  <si>
    <t>Commonwealth Brands, Inc.</t>
  </si>
  <si>
    <t>Automatic Rolls of North Carolina, LLC</t>
  </si>
  <si>
    <t>Pierre Foods, Inc.</t>
  </si>
  <si>
    <t>Siemens Energy, Inc. II (Cardinal)</t>
  </si>
  <si>
    <t>Turbotec Products, Inc. (TT2)</t>
  </si>
  <si>
    <t>Harvest Time Bread of North Carolina, LLC</t>
  </si>
  <si>
    <t>Clariant Corporation</t>
  </si>
  <si>
    <t>Michelin North America, Inc.</t>
  </si>
  <si>
    <t>Plastek Industries, Inc. d/b/a Plastek Industries, Inc. (PA) - North Carolina</t>
  </si>
  <si>
    <t>Albaad USA, Inc.</t>
  </si>
  <si>
    <t>Mountaire Farms, Inc.</t>
  </si>
  <si>
    <t>Greiner Bio-One North America, Inc.</t>
  </si>
  <si>
    <t>Masterbrand Cabinets, Inc.</t>
  </si>
  <si>
    <t>Spectrum Mills, LLC (McDowell County)</t>
  </si>
  <si>
    <t>VSA LLC</t>
  </si>
  <si>
    <t>Advanced Textile Solutions, Inc. (ATSI)</t>
  </si>
  <si>
    <t>Vitacost.com, Inc.</t>
  </si>
  <si>
    <t>Whiteridge Plastics, LLC</t>
  </si>
  <si>
    <t>Clearwater Paper Corporation I</t>
  </si>
  <si>
    <t>Edwards Wood Products, Inc./Woodlawn</t>
  </si>
  <si>
    <t>Amark Corp</t>
  </si>
  <si>
    <t>CertainTeed Gypsum NC, Inc</t>
  </si>
  <si>
    <t>Becton Dickinson and Company</t>
  </si>
  <si>
    <t>C.M.I. Enterprises, Inc.</t>
  </si>
  <si>
    <t>Brunswick Corporation (Hatteras Yachts Division)</t>
  </si>
  <si>
    <t>Caterpillar Inc. (Camo)</t>
  </si>
  <si>
    <t>Boral Composites Inc.</t>
  </si>
  <si>
    <t>Ethan Allen Operations, Inc. (McDowell)</t>
  </si>
  <si>
    <t>Caterpillar Inc. (Butterfly)</t>
  </si>
  <si>
    <t>Norandal USA, Inc.</t>
  </si>
  <si>
    <t>Medicago USA, Inc.</t>
  </si>
  <si>
    <t>Kleen Tech, Inc</t>
  </si>
  <si>
    <t>ABB Inc.</t>
  </si>
  <si>
    <t>Empire Foods, Inc.</t>
  </si>
  <si>
    <t>Baltek, Inc.</t>
  </si>
  <si>
    <t>DNP IMS America Corporation</t>
  </si>
  <si>
    <t>Valendrawers, Inc.</t>
  </si>
  <si>
    <t>Tasz, Inc.</t>
  </si>
  <si>
    <t>Novo Nordisk Pharmaceutical Industries, Inc. II</t>
  </si>
  <si>
    <t>Nypro, Inc. (Buncombe #1)</t>
  </si>
  <si>
    <t>Moran Foods, Inc.</t>
  </si>
  <si>
    <t>Reich, LLC</t>
  </si>
  <si>
    <t>Saertex USA, LLC</t>
  </si>
  <si>
    <t>Bottling Group, LLC (Pepsi)</t>
  </si>
  <si>
    <t>Precision Hydraulic Cylinders, Inc.</t>
  </si>
  <si>
    <t>Fountain Powerboat Industries, Inc.</t>
  </si>
  <si>
    <t>SPX Corporation</t>
  </si>
  <si>
    <t>FPE NC, LLC (Ernie Green)</t>
  </si>
  <si>
    <t>MOM Brands Company, LLC (f/k/a Malt-O-Meal)</t>
  </si>
  <si>
    <t>FAS Controls Inc.</t>
  </si>
  <si>
    <t>Arvato Digital Services LLC</t>
  </si>
  <si>
    <t>PAS USA Inc.</t>
  </si>
  <si>
    <t>Outdura Corp. (Sattler AG)</t>
  </si>
  <si>
    <t>Enviva, LP (Hertford)</t>
  </si>
  <si>
    <t>Americhem, Inc.</t>
  </si>
  <si>
    <t>Red F PBC, Inc.</t>
  </si>
  <si>
    <t>HYDAC Technology Corp.</t>
  </si>
  <si>
    <t>Seqirus Inc. II (fka Novartis Vaccines and Diagnostics, Inc.)</t>
  </si>
  <si>
    <t>Trinity Furniture</t>
  </si>
  <si>
    <t>Apple</t>
  </si>
  <si>
    <t>Merchants Distributors</t>
  </si>
  <si>
    <t>Vantage Foods</t>
  </si>
  <si>
    <t>Automated Solutions</t>
  </si>
  <si>
    <t>Sanderson Farms</t>
  </si>
  <si>
    <t>Truswood Properties</t>
  </si>
  <si>
    <t>Guilford Mills</t>
  </si>
  <si>
    <t>Northampton Farms</t>
  </si>
  <si>
    <t>Coastal Beverage</t>
  </si>
  <si>
    <t>Allen Precision Industries</t>
  </si>
  <si>
    <t>Wipro</t>
  </si>
  <si>
    <t>Southern States</t>
  </si>
  <si>
    <t>Husqvarna Professional Products, Inc.</t>
  </si>
  <si>
    <t>Mecklenburg, Cabarrus</t>
  </si>
  <si>
    <t>Mecklenburg, Forsyth</t>
  </si>
  <si>
    <t>Alight Solutions LLC (fka Hewitt Associates L.L.C.)</t>
  </si>
  <si>
    <t>Citco Fund Services (USA) Inc.</t>
  </si>
  <si>
    <t>Magna Composites LLC</t>
  </si>
  <si>
    <t>Rowan, Catawba, Caldwell</t>
  </si>
  <si>
    <t>Seterus, Inc.n (fka IBM LBPS)</t>
  </si>
  <si>
    <t>ABB Inc. I</t>
  </si>
  <si>
    <t>Wake, Mecklenburg</t>
  </si>
  <si>
    <t>Wolfspeed, Inc. II (fka Cree, Inc. II)</t>
  </si>
  <si>
    <t>Novo Nordisk Pharmaceutical Industries, LP II</t>
  </si>
  <si>
    <t>Siemens Energy, Inc. (Smart Grid)</t>
  </si>
  <si>
    <t>BAE Systems Shared Services Inc.</t>
  </si>
  <si>
    <t>Piedmont Aviation Component Services, LLC</t>
  </si>
  <si>
    <t>Snap-On</t>
  </si>
  <si>
    <t>Sioux Tools Incorporated</t>
  </si>
  <si>
    <t>HC Composites L.L.C.</t>
  </si>
  <si>
    <t>FASTA of North Carolina Inc.</t>
  </si>
  <si>
    <t>Stonewall Packaging, LLC</t>
  </si>
  <si>
    <t>Jackson</t>
  </si>
  <si>
    <t>Nature's Earth Pellets NC, LLC</t>
  </si>
  <si>
    <t>MiTek Industries, Inc.</t>
  </si>
  <si>
    <t>Henkel Corporation</t>
  </si>
  <si>
    <t>Sustainable Textile Group, LLC (Rowan)</t>
  </si>
  <si>
    <t>Baldor Electric Company (#1-McDowell)</t>
  </si>
  <si>
    <t>Morganton Pressure Vessels LLC</t>
  </si>
  <si>
    <t>Ethan Allen Operations, Inc.</t>
  </si>
  <si>
    <t>Neighborhood Assistance Corporation of America (NACA)</t>
  </si>
  <si>
    <t>Baldor Electric Company (Cleveland #1)</t>
  </si>
  <si>
    <t>Baldor Electric Company (Buncombe)</t>
  </si>
  <si>
    <t>Adhezion BioMedical, LLC</t>
  </si>
  <si>
    <t>Alpla Inc</t>
  </si>
  <si>
    <t>Yale Industrial Products, Inc (Coffing Hoists)</t>
  </si>
  <si>
    <t>E. I. Du Pont De Nemours and Company</t>
  </si>
  <si>
    <t>SCR-Tech LLC</t>
  </si>
  <si>
    <t>TurboCare, Inc.</t>
  </si>
  <si>
    <t>Caye Home Furnishings, LLC</t>
  </si>
  <si>
    <t>Central States Manufacturing, Inc.</t>
  </si>
  <si>
    <t>Townsends, Inc.</t>
  </si>
  <si>
    <t>Premiere Fibers, Inc.</t>
  </si>
  <si>
    <t>North American Aerodynamics, Inc.</t>
  </si>
  <si>
    <t>Shalag US Inc. (#1)</t>
  </si>
  <si>
    <t>CheckFree Services Corporation (Fiserv)</t>
  </si>
  <si>
    <t>Palziv North America, Inc.</t>
  </si>
  <si>
    <t>Richmond Specialty Yarns, LLC</t>
  </si>
  <si>
    <t>Grifols Therapeutics Inc. (f/k/a Talecris Biotherapeutics, Inc)</t>
  </si>
  <si>
    <t>Knit-Rite, Inc.</t>
  </si>
  <si>
    <t>North Cove Springs Bottling and Beverage, Inc.</t>
  </si>
  <si>
    <t>SANS Technical Fibers, LLC</t>
  </si>
  <si>
    <t>Marves Industries, LLC</t>
  </si>
  <si>
    <t>Innovative Emergency Management, Inc.</t>
  </si>
  <si>
    <t>ThermoFisher Scientific Corp</t>
  </si>
  <si>
    <t>Talon Systems America, Inc.</t>
  </si>
  <si>
    <t>Maple Springs Laundry, LLC</t>
  </si>
  <si>
    <t>United Salvage and Auto</t>
  </si>
  <si>
    <t>Altec Industries</t>
  </si>
  <si>
    <t>Spirit Aerosystems</t>
  </si>
  <si>
    <t>FASTA</t>
  </si>
  <si>
    <t>NorAg Technologies</t>
  </si>
  <si>
    <t>A2A Living Oils</t>
  </si>
  <si>
    <t>Bertie</t>
  </si>
  <si>
    <t>MX Aircraft</t>
  </si>
  <si>
    <t>Paragon Films</t>
  </si>
  <si>
    <t>United Parcel Services</t>
  </si>
  <si>
    <t>ASCO Power Technologies, L.P.</t>
  </si>
  <si>
    <t>Ally Financial Inc. (f/k/a GMAC LLC)</t>
  </si>
  <si>
    <t>DRS Technical Services, Inc.</t>
  </si>
  <si>
    <t>Toshiba America Nuclear Energy Corporation</t>
  </si>
  <si>
    <t>Bayer CropScience LP</t>
  </si>
  <si>
    <t>Wake, Durham</t>
  </si>
  <si>
    <t>Siemens Energy, Inc. I (637)</t>
  </si>
  <si>
    <t>Loparex LLC</t>
  </si>
  <si>
    <t>Rockingham, Wake</t>
  </si>
  <si>
    <t>R $47,091 W $64,975</t>
  </si>
  <si>
    <t>Continental Automotive Systems, Inc. (Henderson)</t>
  </si>
  <si>
    <t>DB Global Technology, Inc. I</t>
  </si>
  <si>
    <t>EMC Corporation</t>
  </si>
  <si>
    <t xml:space="preserve">Premier Healthcare Solutions, Inc.  </t>
  </si>
  <si>
    <t>Electrolux Home Products, Inc. I</t>
  </si>
  <si>
    <t>Zenta Mortgage Services, LLC</t>
  </si>
  <si>
    <t>Real Estate and Rental and Leasing</t>
  </si>
  <si>
    <t>LKN Communications, Inc.</t>
  </si>
  <si>
    <t>Ken Garner Manufacturing - RHO, Inc.</t>
  </si>
  <si>
    <t>Chicago Tube and Iron Company</t>
  </si>
  <si>
    <t>Premier Trailer, Inc</t>
  </si>
  <si>
    <t>Pennsylvania Tranformer Technolgy, Inc.</t>
  </si>
  <si>
    <t>Speed Channel, Inc.</t>
  </si>
  <si>
    <t>IAC Albemarle, LLC</t>
  </si>
  <si>
    <t>Superior Machine Company of South Carolina, Inc.</t>
  </si>
  <si>
    <t>GE-Hitachi Nuclear Energy Americas LLC</t>
  </si>
  <si>
    <t>Spirit AeroSystems North Carolina, Inc.</t>
  </si>
  <si>
    <t>Carolinas Cement Company (Titan America)</t>
  </si>
  <si>
    <t>Meritor Heavy Vehicle Systems, LLC  (Arvin Meritor)</t>
  </si>
  <si>
    <t>Scotland, Henderson</t>
  </si>
  <si>
    <t>Sencera International Corporation</t>
  </si>
  <si>
    <t>Kellex Corporation, Inc.</t>
  </si>
  <si>
    <t>Ann's House of Nuts, Inc.</t>
  </si>
  <si>
    <t>Uniboard USA LLC</t>
  </si>
  <si>
    <t>Providencia USA, Inc. (#1)</t>
  </si>
  <si>
    <t>Kennametal, Inc.</t>
  </si>
  <si>
    <t>Broyhill Furniture Industries, Inc.</t>
  </si>
  <si>
    <t>Campbell Soup Supply Company L.L.C. (II)</t>
  </si>
  <si>
    <t>Triangle Suspension Systems, Inc.</t>
  </si>
  <si>
    <t>Sandvik, Inc.</t>
  </si>
  <si>
    <t>American Food Resources LLC</t>
  </si>
  <si>
    <t>PPG Industries Fiber Glass Products, Inc.</t>
  </si>
  <si>
    <t>Dynapar Corporation</t>
  </si>
  <si>
    <t>Chipita America, Inc. (Nonni's)</t>
  </si>
  <si>
    <t>Precor Incorporated</t>
  </si>
  <si>
    <t>Dopaco, Inc.</t>
  </si>
  <si>
    <t>Covation of NC, LLC</t>
  </si>
  <si>
    <t>Chicago Tube and Iron</t>
  </si>
  <si>
    <t>Perdue Agribusiness</t>
  </si>
  <si>
    <t>Fineline Industries</t>
  </si>
  <si>
    <t>DRS Technical Services</t>
  </si>
  <si>
    <t>Resinall</t>
  </si>
  <si>
    <t>Becton Dickinson</t>
  </si>
  <si>
    <t>Siemens Medical Solutions USA, Inc.</t>
  </si>
  <si>
    <t>Tessera NA Inc</t>
  </si>
  <si>
    <t>IBM Lender Business Process Services, Inc.</t>
  </si>
  <si>
    <t>Reliance Industries USA, Inc.</t>
  </si>
  <si>
    <t>Fountain Power Boats, Inc.</t>
  </si>
  <si>
    <t>Charter Communications, LLC II (fka TWC Administration LLC II)</t>
  </si>
  <si>
    <t>HCL America Inc. I</t>
  </si>
  <si>
    <t>Mack Trucks, Inc.</t>
  </si>
  <si>
    <t>Merchants Distributors, Inc I</t>
  </si>
  <si>
    <t>Sypris Technologies, Inc.</t>
  </si>
  <si>
    <t>Bridgestone Americas Tire Operations, LLC I (fka Bridgestone Firestone North American Tire, LLC I)</t>
  </si>
  <si>
    <t>The Goodyear Tire &amp; Rubber Company I</t>
  </si>
  <si>
    <t>Telerx Marketing Inc.</t>
  </si>
  <si>
    <t>YamCo, L.L.C.</t>
  </si>
  <si>
    <t>Healthways, Inc</t>
  </si>
  <si>
    <t>ITG Automotive Safety Textiles, LLC</t>
  </si>
  <si>
    <t>Nypro, Inc. (Alamance)</t>
  </si>
  <si>
    <t>Harger Lightning and Grounding Inc.</t>
  </si>
  <si>
    <t>Millennium Marine USA, Inc.</t>
  </si>
  <si>
    <t>Unison Engine Components, Inc.</t>
  </si>
  <si>
    <t>Aludisc, LLC</t>
  </si>
  <si>
    <t>Valdese Weavers, LLC</t>
  </si>
  <si>
    <t>AG Machining, Inc.</t>
  </si>
  <si>
    <t>Consolidated Models, Inc. (CMI Plastics)</t>
  </si>
  <si>
    <t>Blackwater Target Systems LLC</t>
  </si>
  <si>
    <t>TDY Industries d/b/a Allvac</t>
  </si>
  <si>
    <t>Carver Machine Works, Inc.</t>
  </si>
  <si>
    <t>Turbomeca Manufacturing, Inc.</t>
  </si>
  <si>
    <t>Brooks Boatworks</t>
  </si>
  <si>
    <t>AFA Products, Inc.</t>
  </si>
  <si>
    <t>KobeWieland Copper Products, LLC</t>
  </si>
  <si>
    <t>Stokes</t>
  </si>
  <si>
    <t>Impressions Marketing Group, Inc. III</t>
  </si>
  <si>
    <t>Motor Racing Network, Inc.</t>
  </si>
  <si>
    <t>Menlo Logistics, Inc.</t>
  </si>
  <si>
    <t>Top Tobacco L.P.</t>
  </si>
  <si>
    <t>General Tobacco, Inc.</t>
  </si>
  <si>
    <t>AmerLink, Ltd</t>
  </si>
  <si>
    <t>Hi-Tide Sales of North Carolina, Inc.</t>
  </si>
  <si>
    <t>Force Protection Industries, Inc.</t>
  </si>
  <si>
    <t>Frontier Spinning Mills, Inc.</t>
  </si>
  <si>
    <t>Thieman Metal Technologies, L.L.C.</t>
  </si>
  <si>
    <t>Commerce Overseas Corporation</t>
  </si>
  <si>
    <t>Carolina Technical Plastics Corp.</t>
  </si>
  <si>
    <t>BAE Systems Tensylon High Performance Materials Inc.</t>
  </si>
  <si>
    <t>New Buck Corporation</t>
  </si>
  <si>
    <t>Field Controls, LLC</t>
  </si>
  <si>
    <t>Reuel, Inc.</t>
  </si>
  <si>
    <t>Conopco, Inc. d/b/a Unilever Home &amp; Personal Care - USA</t>
  </si>
  <si>
    <t>Bladen Composites, LLC</t>
  </si>
  <si>
    <t>TigerTek, Inc.</t>
  </si>
  <si>
    <t>TYM-USA Inc.</t>
  </si>
  <si>
    <t>Microban Products Company</t>
  </si>
  <si>
    <t>Wind Tunnel eXtreme, LLC</t>
  </si>
  <si>
    <t>Ingles Markets Incorporated</t>
  </si>
  <si>
    <t>Watts Regulator Co.</t>
  </si>
  <si>
    <t>TCOM, L.P.</t>
  </si>
  <si>
    <t>Optimal Technologies (US), Inc.</t>
  </si>
  <si>
    <t>Jason Incorporated</t>
  </si>
  <si>
    <t>Profilform</t>
  </si>
  <si>
    <t>Frazier Snack Foods</t>
  </si>
  <si>
    <t>RCR Enterprises</t>
  </si>
  <si>
    <t>Carver Machine Works</t>
  </si>
  <si>
    <t>Spondex</t>
  </si>
  <si>
    <t>Amerlink</t>
  </si>
  <si>
    <t>Burlingon</t>
  </si>
  <si>
    <t>Lenox</t>
  </si>
  <si>
    <t>Arneg LLC</t>
  </si>
  <si>
    <t>NetApp, Inc. II</t>
  </si>
  <si>
    <t>Brunswick Corporation</t>
  </si>
  <si>
    <t>Honda Aero, Inc.</t>
  </si>
  <si>
    <t>Pharmaceutical Research Associates, Inc.</t>
  </si>
  <si>
    <t>RF MICRO DEVICES, INC. II</t>
  </si>
  <si>
    <t>INC Research, Inc.</t>
  </si>
  <si>
    <t>Skybus Airlines, Inc.</t>
  </si>
  <si>
    <t>PRC Industries, Inc.</t>
  </si>
  <si>
    <t>Stone &amp; Webster Services, LLC</t>
  </si>
  <si>
    <t>TransTech Pharma, Inc.</t>
  </si>
  <si>
    <t>Stiefel Research Institute, Inc.</t>
  </si>
  <si>
    <t>PGT Industries, Inc.</t>
  </si>
  <si>
    <t>MeadWestvaco Corporation</t>
  </si>
  <si>
    <t>RF Micro Devices, Inc.</t>
  </si>
  <si>
    <t>Credit Suisse Securities (USA) LLC (II)</t>
  </si>
  <si>
    <t>Lotus Engineering Inc.</t>
  </si>
  <si>
    <t>Maersk Inc.</t>
  </si>
  <si>
    <t>Volvo Construction Equipment, NA</t>
  </si>
  <si>
    <t>Seqirus Inc. I (fka Novartis Vaccines and Diagnostics, Inc.)</t>
  </si>
  <si>
    <t>Chris-Craft Corporation</t>
  </si>
  <si>
    <t>Indian Motorcycle Company</t>
  </si>
  <si>
    <t>Fidelity Global Brokerage Group, Inc. I</t>
  </si>
  <si>
    <t>Ralph Lauren Corporation I</t>
  </si>
  <si>
    <t>Newell Rubbermaid Inc.</t>
  </si>
  <si>
    <t>IQVIA RDS Inc. (fka Quintiles, Inc.)</t>
  </si>
  <si>
    <t>BSH Home Appliances Corporation I</t>
  </si>
  <si>
    <t>Carolina Classifieds.Com LLC</t>
  </si>
  <si>
    <t>Google Inc.</t>
  </si>
  <si>
    <t>SmithKline Beecham Corporation D/B/A GlaxoSmithKline</t>
  </si>
  <si>
    <t>Maverick Boat Company, Inc.</t>
  </si>
  <si>
    <t>General Electric Company II</t>
  </si>
  <si>
    <t>Association of International Certified Professional Accountants</t>
  </si>
  <si>
    <t>Headway Corporate Resources, Inc.</t>
  </si>
  <si>
    <t>Wake, Edgecombe</t>
  </si>
  <si>
    <t>see unique findings</t>
  </si>
  <si>
    <t>Lenovo (United States) Inc.</t>
  </si>
  <si>
    <t>Smiths Aerospace Components, Inc.</t>
  </si>
  <si>
    <t xml:space="preserve">Hewitt Associates, LLC </t>
  </si>
  <si>
    <t>Andrew Corporation</t>
  </si>
  <si>
    <t>Target Corporation</t>
  </si>
  <si>
    <t>AAR Manufacturing, Inc.</t>
  </si>
  <si>
    <t>Citicorp Credit Services, Inc.</t>
  </si>
  <si>
    <t>Cellco Partnership d/b/a Verizon Wireless</t>
  </si>
  <si>
    <t>Unilin Flooring NC, LLC</t>
  </si>
  <si>
    <t>ZF Lemforder Corporation</t>
  </si>
  <si>
    <t>TWC Administration LLC (I)</t>
  </si>
  <si>
    <t>Merck Sharp &amp; Dohme LLC (fka Corp.) I</t>
  </si>
  <si>
    <t>Harris Stratex Networks Operating Corporation</t>
  </si>
  <si>
    <t>Superior Essex Communications, LP</t>
  </si>
  <si>
    <t>NetApp, Inc. I</t>
  </si>
  <si>
    <t>Wolfspeed, Inc. (fka Cree, Inc. I)</t>
  </si>
  <si>
    <t>PCB Piezotronics of North Carolina, Inc.</t>
  </si>
  <si>
    <t>Credit Suisse Securities (USA) LLC (I)</t>
  </si>
  <si>
    <t>Novo Nordisk Pharmaceutical Industries, Inc. I</t>
  </si>
  <si>
    <t>Johnston, Wake</t>
  </si>
  <si>
    <t>GETRAG Corporation</t>
  </si>
  <si>
    <t>Dell Products LP</t>
  </si>
  <si>
    <t>Altec Industries, Inc.</t>
  </si>
  <si>
    <t>Pactiv LLC (fka Prairie Packaging, Inc.)</t>
  </si>
  <si>
    <t>Sysco Food Services of Raleigh, LLC</t>
  </si>
  <si>
    <t>Qimonda North America Corp.</t>
  </si>
  <si>
    <t>R.H. Donnelley, Inc. (d/b/a Dex One Corp)</t>
  </si>
  <si>
    <t>$70K(04) $60K(05) $50K(06-13)</t>
  </si>
  <si>
    <t>General Dynamics Armament and Technical Products, Inc.</t>
  </si>
  <si>
    <t>Goodrich Corporation</t>
  </si>
  <si>
    <t>General Electric Company</t>
  </si>
  <si>
    <t>Albaad USA, Inc. I</t>
  </si>
  <si>
    <t>$24.5K(05) $23K(06-13)</t>
  </si>
  <si>
    <t>Sum of Amount of Initial Award Available to Companies (JDIG Only)</t>
  </si>
  <si>
    <t>Sum of Local Funds Awarded</t>
  </si>
  <si>
    <t>Sum of Minimum Required New Jobs</t>
  </si>
  <si>
    <t>Sum of Local Funds Disbursed</t>
  </si>
  <si>
    <t>Sum of Jobs Created</t>
  </si>
  <si>
    <t>(blank)</t>
  </si>
  <si>
    <t>JDIG and One NC</t>
  </si>
  <si>
    <t>Total</t>
  </si>
  <si>
    <t>Local Awards Announced</t>
  </si>
  <si>
    <t>Announced Local cost per Job</t>
  </si>
  <si>
    <t>Local cost per Job to date</t>
  </si>
  <si>
    <t>JDIG only</t>
  </si>
  <si>
    <t>One NC only</t>
  </si>
  <si>
    <t>IDF Utility</t>
  </si>
  <si>
    <t>Total Min. Required Jobs</t>
  </si>
  <si>
    <t>Total Disbursed</t>
  </si>
  <si>
    <t>Total Local Funds Awarded</t>
  </si>
  <si>
    <t>Total Jobs Created</t>
  </si>
  <si>
    <t>Total Cost per Job</t>
  </si>
  <si>
    <t>(removes JMAC)</t>
  </si>
  <si>
    <t>State Funds</t>
  </si>
  <si>
    <t>Local Funds</t>
  </si>
  <si>
    <t>State and Local Cost per Job</t>
  </si>
  <si>
    <t>State Disbursements</t>
  </si>
  <si>
    <t>Local Disbursements</t>
  </si>
  <si>
    <t>Recaptures</t>
  </si>
  <si>
    <t>State and Local Cost per Job to date</t>
  </si>
  <si>
    <t>Note state disbursements for dual awards includes both JDIG and One NC reporting</t>
  </si>
  <si>
    <t>Note recaptures for dual awards includes data from JDIG and One NC reporting</t>
  </si>
  <si>
    <t xml:space="preserve">North State Steel </t>
  </si>
  <si>
    <t>office</t>
  </si>
  <si>
    <t>Guilford, Iredell</t>
  </si>
  <si>
    <t>XPO, Inc. I</t>
  </si>
  <si>
    <t>Wake (formerly in Durham County)</t>
  </si>
  <si>
    <t>Linamar Light Metals-MR, LLC (fka GF Linamar LLC)</t>
  </si>
  <si>
    <t>Egger Wood Products LLC</t>
  </si>
  <si>
    <t>ITM USA, Inc. (fka ITM Medical Isotopes, Inc.)</t>
  </si>
  <si>
    <t>Cavco Industries, Inc. (fka JB Hamlet LLC)</t>
  </si>
  <si>
    <t>Pfizer (North Carolina) LLC (fka Abzena (North Carolina) LLC)</t>
  </si>
  <si>
    <t>Masterbrand Cabinets LLC (fka MasterBrand Cabinets, Inc.)</t>
  </si>
  <si>
    <t>Max Solutions USA, LLC</t>
  </si>
  <si>
    <t>Merchants Distributors, LLC III</t>
  </si>
  <si>
    <t>Forza X1, Inc.</t>
  </si>
  <si>
    <t>NVR, Inc.</t>
  </si>
  <si>
    <t>Cumberland, Cleveland</t>
  </si>
  <si>
    <t>ABEC, Inc.</t>
  </si>
  <si>
    <t>Live Oak Banking Company</t>
  </si>
  <si>
    <t>Sunlight Batteries USA Inc.</t>
  </si>
  <si>
    <t>Wolfspeed, Inc. III</t>
  </si>
  <si>
    <t>SO-PAK-CO, Inc.</t>
  </si>
  <si>
    <t>American Woodmark Corporation</t>
  </si>
  <si>
    <t>Alamance Foods, Inc.</t>
  </si>
  <si>
    <t>Albemarle Corporation  (R&amp;D)</t>
  </si>
  <si>
    <t>Catalent Pharma Solutions, LLC</t>
  </si>
  <si>
    <t>Kempower Inc.</t>
  </si>
  <si>
    <t>$88,376; $88,4440</t>
  </si>
  <si>
    <t>Siemens Mobility, Inc.</t>
  </si>
  <si>
    <t xml:space="preserve">EPOC Solutions Ltd. </t>
  </si>
  <si>
    <t>Marshall USA LLC</t>
  </si>
  <si>
    <t>Atom Power, Inc.</t>
  </si>
  <si>
    <t>alpitronic Americas LLC</t>
  </si>
  <si>
    <t>Robert Bosch Tool Corporation</t>
  </si>
  <si>
    <t>Auction Direct USA Raleigh, LLC</t>
  </si>
  <si>
    <t>ProKidney, LLC</t>
  </si>
  <si>
    <t>D'Artagnan, Inc.</t>
  </si>
  <si>
    <t>Warsawing Cabinets, LLC</t>
  </si>
  <si>
    <t>Pisgah Laboratories Inc.</t>
  </si>
  <si>
    <t>Port City Logistics, LLC</t>
  </si>
  <si>
    <t>Asbury Graphite of North Carolina, Inc</t>
  </si>
  <si>
    <t>Imaflex USA, Inc.</t>
  </si>
  <si>
    <t>Biophil Natural Fibers LLC</t>
  </si>
  <si>
    <t>Sun Tree Snack Foods, LLC</t>
  </si>
  <si>
    <t>Steri-Tek NC, LLC</t>
  </si>
  <si>
    <t>Packaging</t>
  </si>
  <si>
    <t>Meritor Heavy Vehicle Systems, LLC</t>
  </si>
  <si>
    <t>Fab-Con Machinery Development Corp.</t>
  </si>
  <si>
    <t>Woodgrain Inc.</t>
  </si>
  <si>
    <t>Future Meat Technologies Inc. d/b/a Believer Meats</t>
  </si>
  <si>
    <t>Nelipak Corporation d/b/a Nelipak Healthcare Packaging</t>
  </si>
  <si>
    <t>Tageos, Inc.</t>
  </si>
  <si>
    <t>United Parcel Service, Inc.</t>
  </si>
  <si>
    <t>Courier  Delivery Service</t>
  </si>
  <si>
    <t>Axium Packaging LLC</t>
  </si>
  <si>
    <t>Tex-Tech Engineered Composites, LLC</t>
  </si>
  <si>
    <t>Peanut Processors of Elizabethtown, LLC</t>
  </si>
  <si>
    <t>Pilkington North America, Inc.</t>
  </si>
  <si>
    <t>Vecoplan, LLC</t>
  </si>
  <si>
    <t>Select Genetics LLC</t>
  </si>
  <si>
    <t>Farm Crew</t>
  </si>
  <si>
    <t>Phase Change Energy Solutions</t>
  </si>
  <si>
    <t>Energizer Holdings, Inc.</t>
  </si>
  <si>
    <t>\</t>
  </si>
  <si>
    <r>
      <t>Awardee</t>
    </r>
    <r>
      <rPr>
        <b/>
        <vertAlign val="superscript"/>
        <sz val="12"/>
        <rFont val="Arial"/>
        <family val="2"/>
      </rPr>
      <t>1</t>
    </r>
  </si>
  <si>
    <t xml:space="preserve">Johnston, Nash - Successor Facility </t>
  </si>
  <si>
    <t>One NC</t>
  </si>
  <si>
    <t>HAECO Americas, Inc. (fka TIMCO Aerosytsems, Inc. and TIMCO Aerosystems, LLC)</t>
  </si>
  <si>
    <t>Cloud Software Group, Inc. (fka Citrix Systems, Inc. I)</t>
  </si>
  <si>
    <t>Rowan, Davie - Successor Facility</t>
  </si>
  <si>
    <t>Mecklenburg , Wake</t>
  </si>
  <si>
    <t>Greenworks North America, LLC (fka Sunrise Global Marketing, LLC)</t>
  </si>
  <si>
    <t>Astellas Gene Therapies, Inc. (fke Audentes Therapeutics, Inc.)</t>
  </si>
  <si>
    <t>FUJIFILM Diosynth Biotechnologies North Carolina, Inc. I</t>
  </si>
  <si>
    <t>Structural 0201, LLC (fka Builder Solutions Group North Carolina, LLC)</t>
  </si>
  <si>
    <t>Honda Aircraft Company, LLC II</t>
  </si>
  <si>
    <t>TTX Company</t>
  </si>
  <si>
    <t>CommScope Inc. of North Carolina</t>
  </si>
  <si>
    <t>John Deere Electric Powertrain LLC</t>
  </si>
  <si>
    <t>Bass Farms Sausage</t>
  </si>
  <si>
    <t>Clayton Supply, Inc.</t>
  </si>
  <si>
    <t>Warehousing/Storage</t>
  </si>
  <si>
    <t>Optomi, LLC d/b/a Provalus</t>
  </si>
  <si>
    <t>Computer Programming &amp; Software Support</t>
  </si>
  <si>
    <t>Heibar/Clayton Homes</t>
  </si>
  <si>
    <t>Epsilon Advanced Materials Inc.</t>
  </si>
  <si>
    <t>Forge Battery, Inc.</t>
  </si>
  <si>
    <t>NEWCO</t>
  </si>
  <si>
    <t>Millwork &amp; Panel LLC</t>
  </si>
  <si>
    <t>DMA Industries, LLC</t>
  </si>
  <si>
    <t>Warehouse Distribution</t>
  </si>
  <si>
    <t>Lynddahl Telecom America Inc.</t>
  </si>
  <si>
    <t>DEHN, INC.</t>
  </si>
  <si>
    <t>HEYCO-Werk USA Inc.</t>
  </si>
  <si>
    <t>Sovereign Aerospace-Bladen LLC</t>
  </si>
  <si>
    <t>Siemens Energy, Inc.</t>
  </si>
  <si>
    <t xml:space="preserve">Kyowa Kirin North America Manufacturing, LLC  </t>
  </si>
  <si>
    <t>Drylock Technologies, Ltd.</t>
  </si>
  <si>
    <t>Steel Warehouse of North Carolina LLC</t>
  </si>
  <si>
    <t>SCHOTT Pharma USA, Inc.</t>
  </si>
  <si>
    <t>Duotech Services LLC</t>
  </si>
  <si>
    <t>$82.144.00</t>
  </si>
  <si>
    <t>LMFakro, LLC</t>
  </si>
  <si>
    <t>Fujifilm Diosynth Biotechnologies North Carolina, Inc. II</t>
  </si>
  <si>
    <t>Radel, Inc.</t>
  </si>
  <si>
    <t>Stella Jones</t>
  </si>
  <si>
    <t>Innovative Construction Group, LLC</t>
  </si>
  <si>
    <t>Boviet Solar Technology (North Carolina) LLC</t>
  </si>
  <si>
    <t>Crystal Windows North Carolina, Ltd.</t>
  </si>
  <si>
    <t>GREEN NEW ENERGY MATERIALS, INC.</t>
  </si>
  <si>
    <t>Ross Dress For Less, Inc.</t>
  </si>
  <si>
    <t>Nuport, LLC d/b/a J&amp;L Machine and Fabrication</t>
  </si>
  <si>
    <t>Amrep Manufacturing Company, LLC</t>
  </si>
  <si>
    <t>Clearly Clean Products, LLC</t>
  </si>
  <si>
    <t>Briolf USA LLC</t>
  </si>
  <si>
    <t>IONNA LLC</t>
  </si>
  <si>
    <t>Tcom LP</t>
  </si>
  <si>
    <t>James M. Pleasnats Company Inc.</t>
  </si>
  <si>
    <t>Attends Healthcare Products, Inc. d/b/a Attindas</t>
  </si>
  <si>
    <t>UNX-Christeyns, LLC</t>
  </si>
  <si>
    <t>Boviet Solar Technology</t>
  </si>
  <si>
    <t>Team USA Foods LLC</t>
  </si>
  <si>
    <t>Nucor Rebar Fabrication North Carolina Inc.</t>
  </si>
  <si>
    <t>Excel Interior Door, LLC</t>
  </si>
  <si>
    <t>Pennsylvania Transformer Technology,</t>
  </si>
  <si>
    <t xml:space="preserve">Cold-Link Logistics,  </t>
  </si>
  <si>
    <t>Cosmetics &amp; Cleaners International LLC d/b/a C&amp;C Industries</t>
  </si>
  <si>
    <t>GP Portable Buildings LLC</t>
  </si>
  <si>
    <t>Janssen Biotech, Inc.</t>
  </si>
  <si>
    <t>Cedar Direct, LLC</t>
  </si>
  <si>
    <t>IQE, Inc.</t>
  </si>
  <si>
    <t>Abstract Ice Inc.</t>
  </si>
  <si>
    <t>21st Century Software Technologies, Inc.</t>
  </si>
  <si>
    <t>Cherokee Tobacco Company, LLC</t>
  </si>
  <si>
    <t>Wieland Copper Products, LLC</t>
  </si>
  <si>
    <t>NexGen Cabinets Inc.</t>
  </si>
  <si>
    <t>Custom Ingredients, Inc. d/b/a Custom Flavors</t>
  </si>
  <si>
    <t>MG88 Lumberton Cold Storage, LLC d/b/a Cold-Link Logistics</t>
  </si>
  <si>
    <t>Syntec Precision Technology Corporation</t>
  </si>
  <si>
    <t>Pennsylvania Tranformer Technolgy, LLC</t>
  </si>
  <si>
    <t>Chatsworth Products, Inc.</t>
  </si>
  <si>
    <t>Barrier Fencing Supply Company</t>
  </si>
  <si>
    <t>Yeadon Fabric Domes LLC</t>
  </si>
  <si>
    <t>Bailey Manufacturing Company, LLC</t>
  </si>
  <si>
    <t>Wow Bao Service, Inc.</t>
  </si>
  <si>
    <t>Opsun Corporation</t>
  </si>
  <si>
    <t>Gillespie Precast NC LLC</t>
  </si>
  <si>
    <t>Ppg Industries, Inc.</t>
  </si>
  <si>
    <t>AVL USA, Inc.</t>
  </si>
  <si>
    <t>BSH Home Appliances Corporation</t>
  </si>
  <si>
    <t>American Titanium Metal, LLC</t>
  </si>
  <si>
    <t>Amgen Inc. II</t>
  </si>
  <si>
    <t>BuildOps, Inc.</t>
  </si>
  <si>
    <t>Daimler Truck Financial Services USA LLC</t>
  </si>
  <si>
    <t>Genentech, Inc.</t>
  </si>
  <si>
    <t>IDEXX Operations, Inc.</t>
  </si>
  <si>
    <t xml:space="preserve">Jabil Inc. </t>
  </si>
  <si>
    <t>JetZero, Inc.</t>
  </si>
  <si>
    <t>Jewelers Mutual Insurance Company, SI</t>
  </si>
  <si>
    <t>Nipro Medical Corporation (NMC)</t>
  </si>
  <si>
    <t>Prolec-GE Waukesha, Inc.</t>
  </si>
  <si>
    <t>Ralliant Corporation</t>
  </si>
  <si>
    <t>RB Health Manufacturing (US) LLC</t>
  </si>
  <si>
    <t>RTX Corporation I (fka Raytheon Technologies Corporation)</t>
  </si>
  <si>
    <t>RTX Corporation II</t>
  </si>
  <si>
    <t xml:space="preserve">RXO Corporate Solutions, LLC </t>
  </si>
  <si>
    <t>TBD - Company to be formed</t>
  </si>
  <si>
    <t>TBD – entity to be formed upon final site selection decision</t>
  </si>
  <si>
    <t>TMG &amp; Haartz Solutions LLC</t>
  </si>
  <si>
    <t>To be applied for</t>
  </si>
  <si>
    <t>Veetee Foods Inc.</t>
  </si>
  <si>
    <t>Weatherby Locums, Inc.</t>
  </si>
  <si>
    <t>Wholesaler</t>
  </si>
  <si>
    <t>Technical Services</t>
  </si>
  <si>
    <t>Professional Services</t>
  </si>
  <si>
    <t xml:space="preserve">Warehouse </t>
  </si>
  <si>
    <t>Non-Ferrous Metal</t>
  </si>
  <si>
    <t>Biological Product (except Diagnostic) Manufacturing</t>
  </si>
  <si>
    <t>Custom Computer Programming Services</t>
  </si>
  <si>
    <t>Corporate, Subsidiary, and Regional Managing Offices</t>
  </si>
  <si>
    <t>In-vitro diagnostic substance manufacturing</t>
  </si>
  <si>
    <t xml:space="preserve">Aircraft Manufacturing </t>
  </si>
  <si>
    <t>Surgical and Medical Instrument Manufacturing</t>
  </si>
  <si>
    <t>Headquarters</t>
  </si>
  <si>
    <t>Pharmaceutical Preparation Manufacturing</t>
  </si>
  <si>
    <t>Aircraft Engine and Engine Parts Manufacturing</t>
  </si>
  <si>
    <t xml:space="preserve">Freight Transportation Arrangement </t>
  </si>
  <si>
    <t>Battery Manufacturing</t>
  </si>
  <si>
    <t>Furniture Manufacturing</t>
  </si>
  <si>
    <t>Misc. Food Manufacturing</t>
  </si>
  <si>
    <t>Executive Search services</t>
  </si>
  <si>
    <t>!,366</t>
  </si>
  <si>
    <t>07/23/2003</t>
  </si>
  <si>
    <t>07/25/2003</t>
  </si>
  <si>
    <t>10/28/2003</t>
  </si>
  <si>
    <t>10/30/2003</t>
  </si>
  <si>
    <t>03/01/2004</t>
  </si>
  <si>
    <t>03/26/2004</t>
  </si>
  <si>
    <t>04/06/2004</t>
  </si>
  <si>
    <t>06/03/2004</t>
  </si>
  <si>
    <t>06/07/2004</t>
  </si>
  <si>
    <t>07/27/2004</t>
  </si>
  <si>
    <t>08/05/2004</t>
  </si>
  <si>
    <t>10/06/2004</t>
  </si>
  <si>
    <t>10/29/2004</t>
  </si>
  <si>
    <t>11/09/2004</t>
  </si>
  <si>
    <t>12/22/2004</t>
  </si>
  <si>
    <t>08/22/2005</t>
  </si>
  <si>
    <t>10/24/2005</t>
  </si>
  <si>
    <t>10/27/2005</t>
  </si>
  <si>
    <t>12/08/2005</t>
  </si>
  <si>
    <t>12/22/2005</t>
  </si>
  <si>
    <t>01/11/2006</t>
  </si>
  <si>
    <t>02/09/2006</t>
  </si>
  <si>
    <t>02/15/2006</t>
  </si>
  <si>
    <t>03/06/2006</t>
  </si>
  <si>
    <t>04/18/2006</t>
  </si>
  <si>
    <t>05/11/2006</t>
  </si>
  <si>
    <t>06/08/2006</t>
  </si>
  <si>
    <t>10/26/2006</t>
  </si>
  <si>
    <t>11/13/2006</t>
  </si>
  <si>
    <t>11/30/2006</t>
  </si>
  <si>
    <t>12/04/2006</t>
  </si>
  <si>
    <t>12/14/2006</t>
  </si>
  <si>
    <t>12/28/2006</t>
  </si>
  <si>
    <t>02/09/2007</t>
  </si>
  <si>
    <t>04/30/2007</t>
  </si>
  <si>
    <t>05/07/2007</t>
  </si>
  <si>
    <t>07/02/2007</t>
  </si>
  <si>
    <t>07/17/2007</t>
  </si>
  <si>
    <t>09/25/2007</t>
  </si>
  <si>
    <t>09/28/2007</t>
  </si>
  <si>
    <t>10/10/2007</t>
  </si>
  <si>
    <t>10/22/2007</t>
  </si>
  <si>
    <t>11/21/2007</t>
  </si>
  <si>
    <t>11/28/2007</t>
  </si>
  <si>
    <t>12/17/2007</t>
  </si>
  <si>
    <t>02/28/2008</t>
  </si>
  <si>
    <t>03/13/2008</t>
  </si>
  <si>
    <t>04/14/2008</t>
  </si>
  <si>
    <t>04/29/2008</t>
  </si>
  <si>
    <t>06/20/2008</t>
  </si>
  <si>
    <t>07/21/2008</t>
  </si>
  <si>
    <t>08/04/2008</t>
  </si>
  <si>
    <t>08/14/2008</t>
  </si>
  <si>
    <t>11/13/2008</t>
  </si>
  <si>
    <t>12/04/2008</t>
  </si>
  <si>
    <t>02/18/2009</t>
  </si>
  <si>
    <t>03/20/2009</t>
  </si>
  <si>
    <t>04/13/2009</t>
  </si>
  <si>
    <t>04/22/2009</t>
  </si>
  <si>
    <t>04/28/2009</t>
  </si>
  <si>
    <t>05/06/2009</t>
  </si>
  <si>
    <t>05/14/2009</t>
  </si>
  <si>
    <t>05/27/2009</t>
  </si>
  <si>
    <t>07/20/2009</t>
  </si>
  <si>
    <t>08/13/2009</t>
  </si>
  <si>
    <t>09/24/2009</t>
  </si>
  <si>
    <t>10/14/2009</t>
  </si>
  <si>
    <t>12/22/2009</t>
  </si>
  <si>
    <t>01/07/2010</t>
  </si>
  <si>
    <t>03/31/2010</t>
  </si>
  <si>
    <t>06/03/2010</t>
  </si>
  <si>
    <t>06/14/2010</t>
  </si>
  <si>
    <t>07/08/2010</t>
  </si>
  <si>
    <t>09/20/2010</t>
  </si>
  <si>
    <t>10/14/2010</t>
  </si>
  <si>
    <t>12/16/2010</t>
  </si>
  <si>
    <t>01/10/2011</t>
  </si>
  <si>
    <t>01/13/2011</t>
  </si>
  <si>
    <t>03/30/2011</t>
  </si>
  <si>
    <t>04/14/2011</t>
  </si>
  <si>
    <t>05/16/2011</t>
  </si>
  <si>
    <t>05/31/2011</t>
  </si>
  <si>
    <t>06/20/2011</t>
  </si>
  <si>
    <t>07/12/2022</t>
  </si>
  <si>
    <t>07/28/2022</t>
  </si>
  <si>
    <t>08/02/2022</t>
  </si>
  <si>
    <t>08/23/2022</t>
  </si>
  <si>
    <t>09/07/2022</t>
  </si>
  <si>
    <t>09/09/2022</t>
  </si>
  <si>
    <t>10/18/2022</t>
  </si>
  <si>
    <t>12/06/2022</t>
  </si>
  <si>
    <t>12/13/2022</t>
  </si>
  <si>
    <t>02/07/2023</t>
  </si>
  <si>
    <t>03/07/2023</t>
  </si>
  <si>
    <t>04/11/2023</t>
  </si>
  <si>
    <t>04/25/2023</t>
  </si>
  <si>
    <t>05/09/2023</t>
  </si>
  <si>
    <t>05/23/2023</t>
  </si>
  <si>
    <t>06/01/2023</t>
  </si>
  <si>
    <t>06/06/2023</t>
  </si>
  <si>
    <t>06/13/2023</t>
  </si>
  <si>
    <t>07/11/2023</t>
  </si>
  <si>
    <t>07/25/2023</t>
  </si>
  <si>
    <t>08/22/2023</t>
  </si>
  <si>
    <t>10/26/2023</t>
  </si>
  <si>
    <t>11/14/2023</t>
  </si>
  <si>
    <t>11/28/2023</t>
  </si>
  <si>
    <t>01/23/2024</t>
  </si>
  <si>
    <t>02/13/2024</t>
  </si>
  <si>
    <t>02/27/2024</t>
  </si>
  <si>
    <t>03/18/2024</t>
  </si>
  <si>
    <t>03/26/2024</t>
  </si>
  <si>
    <t>04/11/2024</t>
  </si>
  <si>
    <t>04/23/2024</t>
  </si>
  <si>
    <t>04/26/2024</t>
  </si>
  <si>
    <t>05/02/2024</t>
  </si>
  <si>
    <t>05/28/2024</t>
  </si>
  <si>
    <t>05/30/2024</t>
  </si>
  <si>
    <t>06/11/2024</t>
  </si>
  <si>
    <t>05/14/2003</t>
  </si>
  <si>
    <t>11/17/2003</t>
  </si>
  <si>
    <t>03/15/2004</t>
  </si>
  <si>
    <t>03/16/2004</t>
  </si>
  <si>
    <t>03/18/2004</t>
  </si>
  <si>
    <t>10/21/2004</t>
  </si>
  <si>
    <t>10/28/2004</t>
  </si>
  <si>
    <t>08/15/2005</t>
  </si>
  <si>
    <t>09/01/2005</t>
  </si>
  <si>
    <t>10/26/2005</t>
  </si>
  <si>
    <t>12/30/2005</t>
  </si>
  <si>
    <t>07/18/2006</t>
  </si>
  <si>
    <t>07/20/2006</t>
  </si>
  <si>
    <t>08/02/2006</t>
  </si>
  <si>
    <t>11/29/2006</t>
  </si>
  <si>
    <t>02/01/2007</t>
  </si>
  <si>
    <t>04/20/2007</t>
  </si>
  <si>
    <t>07/12/2007</t>
  </si>
  <si>
    <t>04/30/2008</t>
  </si>
  <si>
    <t>05/14/2008</t>
  </si>
  <si>
    <t>11/13/2009</t>
  </si>
  <si>
    <t>12/14/2009</t>
  </si>
  <si>
    <t>12/16/2009</t>
  </si>
  <si>
    <t>01/20/2010</t>
  </si>
  <si>
    <t>03/11/2010</t>
  </si>
  <si>
    <t>04/12/2010</t>
  </si>
  <si>
    <t>06/10/2010</t>
  </si>
  <si>
    <t>07/20/2010</t>
  </si>
  <si>
    <t>07/30/2010</t>
  </si>
  <si>
    <t>08/05/2010</t>
  </si>
  <si>
    <t>09/09/2010</t>
  </si>
  <si>
    <t>09/28/2010</t>
  </si>
  <si>
    <t>10/04/2010</t>
  </si>
  <si>
    <t>11/15/2010</t>
  </si>
  <si>
    <t>12/22/2010</t>
  </si>
  <si>
    <t>02/21/2011</t>
  </si>
  <si>
    <t>04/12/2011</t>
  </si>
  <si>
    <t>04/19/2011</t>
  </si>
  <si>
    <t>06/30/2011</t>
  </si>
  <si>
    <t>Central Carolina Seeding</t>
  </si>
  <si>
    <t>Advantage Machinery Services</t>
  </si>
  <si>
    <t>AssetMark Financial Holdings, Inc.</t>
  </si>
  <si>
    <t>Citigroup Technology, Inc.</t>
  </si>
  <si>
    <t>Eco King Solutions, LLC</t>
  </si>
  <si>
    <t>Walmart Fulfillment Services, LLC</t>
  </si>
  <si>
    <t>SoFi Bank N.A., Corp</t>
  </si>
  <si>
    <t>BorgWarner Industrial Solutions LLC I</t>
  </si>
  <si>
    <t>Pacific Life Insurance Company</t>
  </si>
  <si>
    <t>Scout Motors Inc.</t>
  </si>
  <si>
    <t>Fit Precast, LLC</t>
  </si>
  <si>
    <t>Maersk Agency U.S.A., Inc.</t>
  </si>
  <si>
    <t>Vulcan Elements Inc.</t>
  </si>
  <si>
    <t>Aspida Financial Services, LLC</t>
  </si>
  <si>
    <t>Novartis Gene Therapies, Inc III</t>
  </si>
  <si>
    <t>Environmental Air Systems, LLC</t>
  </si>
  <si>
    <t>Hoffman &amp; Hoffman, Inc.</t>
  </si>
  <si>
    <t>Capital Group Companies Global</t>
  </si>
  <si>
    <t>Sumitomo Mitsui Banking Corporation</t>
  </si>
  <si>
    <t>AbbVie Inc.</t>
  </si>
  <si>
    <t>BorgWarner Industrial Solutions LLC II</t>
  </si>
  <si>
    <t>GMAX Industries, Inc.</t>
  </si>
  <si>
    <t>Judco Manufacturing, Inc.</t>
  </si>
  <si>
    <t>Cardon Rehabilitation &amp; Medical Equipment USA, LLC</t>
  </si>
  <si>
    <t>Electrolux Consumer Products, Inc.</t>
  </si>
  <si>
    <t>MST Rebar USA, LLC</t>
  </si>
  <si>
    <t>ADUSA Distribution, LLC</t>
  </si>
  <si>
    <t>Eaton Aeroquip LLC</t>
  </si>
  <si>
    <t>Vectortex (Usa), LLC</t>
  </si>
  <si>
    <t>GE Aerospace</t>
  </si>
  <si>
    <t>Citel America, Inc.</t>
  </si>
  <si>
    <t>Coley, LLC</t>
  </si>
  <si>
    <t>TSEA USA Delaware, LLC</t>
  </si>
  <si>
    <t>Linde Inc.</t>
  </si>
  <si>
    <t>Supreme Nonwoven Inc.</t>
  </si>
  <si>
    <t>Goldhofer Inc.</t>
  </si>
  <si>
    <t xml:space="preserve">Davidson </t>
  </si>
  <si>
    <t xml:space="preserve">Caldwell </t>
  </si>
  <si>
    <t xml:space="preserve">Mecklenburg </t>
  </si>
  <si>
    <t>Durham; Wake</t>
  </si>
  <si>
    <t>Management &amp; Investment</t>
  </si>
  <si>
    <t>Commercial Banking</t>
  </si>
  <si>
    <t>Warheousing</t>
  </si>
  <si>
    <t>Consumer Lending</t>
  </si>
  <si>
    <t>Insurance</t>
  </si>
  <si>
    <t>Corporate</t>
  </si>
  <si>
    <t>Warehouse and Storage</t>
  </si>
  <si>
    <t>400 in Stanly County; total 1050  (in NC)</t>
  </si>
  <si>
    <r>
      <rPr>
        <vertAlign val="superscript"/>
        <sz val="12"/>
        <color theme="1"/>
        <rFont val="Calibri"/>
        <family val="2"/>
        <scheme val="minor"/>
      </rPr>
      <t>1</t>
    </r>
    <r>
      <rPr>
        <sz val="12"/>
        <color theme="1"/>
        <rFont val="Calibri"/>
        <family val="2"/>
        <scheme val="minor"/>
      </rPr>
      <t>IDF and IDF-Utility awards are made to local governments for infrastructure projects. In many cases these projects involve specific companies, listed here as awardees.</t>
    </r>
  </si>
  <si>
    <t>* Indicates some or all disbursed funds were recaptured by the State.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</si>
</sst>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quot;$&quot;* #,##0.00_);_(&quot;$&quot;* \(#,##0.00\);_(&quot;$&quot;* &quot;-&quot;??_);_(@_)"/>
    <numFmt numFmtId="43" formatCode="_(* #,##0.00_);_(* \(#,##0.00\);_(* &quot;-&quot;??_);_(@_)"/>
    <numFmt numFmtId="164" formatCode="mm/d/yyyy"/>
    <numFmt numFmtId="165" formatCode="&quot;$&quot;#,##0"/>
    <numFmt numFmtId="166" formatCode="&quot;$&quot;#,##0.00_);[Red]\-&quot;$&quot;#,##0.00"/>
    <numFmt numFmtId="167" formatCode="\$#,##0.00_);[Red]\-\$#,##0.00"/>
    <numFmt numFmtId="168" formatCode="_(* #,##0_);_(* \(#,##0\);_(* &quot;-&quot;??_);_(@_)"/>
  </numFmts>
  <fonts count="12" x14ac:knownFonts="1">
    <font>
      <sz val="11"/>
      <color theme="1"/>
      <name val="Calibri"/>
      <family val="2"/>
      <scheme val="minor"/>
    </font>
    <font>
      <sz val="11"/>
      <color theme="1"/>
      <name val="Calibri"/>
      <family val="2"/>
      <scheme val="minor"/>
    </font>
    <font>
      <b/>
      <sz val="12"/>
      <name val="Arial"/>
      <family val="2"/>
    </font>
    <font>
      <b/>
      <sz val="12"/>
      <color theme="1"/>
      <name val="Arial"/>
      <family val="2"/>
    </font>
    <font>
      <sz val="12"/>
      <color theme="1"/>
      <name val="Calibri"/>
      <family val="2"/>
      <scheme val="minor"/>
    </font>
    <font>
      <u/>
      <sz val="11"/>
      <color theme="10"/>
      <name val="Calibri"/>
      <family val="2"/>
      <scheme val="minor"/>
    </font>
    <font>
      <sz val="12"/>
      <name val="Calibri"/>
      <family val="2"/>
      <scheme val="minor"/>
    </font>
    <font>
      <sz val="11"/>
      <color indexed="8"/>
      <name val="Calibri"/>
      <family val="2"/>
      <scheme val="minor"/>
    </font>
    <font>
      <sz val="12"/>
      <color indexed="8"/>
      <name val="Calibri"/>
      <family val="2"/>
      <scheme val="minor"/>
    </font>
    <font>
      <u/>
      <sz val="12"/>
      <color theme="10"/>
      <name val="Calibri"/>
      <family val="2"/>
      <scheme val="minor"/>
    </font>
    <font>
      <b/>
      <vertAlign val="superscript"/>
      <sz val="12"/>
      <name val="Arial"/>
      <family val="2"/>
    </font>
    <font>
      <vertAlign val="superscript"/>
      <sz val="12"/>
      <color theme="1"/>
      <name val="Calibri"/>
      <family val="2"/>
      <scheme val="minor"/>
    </font>
  </fonts>
  <fills count="3">
    <fill>
      <patternFill patternType="none"/>
    </fill>
    <fill>
      <patternFill patternType="gray125"/>
    </fill>
    <fill>
      <patternFill patternType="solid">
        <fgColor theme="4"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5">
    <xf numFmtId="0" fontId="0" fillId="0" borderId="0"/>
    <xf numFmtId="44" fontId="1" fillId="0" borderId="0" applyFont="0" applyFill="0" applyBorder="0" applyAlignment="0" applyProtection="0"/>
    <xf numFmtId="0" fontId="5" fillId="0" borderId="0" applyNumberFormat="0" applyFill="0" applyBorder="0" applyAlignment="0" applyProtection="0"/>
    <xf numFmtId="0" fontId="7" fillId="0" borderId="0"/>
    <xf numFmtId="43" fontId="1" fillId="0" borderId="0" applyFont="0" applyFill="0" applyBorder="0" applyAlignment="0" applyProtection="0"/>
  </cellStyleXfs>
  <cellXfs count="40">
    <xf numFmtId="0" fontId="0" fillId="0" borderId="0" xfId="0"/>
    <xf numFmtId="0" fontId="2" fillId="2" borderId="1" xfId="0" applyFont="1" applyFill="1" applyBorder="1" applyAlignment="1">
      <alignment horizontal="center" vertical="center" wrapText="1"/>
    </xf>
    <xf numFmtId="164" fontId="2" fillId="2" borderId="1" xfId="0" applyNumberFormat="1"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2" borderId="0" xfId="0" applyFont="1" applyFill="1" applyAlignment="1">
      <alignment wrapText="1"/>
    </xf>
    <xf numFmtId="0" fontId="6" fillId="0" borderId="0" xfId="0" applyFont="1" applyAlignment="1">
      <alignment horizontal="center" vertical="center"/>
    </xf>
    <xf numFmtId="0" fontId="4" fillId="0" borderId="0" xfId="0" applyFont="1" applyAlignment="1">
      <alignment horizontal="center"/>
    </xf>
    <xf numFmtId="0" fontId="6" fillId="0" borderId="0" xfId="0" applyFont="1" applyAlignment="1">
      <alignment horizontal="center"/>
    </xf>
    <xf numFmtId="49" fontId="6" fillId="0" borderId="0" xfId="0" applyNumberFormat="1" applyFont="1" applyAlignment="1">
      <alignment horizontal="center"/>
    </xf>
    <xf numFmtId="165" fontId="6" fillId="0" borderId="0" xfId="0" applyNumberFormat="1" applyFont="1" applyAlignment="1">
      <alignment horizontal="center"/>
    </xf>
    <xf numFmtId="166" fontId="6" fillId="0" borderId="0" xfId="0" applyNumberFormat="1" applyFont="1" applyAlignment="1">
      <alignment horizontal="center"/>
    </xf>
    <xf numFmtId="165" fontId="4" fillId="0" borderId="0" xfId="0" applyNumberFormat="1" applyFont="1" applyAlignment="1">
      <alignment horizontal="center"/>
    </xf>
    <xf numFmtId="0" fontId="4" fillId="0" borderId="0" xfId="0" applyFont="1" applyAlignment="1">
      <alignment horizontal="center" vertical="center"/>
    </xf>
    <xf numFmtId="0" fontId="8" fillId="0" borderId="0" xfId="3" applyFont="1" applyAlignment="1">
      <alignment horizontal="center"/>
    </xf>
    <xf numFmtId="0" fontId="9" fillId="0" borderId="0" xfId="2" applyFont="1" applyAlignment="1">
      <alignment horizontal="center"/>
    </xf>
    <xf numFmtId="3" fontId="4" fillId="0" borderId="0" xfId="0" applyNumberFormat="1" applyFont="1" applyAlignment="1">
      <alignment horizontal="center"/>
    </xf>
    <xf numFmtId="0" fontId="5" fillId="0" borderId="0" xfId="2" applyAlignment="1">
      <alignment horizontal="center"/>
    </xf>
    <xf numFmtId="14" fontId="4" fillId="0" borderId="0" xfId="0" applyNumberFormat="1" applyFont="1" applyAlignment="1">
      <alignment horizontal="center" vertical="center"/>
    </xf>
    <xf numFmtId="0" fontId="0" fillId="0" borderId="0" xfId="0" pivotButton="1"/>
    <xf numFmtId="0" fontId="0" fillId="0" borderId="0" xfId="0" applyAlignment="1">
      <alignment horizontal="left"/>
    </xf>
    <xf numFmtId="0" fontId="0" fillId="0" borderId="0" xfId="0" applyAlignment="1">
      <alignment horizontal="left" indent="1"/>
    </xf>
    <xf numFmtId="3" fontId="6" fillId="0" borderId="0" xfId="1" applyNumberFormat="1" applyFont="1" applyAlignment="1">
      <alignment horizontal="center"/>
    </xf>
    <xf numFmtId="3" fontId="4" fillId="0" borderId="0" xfId="1" applyNumberFormat="1" applyFont="1" applyAlignment="1">
      <alignment horizontal="center"/>
    </xf>
    <xf numFmtId="3" fontId="4" fillId="0" borderId="0" xfId="0" applyNumberFormat="1" applyFont="1" applyAlignment="1">
      <alignment horizontal="center" vertical="center"/>
    </xf>
    <xf numFmtId="165" fontId="6" fillId="0" borderId="0" xfId="1" applyNumberFormat="1" applyFont="1" applyAlignment="1">
      <alignment horizontal="center"/>
    </xf>
    <xf numFmtId="165" fontId="4" fillId="0" borderId="0" xfId="0" applyNumberFormat="1" applyFont="1"/>
    <xf numFmtId="165" fontId="4" fillId="0" borderId="0" xfId="1" applyNumberFormat="1" applyFont="1" applyAlignment="1">
      <alignment horizontal="center"/>
    </xf>
    <xf numFmtId="165" fontId="4" fillId="0" borderId="0" xfId="0" applyNumberFormat="1" applyFont="1" applyAlignment="1">
      <alignment horizontal="center" vertical="center"/>
    </xf>
    <xf numFmtId="165" fontId="4" fillId="0" borderId="0" xfId="0" applyNumberFormat="1" applyFont="1" applyAlignment="1">
      <alignment horizontal="right"/>
    </xf>
    <xf numFmtId="3" fontId="6" fillId="0" borderId="0" xfId="0" applyNumberFormat="1" applyFont="1" applyAlignment="1">
      <alignment horizontal="center"/>
    </xf>
    <xf numFmtId="167" fontId="4" fillId="0" borderId="0" xfId="0" applyNumberFormat="1" applyFont="1" applyAlignment="1">
      <alignment horizontal="center" vertical="center"/>
    </xf>
    <xf numFmtId="14" fontId="6" fillId="0" borderId="0" xfId="0" applyNumberFormat="1" applyFont="1" applyAlignment="1">
      <alignment horizontal="center"/>
    </xf>
    <xf numFmtId="14" fontId="4" fillId="0" borderId="0" xfId="0" applyNumberFormat="1" applyFont="1" applyAlignment="1">
      <alignment horizontal="center"/>
    </xf>
    <xf numFmtId="0" fontId="0" fillId="0" borderId="0" xfId="0" applyAlignment="1">
      <alignment horizontal="center" vertical="center"/>
    </xf>
    <xf numFmtId="168" fontId="0" fillId="0" borderId="0" xfId="0" applyNumberFormat="1"/>
    <xf numFmtId="168" fontId="0" fillId="0" borderId="0" xfId="4" applyNumberFormat="1" applyFont="1"/>
    <xf numFmtId="43" fontId="0" fillId="0" borderId="0" xfId="4" applyFont="1"/>
    <xf numFmtId="37" fontId="4" fillId="0" borderId="0" xfId="4" applyNumberFormat="1" applyFont="1" applyAlignment="1">
      <alignment horizontal="center" vertical="center"/>
    </xf>
    <xf numFmtId="0" fontId="4" fillId="0" borderId="0" xfId="0" applyFont="1"/>
    <xf numFmtId="0" fontId="4" fillId="0" borderId="0" xfId="0" applyFont="1" applyAlignment="1">
      <alignment horizontal="left"/>
    </xf>
  </cellXfs>
  <cellStyles count="5">
    <cellStyle name="Comma" xfId="4" builtinId="3"/>
    <cellStyle name="Currency" xfId="1" builtinId="4"/>
    <cellStyle name="Hyperlink" xfId="2" builtinId="8"/>
    <cellStyle name="Normal" xfId="0" builtinId="0"/>
    <cellStyle name="Normal 2" xfId="3" xr:uid="{499FB199-79B9-47E6-8CC7-B4DF2B0A9E17}"/>
  </cellStyles>
  <dxfs count="6">
    <dxf>
      <font>
        <color rgb="FF9C0006"/>
      </font>
      <fill>
        <patternFill>
          <bgColor rgb="FFFFC7CE"/>
        </patternFill>
      </fill>
    </dxf>
    <dxf>
      <font>
        <color rgb="FF9C0006"/>
      </font>
      <fill>
        <patternFill>
          <bgColor rgb="FFFFC7CE"/>
        </patternFill>
      </fill>
    </dxf>
    <dxf>
      <font>
        <color rgb="FF9C0006"/>
      </font>
      <fill>
        <patternFill>
          <bgColor rgb="FFFFC7CE"/>
        </patternFill>
      </fill>
    </dxf>
    <dxf>
      <numFmt numFmtId="168" formatCode="_(* #,##0_);_(* \(#,##0\);_(* &quot;-&quot;??_);_(@_)"/>
    </dxf>
    <dxf>
      <numFmt numFmtId="168" formatCode="_(* #,##0_);_(* \(#,##0\);_(* &quot;-&quot;??_);_(@_)"/>
    </dxf>
    <dxf>
      <numFmt numFmtId="168" formatCode="_(* #,##0_);_(* \(#,##0\);_(* &quot;-&quot;??_);_(@_)"/>
    </dxf>
  </dxfs>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pivotCacheDefinition" Target="pivotCache/pivotCacheDefinition2.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pivotCacheDefinition" Target="pivotCache/pivotCacheDefinition1.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Miley, Lindsay M" refreshedDate="45162.373933796298" createdVersion="8" refreshedVersion="8" minRefreshableVersion="3" recordCount="787" xr:uid="{65BBD5F6-EF9D-40BD-8537-3B64619F8F19}">
  <cacheSource type="worksheet">
    <worksheetSource ref="A1:AR1048576" sheet="Local"/>
  </cacheSource>
  <cacheFields count="44">
    <cacheField name="Unique Project Identification Number" numFmtId="0">
      <sharedItems containsBlank="1"/>
    </cacheField>
    <cacheField name="Funding Program" numFmtId="0">
      <sharedItems containsBlank="1" count="5">
        <s v="One NC "/>
        <s v="IDF-Utility Account"/>
        <s v="JDIG"/>
        <s v="JMAC"/>
        <m/>
      </sharedItems>
    </cacheField>
    <cacheField name="Dual JDIG/OneNC Award" numFmtId="0">
      <sharedItems containsBlank="1" count="3">
        <s v="No"/>
        <s v="Yes"/>
        <m/>
      </sharedItems>
    </cacheField>
    <cacheField name="Award Date" numFmtId="0">
      <sharedItems containsDate="1" containsBlank="1" containsMixedTypes="1" minDate="2011-07-01T00:00:00" maxDate="2022-06-17T00:00:00"/>
    </cacheField>
    <cacheField name="Award Year" numFmtId="0">
      <sharedItems containsString="0" containsBlank="1" containsNumber="1" containsInteger="1" minValue="2011" maxValue="2022"/>
    </cacheField>
    <cacheField name="Project Descriptor" numFmtId="0">
      <sharedItems containsBlank="1" containsMixedTypes="1" containsNumber="1" containsInteger="1" minValue="625" maxValue="625"/>
    </cacheField>
    <cacheField name="Company Name" numFmtId="0">
      <sharedItems containsBlank="1"/>
    </cacheField>
    <cacheField name="Existing NC Operations" numFmtId="0">
      <sharedItems containsBlank="1"/>
    </cacheField>
    <cacheField name="County of Project" numFmtId="0">
      <sharedItems containsBlank="1"/>
    </cacheField>
    <cacheField name="Tier(s) at Time of Award" numFmtId="0">
      <sharedItems containsBlank="1" containsMixedTypes="1" containsNumber="1" containsInteger="1" minValue="1" maxValue="3"/>
    </cacheField>
    <cacheField name="Site Address(es)" numFmtId="0">
      <sharedItems containsBlank="1" longText="1"/>
    </cacheField>
    <cacheField name="Facility Expansion" numFmtId="0">
      <sharedItems containsBlank="1"/>
    </cacheField>
    <cacheField name="Mailing Address" numFmtId="0">
      <sharedItems containsBlank="1"/>
    </cacheField>
    <cacheField name="Zip Code + 4 " numFmtId="0">
      <sharedItems containsBlank="1" containsMixedTypes="1" containsNumber="1" containsInteger="1" minValue="6108" maxValue="97006"/>
    </cacheField>
    <cacheField name="Phone #" numFmtId="0">
      <sharedItems containsBlank="1" containsMixedTypes="1" containsNumber="1" containsInteger="1" minValue="6129663788" maxValue="3021062455495"/>
    </cacheField>
    <cacheField name="Website" numFmtId="0">
      <sharedItems containsBlank="1"/>
    </cacheField>
    <cacheField name="Primary NAICS" numFmtId="0">
      <sharedItems containsBlank="1" containsMixedTypes="1" containsNumber="1" containsInteger="1" minValue="5419" maxValue="6221510"/>
    </cacheField>
    <cacheField name="Secondary NAICS" numFmtId="0">
      <sharedItems containsBlank="1" containsMixedTypes="1" containsNumber="1" containsInteger="1" minValue="311" maxValue="611710"/>
    </cacheField>
    <cacheField name="Primary Type of Jobs" numFmtId="0">
      <sharedItems containsBlank="1"/>
    </cacheField>
    <cacheField name="Secondary Type of Jobs" numFmtId="0">
      <sharedItems containsBlank="1"/>
    </cacheField>
    <cacheField name="Intended Use of Funds" numFmtId="0">
      <sharedItems containsBlank="1" longText="1"/>
    </cacheField>
    <cacheField name="Total Awarded Amount" numFmtId="0">
      <sharedItems containsString="0" containsBlank="1" containsNumber="1" minValue="10000" maxValue="958201000"/>
    </cacheField>
    <cacheField name="Amount of Initial Award Available to Companies (JDIG Only)" numFmtId="0">
      <sharedItems containsBlank="1" containsMixedTypes="1" containsNumber="1" containsInteger="1" minValue="468000" maxValue="845820750"/>
    </cacheField>
    <cacheField name="Amount of Initial Award Available to Utility Fund (JDIG Only" numFmtId="0">
      <sharedItems containsBlank="1" containsMixedTypes="1" containsNumber="1" containsInteger="1" minValue="0" maxValue="112380250"/>
    </cacheField>
    <cacheField name="Minimum Required New Jobs" numFmtId="0">
      <sharedItems containsBlank="1" containsMixedTypes="1" containsNumber="1" containsInteger="1" minValue="0" maxValue="6000"/>
    </cacheField>
    <cacheField name="Minimum Required Retained Jobs" numFmtId="0">
      <sharedItems containsBlank="1" containsMixedTypes="1" containsNumber="1" containsInteger="1" minValue="0" maxValue="10950"/>
    </cacheField>
    <cacheField name="Minimum Required Average Wage" numFmtId="0">
      <sharedItems containsBlank="1" containsMixedTypes="1" containsNumber="1" containsInteger="1" minValue="586" maxValue="278560"/>
    </cacheField>
    <cacheField name="Minimum Required Private Investment" numFmtId="0">
      <sharedItems containsBlank="1" containsMixedTypes="1" containsNumber="1" containsInteger="1" minValue="0" maxValue="3206960000"/>
    </cacheField>
    <cacheField name="Base Period (JDIG Only)" numFmtId="0">
      <sharedItems containsBlank="1" containsMixedTypes="1" containsNumber="1" containsInteger="1" minValue="1" maxValue="5"/>
    </cacheField>
    <cacheField name="Grant Term (JDIG, OneNC, &amp; JMAC Only)" numFmtId="0">
      <sharedItems containsBlank="1" containsMixedTypes="1" containsNumber="1" containsInteger="1" minValue="1" maxValue="12"/>
    </cacheField>
    <cacheField name="Status" numFmtId="0">
      <sharedItems containsBlank="1"/>
    </cacheField>
    <cacheField name="Remaining Potential Liability to Awardee" numFmtId="0">
      <sharedItems containsString="0" containsBlank="1" containsNumber="1" minValue="0" maxValue="845820750"/>
    </cacheField>
    <cacheField name="Disbursements to Awardee " numFmtId="0">
      <sharedItems containsString="0" containsBlank="1" containsNumber="1" minValue="0" maxValue="43173131"/>
    </cacheField>
    <cacheField name="Remaining Potential Liability to Utility Fund - Anticipated from JDIG" numFmtId="0">
      <sharedItems containsBlank="1" containsMixedTypes="1" containsNumber="1" containsInteger="1" minValue="0" maxValue="112380250"/>
    </cacheField>
    <cacheField name="Disbursements to Utility Fund from JDIG" numFmtId="0">
      <sharedItems containsBlank="1" containsMixedTypes="1" containsNumber="1" containsInteger="1" minValue="0" maxValue="14391043"/>
    </cacheField>
    <cacheField name="Jobs Created" numFmtId="0">
      <sharedItems containsBlank="1" containsMixedTypes="1" containsNumber="1" containsInteger="1" minValue="0" maxValue="3159"/>
    </cacheField>
    <cacheField name="Retained Jobs" numFmtId="0">
      <sharedItems containsBlank="1" containsMixedTypes="1" containsNumber="1" containsInteger="1" minValue="0" maxValue="11645"/>
    </cacheField>
    <cacheField name="Average Wage Paid" numFmtId="0">
      <sharedItems containsBlank="1" containsMixedTypes="1" containsNumber="1" minValue="0" maxValue="395287"/>
    </cacheField>
    <cacheField name="Private Investment Made" numFmtId="0">
      <sharedItems containsBlank="1" containsMixedTypes="1" containsNumber="1" minValue="0" maxValue="1234000000"/>
    </cacheField>
    <cacheField name="Recaptured Funds" numFmtId="0">
      <sharedItems containsBlank="1" containsMixedTypes="1" containsNumber="1" containsInteger="1" minValue="0" maxValue="1021275"/>
    </cacheField>
    <cacheField name="Local Funds Awarded" numFmtId="0">
      <sharedItems containsBlank="1" containsMixedTypes="1" containsNumber="1" minValue="0" maxValue="96854480" longText="1"/>
    </cacheField>
    <cacheField name="Nature of Local Funds" numFmtId="0">
      <sharedItems containsBlank="1" containsMixedTypes="1" containsNumber="1" containsInteger="1" minValue="0" maxValue="0" longText="1"/>
    </cacheField>
    <cacheField name="Local Funds Disbursed" numFmtId="0">
      <sharedItems containsBlank="1" containsMixedTypes="1" containsNumber="1" minValue="0" maxValue="52616000" longText="1"/>
    </cacheField>
    <cacheField name="Net State Disbursements to Awardee" numFmtId="0">
      <sharedItems containsString="0" containsBlank="1" containsNumber="1" minValue="0" maxValue="43173131"/>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Miley, Lindsay M" refreshedDate="45183.365055439812" createdVersion="7" refreshedVersion="8" minRefreshableVersion="3" recordCount="1269" xr:uid="{D72AF758-5BA7-433A-8E54-E4BEE1E3F0E2}">
  <cacheSource type="worksheet">
    <worksheetSource ref="A1:A1048576" sheet="Data"/>
  </cacheSource>
  <cacheFields count="44">
    <cacheField name="Unique Project Identification Number" numFmtId="0">
      <sharedItems containsBlank="1"/>
    </cacheField>
    <cacheField name="Funding Program" numFmtId="0">
      <sharedItems containsBlank="1" count="7">
        <s v="One NC "/>
        <s v="JMAC"/>
        <s v="JDIG"/>
        <s v="IDF"/>
        <s v="IDF-Utility Account"/>
        <m/>
        <s v="One NC" u="1"/>
      </sharedItems>
    </cacheField>
    <cacheField name="Dual JDIG/OneNC Award" numFmtId="0">
      <sharedItems containsBlank="1" count="5">
        <s v="No"/>
        <s v="Yes"/>
        <s v="JMAC &amp; One NC"/>
        <m/>
        <s v=""/>
      </sharedItems>
    </cacheField>
    <cacheField name="Award Date" numFmtId="14">
      <sharedItems containsDate="1" containsBlank="1" containsMixedTypes="1" minDate="2003-05-14T00:00:00" maxDate="1900-01-10T10:50:04" count="1281">
        <d v="2007-01-05T00:00:00"/>
        <d v="2007-01-12T00:00:00"/>
        <d v="2007-01-16T00:00:00"/>
        <d v="2007-01-31T00:00:00"/>
        <d v="2007-02-13T00:00:00"/>
        <d v="2007-02-19T00:00:00"/>
        <d v="2007-02-27T00:00:00"/>
        <d v="2007-03-09T00:00:00"/>
        <d v="2007-03-16T00:00:00"/>
        <d v="2007-03-19T00:00:00"/>
        <d v="2007-03-22T00:00:00"/>
        <d v="2007-03-26T00:00:00"/>
        <d v="2007-04-12T00:00:00"/>
        <d v="2007-04-16T00:00:00"/>
        <d v="2007-04-17T00:00:00"/>
        <d v="2007-04-19T00:00:00"/>
        <d v="2007-04-30T00:00:00"/>
        <d v="2007-05-04T00:00:00"/>
        <d v="2007-05-15T00:00:00"/>
        <d v="2007-05-16T00:00:00"/>
        <d v="2007-05-17T00:00:00"/>
        <d v="2007-05-22T00:00:00"/>
        <d v="2007-06-01T00:00:00"/>
        <d v="2007-06-21T00:00:00"/>
        <d v="2007-07-05T00:00:00"/>
        <d v="2007-07-10T00:00:00"/>
        <d v="2007-07-11T00:00:00"/>
        <d v="2007-07-17T00:00:00"/>
        <d v="2007-07-18T00:00:00"/>
        <d v="2007-08-08T00:00:00"/>
        <d v="2007-08-22T00:00:00"/>
        <d v="2007-08-29T00:00:00"/>
        <d v="2007-09-07T00:00:00"/>
        <d v="2007-09-11T00:00:00"/>
        <d v="2007-09-12T00:00:00"/>
        <d v="2007-09-13T00:00:00"/>
        <d v="2007-09-18T00:00:00"/>
        <d v="2007-09-27T00:00:00"/>
        <d v="2007-10-05T00:00:00"/>
        <d v="2007-10-16T00:00:00"/>
        <d v="2007-10-25T00:00:00"/>
        <d v="2007-10-26T00:00:00"/>
        <d v="2007-11-05T00:00:00"/>
        <d v="2007-11-09T00:00:00"/>
        <d v="2007-11-15T00:00:00"/>
        <d v="2007-12-07T00:00:00"/>
        <d v="2007-12-10T00:00:00"/>
        <d v="2008-01-07T00:00:00"/>
        <d v="2008-01-22T00:00:00"/>
        <d v="2008-01-29T00:00:00"/>
        <d v="2008-01-30T00:00:00"/>
        <d v="2008-02-28T00:00:00"/>
        <d v="2008-03-10T00:00:00"/>
        <d v="2008-03-11T00:00:00"/>
        <d v="2008-03-24T00:00:00"/>
        <d v="2008-04-30T00:00:00"/>
        <d v="2008-05-14T00:00:00"/>
        <d v="2008-05-16T00:00:00"/>
        <d v="2008-06-09T00:00:00"/>
        <d v="2008-06-30T00:00:00"/>
        <d v="2008-07-03T00:00:00"/>
        <d v="2008-07-07T00:00:00"/>
        <d v="2008-07-25T00:00:00"/>
        <d v="2008-07-29T00:00:00"/>
        <d v="2008-07-31T00:00:00"/>
        <d v="2008-09-02T00:00:00"/>
        <d v="2008-09-08T00:00:00"/>
        <d v="2008-09-10T00:00:00"/>
        <d v="2008-09-19T00:00:00"/>
        <d v="2008-09-23T00:00:00"/>
        <d v="2008-10-10T00:00:00"/>
        <d v="2008-10-21T00:00:00"/>
        <d v="2008-10-30T00:00:00"/>
        <d v="2008-11-05T00:00:00"/>
        <d v="2008-11-26T00:00:00"/>
        <d v="2008-12-01T00:00:00"/>
        <d v="2008-12-02T00:00:00"/>
        <d v="2008-12-12T00:00:00"/>
        <d v="2008-12-30T00:00:00"/>
        <d v="2009-02-06T00:00:00"/>
        <d v="2009-02-19T00:00:00"/>
        <d v="2009-03-09T00:00:00"/>
        <d v="2009-03-13T00:00:00"/>
        <d v="2009-04-01T00:00:00"/>
        <d v="2009-04-07T00:00:00"/>
        <d v="2009-04-20T00:00:00"/>
        <d v="2009-05-04T00:00:00"/>
        <d v="2009-05-15T00:00:00"/>
        <d v="2009-05-18T00:00:00"/>
        <d v="2009-06-02T00:00:00"/>
        <d v="2009-06-10T00:00:00"/>
        <d v="2009-06-22T00:00:00"/>
        <d v="2009-06-26T00:00:00"/>
        <d v="2009-07-06T00:00:00"/>
        <d v="2009-07-07T00:00:00"/>
        <d v="2009-07-14T00:00:00"/>
        <d v="2009-08-19T00:00:00"/>
        <d v="2009-09-03T00:00:00"/>
        <d v="2009-09-04T00:00:00"/>
        <d v="2009-09-09T00:00:00"/>
        <d v="2009-09-21T00:00:00"/>
        <d v="2009-09-24T00:00:00"/>
        <d v="2009-09-28T00:00:00"/>
        <d v="2009-10-05T00:00:00"/>
        <d v="2009-10-09T00:00:00"/>
        <d v="2009-10-27T00:00:00"/>
        <d v="2009-10-30T00:00:00"/>
        <d v="2009-11-09T00:00:00"/>
        <d v="2009-11-13T00:00:00"/>
        <d v="2009-11-16T00:00:00"/>
        <d v="2009-11-17T00:00:00"/>
        <d v="2009-12-01T00:00:00"/>
        <d v="2009-12-07T00:00:00"/>
        <d v="2009-12-14T00:00:00"/>
        <d v="2009-12-16T00:00:00"/>
        <d v="2009-12-17T00:00:00"/>
        <d v="2009-12-28T00:00:00"/>
        <d v="2010-01-05T00:00:00"/>
        <d v="2010-01-19T00:00:00"/>
        <d v="2010-01-20T00:00:00"/>
        <d v="2010-01-28T00:00:00"/>
        <d v="2010-02-02T00:00:00"/>
        <d v="2010-02-03T00:00:00"/>
        <d v="2010-02-10T00:00:00"/>
        <d v="2010-02-19T00:00:00"/>
        <d v="2010-03-04T00:00:00"/>
        <d v="2010-03-11T00:00:00"/>
        <d v="2010-03-25T00:00:00"/>
        <d v="2010-04-05T00:00:00"/>
        <d v="2010-04-09T00:00:00"/>
        <d v="2010-04-12T00:00:00"/>
        <d v="2010-04-13T00:00:00"/>
        <d v="2010-04-14T00:00:00"/>
        <d v="2010-04-15T00:00:00"/>
        <d v="2010-04-20T00:00:00"/>
        <d v="2010-04-21T00:00:00"/>
        <d v="2010-04-23T00:00:00"/>
        <d v="2010-05-11T00:00:00"/>
        <d v="2010-05-18T00:00:00"/>
        <d v="2010-05-19T00:00:00"/>
        <d v="2010-05-25T00:00:00"/>
        <d v="2010-06-10T00:00:00"/>
        <d v="2010-06-30T00:00:00"/>
        <d v="2010-07-06T00:00:00"/>
        <d v="2010-07-12T00:00:00"/>
        <d v="2010-07-16T00:00:00"/>
        <d v="2010-07-18T00:00:00"/>
        <d v="2010-07-20T00:00:00"/>
        <d v="2010-07-30T00:00:00"/>
        <d v="2010-08-02T00:00:00"/>
        <d v="2010-08-03T00:00:00"/>
        <d v="2010-08-05T00:00:00"/>
        <d v="2010-08-09T00:00:00"/>
        <d v="2010-09-08T00:00:00"/>
        <d v="2010-09-09T00:00:00"/>
        <d v="2010-09-15T00:00:00"/>
        <d v="2010-09-16T00:00:00"/>
        <d v="2010-09-21T00:00:00"/>
        <d v="2010-09-23T00:00:00"/>
        <d v="2010-09-24T00:00:00"/>
        <d v="2010-09-28T00:00:00"/>
        <d v="2010-10-04T00:00:00"/>
        <d v="2010-10-11T00:00:00"/>
        <d v="2010-10-18T00:00:00"/>
        <d v="2010-10-29T00:00:00"/>
        <d v="2010-11-04T00:00:00"/>
        <d v="2010-11-10T00:00:00"/>
        <d v="2010-11-15T00:00:00"/>
        <d v="2010-11-16T00:00:00"/>
        <d v="2010-11-17T00:00:00"/>
        <d v="2010-11-18T00:00:00"/>
        <d v="2010-11-24T00:00:00"/>
        <d v="2010-11-30T00:00:00"/>
        <d v="2010-12-01T00:00:00"/>
        <d v="2010-12-09T00:00:00"/>
        <d v="2010-12-10T00:00:00"/>
        <d v="2010-12-17T00:00:00"/>
        <d v="2010-12-20T00:00:00"/>
        <d v="2010-12-22T00:00:00"/>
        <d v="2011-01-13T00:00:00"/>
        <d v="2011-01-18T00:00:00"/>
        <d v="2011-01-24T00:00:00"/>
        <d v="2011-01-26T00:00:00"/>
        <d v="2011-02-09T00:00:00"/>
        <d v="2011-02-10T00:00:00"/>
        <d v="2011-02-21T00:00:00"/>
        <d v="2011-02-24T00:00:00"/>
        <d v="2011-03-03T00:00:00"/>
        <d v="2011-03-08T00:00:00"/>
        <d v="2011-03-16T00:00:00"/>
        <d v="2011-03-29T00:00:00"/>
        <d v="2011-04-01T00:00:00"/>
        <d v="2011-04-04T00:00:00"/>
        <d v="2011-04-05T00:00:00"/>
        <d v="2011-04-06T00:00:00"/>
        <d v="2011-04-12T00:00:00"/>
        <d v="2011-04-14T00:00:00"/>
        <d v="2011-04-19T00:00:00"/>
        <d v="2011-04-20T00:00:00"/>
        <d v="2011-04-27T00:00:00"/>
        <d v="2011-05-02T00:00:00"/>
        <d v="2011-05-10T00:00:00"/>
        <d v="2011-05-18T00:00:00"/>
        <d v="2011-06-15T00:00:00"/>
        <d v="2011-06-21T00:00:00"/>
        <d v="2011-06-27T00:00:00"/>
        <d v="2011-06-30T00:00:00"/>
        <d v="2011-07-01T00:00:00"/>
        <d v="2011-07-05T00:00:00"/>
        <d v="2011-07-12T00:00:00"/>
        <d v="2011-07-18T00:00:00"/>
        <d v="2011-07-19T00:00:00"/>
        <d v="2011-07-20T00:00:00"/>
        <d v="2011-07-25T00:00:00"/>
        <d v="2011-08-03T00:00:00"/>
        <d v="2011-08-12T00:00:00"/>
        <d v="2011-08-26T00:00:00"/>
        <d v="2011-09-23T00:00:00"/>
        <d v="2011-10-04T00:00:00"/>
        <d v="2011-10-06T00:00:00"/>
        <d v="2011-10-10T00:00:00"/>
        <d v="2011-10-14T00:00:00"/>
        <d v="2011-10-27T00:00:00"/>
        <d v="2011-10-31T00:00:00"/>
        <d v="2011-11-02T00:00:00"/>
        <d v="2011-11-03T00:00:00"/>
        <d v="2011-11-08T00:00:00"/>
        <d v="2011-11-09T00:00:00"/>
        <d v="2011-11-15T00:00:00"/>
        <d v="2011-11-16T00:00:00"/>
        <d v="2011-11-21T00:00:00"/>
        <d v="2011-11-22T00:00:00"/>
        <d v="2011-11-28T00:00:00"/>
        <d v="2011-11-29T00:00:00"/>
        <d v="2011-11-30T00:00:00"/>
        <d v="2011-12-19T00:00:00"/>
        <d v="2011-12-30T00:00:00"/>
        <d v="2012-01-13T00:00:00"/>
        <d v="2012-01-17T00:00:00"/>
        <d v="2012-01-19T00:00:00"/>
        <d v="2012-01-24T00:00:00"/>
        <d v="2012-01-25T00:00:00"/>
        <d v="2012-02-01T00:00:00"/>
        <d v="2012-02-07T00:00:00"/>
        <d v="2012-02-10T00:00:00"/>
        <d v="2012-02-16T00:00:00"/>
        <d v="2012-02-24T00:00:00"/>
        <d v="2012-03-08T00:00:00"/>
        <d v="2012-03-15T00:00:00"/>
        <d v="2012-03-23T00:00:00"/>
        <d v="2012-04-04T00:00:00"/>
        <d v="2012-04-13T00:00:00"/>
        <d v="2012-04-16T00:00:00"/>
        <d v="2012-04-20T00:00:00"/>
        <d v="2012-04-26T00:00:00"/>
        <d v="2012-05-17T00:00:00"/>
        <d v="2012-05-31T00:00:00"/>
        <d v="2012-06-01T00:00:00"/>
        <d v="2012-06-06T00:00:00"/>
        <d v="2012-06-13T00:00:00"/>
        <d v="2012-06-14T00:00:00"/>
        <d v="2012-06-15T00:00:00"/>
        <d v="2012-06-20T00:00:00"/>
        <d v="2012-06-27T00:00:00"/>
        <d v="2012-06-28T00:00:00"/>
        <d v="2012-08-02T00:00:00"/>
        <d v="2012-08-03T00:00:00"/>
        <d v="2012-08-07T00:00:00"/>
        <d v="2012-08-13T00:00:00"/>
        <d v="2012-08-14T00:00:00"/>
        <d v="2012-08-22T00:00:00"/>
        <d v="2012-09-05T00:00:00"/>
        <d v="2012-09-17T00:00:00"/>
        <d v="2012-09-21T00:00:00"/>
        <d v="2012-10-01T00:00:00"/>
        <d v="2012-10-02T00:00:00"/>
        <d v="2012-10-03T00:00:00"/>
        <d v="2012-10-05T00:00:00"/>
        <d v="2012-10-12T00:00:00"/>
        <d v="2012-10-26T00:00:00"/>
        <d v="2012-10-31T00:00:00"/>
        <d v="2012-11-06T00:00:00"/>
        <d v="2012-11-19T00:00:00"/>
        <d v="2012-12-11T00:00:00"/>
        <d v="2012-12-12T00:00:00"/>
        <d v="2012-12-13T00:00:00"/>
        <d v="2012-12-19T00:00:00"/>
        <d v="2012-12-28T00:00:00"/>
        <d v="2012-12-31T00:00:00"/>
        <d v="2013-01-03T00:00:00"/>
        <d v="2013-01-25T00:00:00"/>
        <d v="2013-01-30T00:00:00"/>
        <d v="2013-02-01T00:00:00"/>
        <d v="2013-02-04T00:00:00"/>
        <d v="2013-02-19T00:00:00"/>
        <d v="2013-02-20T00:00:00"/>
        <d v="2013-02-21T00:00:00"/>
        <d v="2013-02-27T00:00:00"/>
        <d v="2013-03-04T00:00:00"/>
        <d v="2013-03-05T00:00:00"/>
        <d v="2013-03-07T00:00:00"/>
        <d v="2013-03-11T00:00:00"/>
        <d v="2013-03-15T00:00:00"/>
        <d v="2013-03-19T00:00:00"/>
        <d v="2013-04-09T00:00:00"/>
        <d v="2013-04-18T00:00:00"/>
        <d v="2013-04-29T00:00:00"/>
        <d v="2013-05-14T00:00:00"/>
        <d v="2013-06-17T00:00:00"/>
        <d v="2013-06-18T00:00:00"/>
        <d v="2013-06-21T00:00:00"/>
        <d v="2013-06-24T00:00:00"/>
        <d v="2013-06-26T00:00:00"/>
        <d v="2013-06-28T00:00:00"/>
        <d v="2013-07-09T00:00:00"/>
        <d v="2013-07-12T00:00:00"/>
        <d v="2013-07-15T00:00:00"/>
        <d v="2013-08-05T00:00:00"/>
        <d v="2013-08-22T00:00:00"/>
        <d v="2013-08-30T00:00:00"/>
        <d v="2013-09-03T00:00:00"/>
        <d v="2013-09-06T00:00:00"/>
        <d v="2013-09-12T00:00:00"/>
        <d v="2013-09-24T00:00:00"/>
        <d v="2013-10-02T00:00:00"/>
        <d v="2013-10-03T00:00:00"/>
        <d v="2013-10-22T00:00:00"/>
        <d v="2013-11-06T00:00:00"/>
        <d v="2013-11-13T00:00:00"/>
        <d v="2013-12-02T00:00:00"/>
        <d v="2013-12-06T00:00:00"/>
        <d v="2013-12-09T00:00:00"/>
        <d v="2013-12-16T00:00:00"/>
        <d v="2013-12-18T00:00:00"/>
        <d v="2013-12-20T00:00:00"/>
        <d v="2013-12-30T00:00:00"/>
        <d v="2014-01-03T00:00:00"/>
        <d v="2014-01-14T00:00:00"/>
        <d v="2014-01-21T00:00:00"/>
        <d v="2014-02-18T00:00:00"/>
        <d v="2014-02-26T00:00:00"/>
        <d v="2014-03-04T00:00:00"/>
        <d v="2014-03-14T00:00:00"/>
        <d v="2014-03-31T00:00:00"/>
        <d v="2014-04-15T00:00:00"/>
        <d v="2014-04-22T00:00:00"/>
        <d v="2014-04-23T00:00:00"/>
        <d v="2014-04-25T00:00:00"/>
        <d v="2014-05-01T00:00:00"/>
        <d v="2014-05-14T00:00:00"/>
        <d v="2014-06-05T00:00:00"/>
        <d v="2014-07-23T00:00:00"/>
        <d v="2014-07-31T00:00:00"/>
        <d v="2014-08-08T00:00:00"/>
        <d v="2014-08-15T00:00:00"/>
        <d v="2014-08-19T00:00:00"/>
        <d v="2014-08-26T00:00:00"/>
        <d v="2014-09-03T00:00:00"/>
        <d v="2014-09-18T00:00:00"/>
        <d v="2014-09-26T00:00:00"/>
        <d v="2014-10-01T00:00:00"/>
        <d v="2014-10-23T00:00:00"/>
        <d v="2014-10-24T00:00:00"/>
        <d v="2014-10-30T00:00:00"/>
        <d v="2014-11-06T00:00:00"/>
        <d v="2014-11-10T00:00:00"/>
        <d v="2014-12-05T00:00:00"/>
        <d v="2014-12-11T00:00:00"/>
        <d v="2014-12-19T00:00:00"/>
        <d v="2015-01-08T00:00:00"/>
        <d v="2015-01-28T00:00:00"/>
        <d v="2015-02-18T00:00:00"/>
        <d v="2015-02-19T00:00:00"/>
        <d v="2015-02-23T00:00:00"/>
        <d v="2015-02-25T00:00:00"/>
        <d v="2015-03-03T00:00:00"/>
        <d v="2015-03-04T00:00:00"/>
        <d v="2015-03-06T00:00:00"/>
        <d v="2015-03-11T00:00:00"/>
        <d v="2015-03-16T00:00:00"/>
        <d v="2015-04-06T00:00:00"/>
        <d v="2015-04-20T00:00:00"/>
        <d v="2015-04-21T00:00:00"/>
        <d v="2015-04-24T00:00:00"/>
        <d v="2015-05-20T00:00:00"/>
        <d v="2015-06-02T00:00:00"/>
        <d v="2015-06-12T00:00:00"/>
        <d v="2015-06-15T00:00:00"/>
        <d v="2015-06-17T00:00:00"/>
        <d v="2015-06-22T00:00:00"/>
        <d v="2015-06-29T00:00:00"/>
        <d v="2015-06-30T00:00:00"/>
        <d v="2015-07-09T00:00:00"/>
        <d v="2015-08-06T00:00:00"/>
        <d v="2015-08-10T00:00:00"/>
        <d v="2015-08-21T00:00:00"/>
        <d v="2015-08-26T00:00:00"/>
        <d v="2015-09-14T00:00:00"/>
        <d v="2015-09-21T00:00:00"/>
        <d v="2015-10-12T00:00:00"/>
        <d v="2015-10-13T00:00:00"/>
        <d v="2015-11-12T00:00:00"/>
        <d v="2015-11-19T00:00:00"/>
        <d v="2015-11-20T00:00:00"/>
        <d v="2015-12-03T00:00:00"/>
        <d v="2016-01-19T00:00:00"/>
        <d v="2016-01-21T00:00:00"/>
        <d v="2016-02-08T00:00:00"/>
        <d v="2016-02-16T00:00:00"/>
        <d v="2016-02-22T00:00:00"/>
        <d v="2016-02-29T00:00:00"/>
        <d v="2016-03-07T00:00:00"/>
        <d v="2016-03-09T00:00:00"/>
        <d v="2016-03-15T00:00:00"/>
        <d v="2016-04-20T00:00:00"/>
        <d v="2016-06-01T00:00:00"/>
        <d v="2016-06-16T00:00:00"/>
        <d v="2016-06-24T00:00:00"/>
        <d v="2016-06-29T00:00:00"/>
        <d v="2016-06-30T00:00:00"/>
        <d v="2016-07-18T00:00:00"/>
        <d v="2016-08-02T00:00:00"/>
        <d v="2016-08-10T00:00:00"/>
        <d v="2016-08-30T00:00:00"/>
        <d v="2016-09-06T00:00:00"/>
        <d v="2016-09-13T00:00:00"/>
        <d v="2016-09-19T00:00:00"/>
        <d v="2016-10-24T00:00:00"/>
        <d v="2016-10-26T00:00:00"/>
        <d v="2016-10-31T00:00:00"/>
        <d v="2016-11-04T00:00:00"/>
        <d v="2016-11-07T00:00:00"/>
        <d v="2016-11-18T00:00:00"/>
        <d v="2016-11-28T00:00:00"/>
        <d v="2016-12-08T00:00:00"/>
        <d v="2016-12-15T00:00:00"/>
        <d v="2016-12-23T00:00:00"/>
        <d v="2016-12-29T00:00:00"/>
        <d v="2017-01-24T00:00:00"/>
        <d v="2017-02-02T00:00:00"/>
        <d v="2017-02-09T00:00:00"/>
        <d v="2017-03-20T00:00:00"/>
        <d v="2017-03-21T00:00:00"/>
        <d v="2017-04-03T00:00:00"/>
        <d v="2017-04-07T00:00:00"/>
        <d v="2017-04-11T00:00:00"/>
        <d v="2017-04-12T00:00:00"/>
        <d v="2017-04-19T00:00:00"/>
        <d v="2017-05-22T00:00:00"/>
        <d v="2017-06-19T00:00:00"/>
        <d v="2017-06-21T00:00:00"/>
        <d v="2017-06-22T00:00:00"/>
        <d v="2017-06-30T00:00:00"/>
        <d v="2017-07-24T00:00:00"/>
        <d v="2017-08-04T00:00:00"/>
        <d v="2017-08-07T00:00:00"/>
        <d v="2017-08-10T00:00:00"/>
        <d v="2017-08-16T00:00:00"/>
        <d v="2017-08-21T00:00:00"/>
        <d v="2017-09-19T00:00:00"/>
        <d v="2017-10-05T00:00:00"/>
        <d v="2017-10-19T00:00:00"/>
        <d v="2017-10-20T00:00:00"/>
        <d v="2017-11-20T00:00:00"/>
        <d v="2017-12-05T00:00:00"/>
        <d v="2017-12-13T00:00:00"/>
        <d v="2017-12-19T00:00:00"/>
        <d v="2017-12-22T00:00:00"/>
        <d v="2018-02-14T00:00:00"/>
        <d v="2018-02-21T00:00:00"/>
        <d v="2018-03-01T00:00:00"/>
        <d v="2018-03-23T00:00:00"/>
        <d v="2018-04-09T00:00:00"/>
        <d v="2018-04-12T00:00:00"/>
        <d v="2018-04-18T00:00:00"/>
        <d v="2018-05-07T00:00:00"/>
        <d v="2018-08-16T00:00:00"/>
        <d v="2018-08-28T00:00:00"/>
        <d v="2018-09-24T00:00:00"/>
        <d v="2018-10-18T00:00:00"/>
        <d v="2018-11-08T00:00:00"/>
        <d v="2018-11-21T00:00:00"/>
        <d v="2018-11-29T00:00:00"/>
        <d v="2018-12-07T00:00:00"/>
        <d v="2018-12-12T00:00:00"/>
        <d v="2018-12-13T00:00:00"/>
        <d v="2019-02-20T00:00:00"/>
        <d v="2019-03-26T00:00:00"/>
        <d v="2019-04-05T00:00:00"/>
        <d v="2019-04-17T00:00:00"/>
        <d v="2019-04-18T00:00:00"/>
        <d v="2019-05-09T00:00:00"/>
        <d v="2019-05-23T00:00:00"/>
        <d v="2019-05-28T00:00:00"/>
        <d v="2019-06-05T00:00:00"/>
        <d v="2019-06-20T00:00:00"/>
        <d v="2019-06-27T00:00:00"/>
        <d v="2019-07-23T00:00:00"/>
        <d v="2019-08-21T00:00:00"/>
        <d v="2019-08-28T00:00:00"/>
        <d v="2019-09-12T00:00:00"/>
        <d v="2019-10-02T00:00:00"/>
        <d v="2019-10-09T00:00:00"/>
        <d v="2019-10-16T00:00:00"/>
        <d v="2019-10-17T00:00:00"/>
        <d v="2019-10-30T00:00:00"/>
        <d v="2019-11-13T00:00:00"/>
        <d v="2019-11-25T00:00:00"/>
        <d v="2019-11-26T00:00:00"/>
        <d v="2019-12-05T00:00:00"/>
        <d v="2019-12-11T00:00:00"/>
        <d v="2020-01-13T00:00:00"/>
        <d v="2020-01-24T00:00:00"/>
        <d v="2020-02-17T00:00:00"/>
        <d v="2020-02-18T00:00:00"/>
        <d v="2020-02-24T00:00:00"/>
        <d v="2020-04-06T00:00:00"/>
        <d v="2020-04-27T00:00:00"/>
        <d v="2020-05-12T00:00:00"/>
        <d v="2020-05-14T00:00:00"/>
        <d v="2020-05-27T00:00:00"/>
        <d v="2020-06-04T00:00:00"/>
        <d v="2020-06-15T00:00:00"/>
        <d v="2020-08-05T00:00:00"/>
        <s v="08/06/2020"/>
        <d v="2020-08-20T00:00:00"/>
        <s v="08/21/2020"/>
        <s v="09/29/2020"/>
        <s v="10/02/2020"/>
        <s v="10/14/2020"/>
        <s v="10/15/2020"/>
        <d v="2020-10-26T00:00:00"/>
        <s v="10/28/2020"/>
        <s v="10/30/2020"/>
        <s v="11/09/2020"/>
        <d v="2020-11-12T00:00:00"/>
        <s v="12/04/2020"/>
        <s v="12/07/2020"/>
        <s v="12/09/2020"/>
        <d v="2020-12-09T00:00:00"/>
        <d v="2021-02-17T00:00:00"/>
        <s v="02/18/2021"/>
        <s v="03/18/2021"/>
        <s v="03/19/2021"/>
        <d v="2021-04-06T00:00:00"/>
        <s v="04/07/2021"/>
        <s v="04/08/2021"/>
        <s v="04/12/2021"/>
        <d v="2021-04-14T00:00:00"/>
        <s v="05/05/2021"/>
        <s v="05/18/2021"/>
        <s v="05/21/2021"/>
        <s v="05/28/2021"/>
        <s v="06/15/2021"/>
        <s v="06/17/2021"/>
        <s v="06/24/2021"/>
        <s v="06/30/2021"/>
        <d v="2021-07-14T00:00:00"/>
        <d v="2021-07-20T00:00:00"/>
        <d v="2021-08-18T00:00:00"/>
        <d v="2021-09-29T00:00:00"/>
        <d v="2021-10-01T00:00:00"/>
        <d v="2021-10-15T00:00:00"/>
        <d v="2021-10-18T00:00:00"/>
        <d v="2021-10-20T00:00:00"/>
        <d v="2021-10-21T00:00:00"/>
        <d v="2021-11-15T00:00:00"/>
        <d v="2021-11-16T00:00:00"/>
        <d v="2021-11-17T00:00:00"/>
        <d v="2021-12-03T00:00:00"/>
        <d v="2022-01-12T00:00:00"/>
        <d v="2022-02-01T00:00:00"/>
        <d v="2022-02-02T00:00:00"/>
        <d v="2022-02-10T00:00:00"/>
        <d v="2022-02-11T00:00:00"/>
        <d v="2022-02-17T00:00:00"/>
        <d v="2022-04-13T00:00:00"/>
        <d v="2022-04-20T00:00:00"/>
        <d v="2022-05-06T00:00:00"/>
        <d v="2022-06-01T00:00:00"/>
        <d v="2022-06-06T00:00:00"/>
        <d v="2022-06-15T00:00:00"/>
        <d v="2022-07-25T00:00:00"/>
        <d v="2022-08-02T00:00:00"/>
        <d v="2022-08-16T00:00:00"/>
        <d v="2022-08-30T00:00:00"/>
        <d v="2022-09-14T00:00:00"/>
        <d v="2022-09-15T00:00:00"/>
        <d v="2022-09-19T00:00:00"/>
        <d v="2022-09-21T00:00:00"/>
        <d v="2022-10-18T00:00:00"/>
        <d v="2022-11-16T00:00:00"/>
        <d v="2022-12-05T00:00:00"/>
        <d v="2022-12-07T00:00:00"/>
        <d v="2022-12-14T00:00:00"/>
        <d v="2023-02-22T00:00:00"/>
        <d v="2023-02-23T00:00:00"/>
        <d v="2023-02-27T00:00:00"/>
        <d v="2023-03-15T00:00:00"/>
        <d v="2023-04-04T00:00:00"/>
        <d v="2023-04-06T00:00:00"/>
        <d v="2023-04-17T00:00:00"/>
        <d v="2023-04-26T00:00:00"/>
        <d v="2023-04-27T00:00:00"/>
        <d v="2023-05-19T00:00:00"/>
        <d v="2023-05-22T00:00:00"/>
        <d v="2008-09-17T00:00:00"/>
        <d v="2018-10-23T00:00:00"/>
        <d v="2019-07-09T00:00:00"/>
        <d v="2003-05-14T00:00:00"/>
        <d v="2003-07-23T00:00:00"/>
        <d v="2003-07-25T00:00:00"/>
        <d v="2003-10-28T00:00:00"/>
        <d v="2003-10-30T00:00:00"/>
        <d v="2003-11-17T00:00:00"/>
        <d v="2004-03-01T00:00:00"/>
        <d v="2004-03-15T00:00:00"/>
        <d v="2004-03-16T00:00:00"/>
        <d v="2004-03-18T00:00:00"/>
        <d v="2004-03-26T00:00:00"/>
        <d v="2004-04-06T00:00:00"/>
        <d v="2004-06-03T00:00:00"/>
        <d v="2004-06-07T00:00:00"/>
        <d v="2004-07-27T00:00:00"/>
        <d v="2004-08-05T00:00:00"/>
        <d v="2004-10-06T00:00:00"/>
        <d v="2004-10-21T00:00:00"/>
        <d v="2004-10-28T00:00:00"/>
        <d v="2004-10-29T00:00:00"/>
        <d v="2004-11-09T00:00:00"/>
        <d v="2004-12-22T00:00:00"/>
        <d v="2005-08-15T00:00:00"/>
        <d v="2005-08-22T00:00:00"/>
        <d v="2005-09-01T00:00:00"/>
        <d v="2005-10-24T00:00:00"/>
        <d v="2005-10-26T00:00:00"/>
        <d v="2005-10-27T00:00:00"/>
        <d v="2005-12-08T00:00:00"/>
        <d v="2005-12-22T00:00:00"/>
        <d v="2005-12-30T00:00:00"/>
        <d v="2006-01-11T00:00:00"/>
        <d v="2006-02-09T00:00:00"/>
        <d v="2006-02-15T00:00:00"/>
        <d v="2006-03-06T00:00:00"/>
        <d v="2006-04-18T00:00:00"/>
        <d v="2006-05-11T00:00:00"/>
        <d v="2006-06-08T00:00:00"/>
        <d v="2006-07-18T00:00:00"/>
        <d v="2006-07-20T00:00:00"/>
        <d v="2006-08-02T00:00:00"/>
        <d v="2006-10-26T00:00:00"/>
        <d v="2006-11-13T00:00:00"/>
        <d v="2006-11-29T00:00:00"/>
        <d v="2006-11-30T00:00:00"/>
        <d v="2006-12-04T00:00:00"/>
        <d v="2006-12-14T00:00:00"/>
        <d v="2006-12-28T00:00:00"/>
        <d v="2007-02-01T00:00:00"/>
        <d v="2007-02-09T00:00:00"/>
        <d v="2007-04-20T00:00:00"/>
        <d v="2007-05-07T00:00:00"/>
        <d v="2007-07-02T00:00:00"/>
        <d v="2007-07-12T00:00:00"/>
        <d v="2007-09-25T00:00:00"/>
        <d v="2007-09-28T00:00:00"/>
        <d v="2007-10-10T00:00:00"/>
        <d v="2007-10-22T00:00:00"/>
        <d v="2007-11-21T00:00:00"/>
        <d v="2007-11-28T00:00:00"/>
        <d v="2007-12-17T00:00:00"/>
        <d v="2008-03-13T00:00:00"/>
        <d v="2008-04-14T00:00:00"/>
        <d v="2008-04-29T00:00:00"/>
        <d v="2008-06-20T00:00:00"/>
        <d v="2008-07-21T00:00:00"/>
        <d v="2008-08-04T00:00:00"/>
        <d v="2008-08-14T00:00:00"/>
        <d v="2008-11-13T00:00:00"/>
        <d v="2008-12-04T00:00:00"/>
        <d v="2009-02-18T00:00:00"/>
        <d v="2009-03-20T00:00:00"/>
        <d v="2009-04-13T00:00:00"/>
        <d v="2009-04-22T00:00:00"/>
        <d v="2009-04-28T00:00:00"/>
        <d v="2009-05-06T00:00:00"/>
        <d v="2009-05-14T00:00:00"/>
        <d v="2009-05-27T00:00:00"/>
        <d v="2009-07-20T00:00:00"/>
        <d v="2009-08-13T00:00:00"/>
        <d v="2009-10-14T00:00:00"/>
        <d v="2009-12-22T00:00:00"/>
        <d v="2010-01-07T00:00:00"/>
        <d v="2010-03-31T00:00:00"/>
        <d v="2010-06-03T00:00:00"/>
        <d v="2010-06-14T00:00:00"/>
        <d v="2010-07-08T00:00:00"/>
        <d v="2010-09-20T00:00:00"/>
        <d v="2010-10-14T00:00:00"/>
        <d v="2010-12-16T00:00:00"/>
        <d v="2011-01-10T00:00:00"/>
        <d v="2011-03-30T00:00:00"/>
        <d v="2011-05-16T00:00:00"/>
        <d v="2011-05-31T00:00:00"/>
        <d v="2011-06-20T00:00:00"/>
        <d v="2011-07-11T00:00:00"/>
        <d v="2011-10-12T00:00:00"/>
        <d v="2011-10-26T00:00:00"/>
        <d v="2011-12-08T00:00:00"/>
        <d v="2011-12-28T00:00:00"/>
        <d v="2012-02-15T00:00:00"/>
        <d v="2012-02-28T00:00:00"/>
        <d v="2012-06-07T00:00:00"/>
        <s v="06/15/2012"/>
        <s v="06/20/2012"/>
        <s v="06/21/2012"/>
        <s v="07/13/2012"/>
        <s v="07/23/2012"/>
        <s v="08/13/2012"/>
        <s v="09/05/2012"/>
        <s v="09/10/2012"/>
        <s v="10/05/2012"/>
        <s v="10/15/2012"/>
        <s v="11/19/2012"/>
        <s v="12/13/2012"/>
        <s v="12/19/2012"/>
        <s v="02/01/2013"/>
        <s v="03/01/2013"/>
        <s v="03/04/2013"/>
        <s v="03/07/2013"/>
        <s v="03/26/2013"/>
        <s v="04/11/2013"/>
        <s v="05/08/2013"/>
        <s v="06/03/2013"/>
        <s v="06/20/2013"/>
        <s v="07/09/2013"/>
        <s v="07/30/2013"/>
        <s v="08/13/2013"/>
        <s v="10/08/2013"/>
        <s v="10/18/2013"/>
        <s v="10/22/2013"/>
        <s v="12/10/2013"/>
        <s v="12/20/2013"/>
        <s v="04/08/2014"/>
        <s v="04/28/2014"/>
        <s v="05/13/2014"/>
        <s v="06/06/2014"/>
        <s v="06/16/2014"/>
        <s v="06/18/2014"/>
        <s v="07/22/2014"/>
        <s v="07/23/2014"/>
        <s v="09/09/2014"/>
        <s v="09/15/2014"/>
        <s v="09/18/2014"/>
        <s v="09/26/2014"/>
        <s v="10/03/2014"/>
        <s v="11/12/2014"/>
        <s v="07/01/2015"/>
        <s v="07/02/2015"/>
        <s v="07/08/2015"/>
        <s v="07/16/2015"/>
        <s v="08/25/2015"/>
        <s v="08/26/2015"/>
        <s v="09/22/2015"/>
        <s v="10/13/2015"/>
        <s v="10/27/2015"/>
        <s v="11/16/2015"/>
        <s v="12/01/2015"/>
        <s v="12/08/2015"/>
        <s v="12/17/2015"/>
        <s v="02/22/2016"/>
        <s v="03/18/2016"/>
        <s v="04/12/2016"/>
        <s v="04/26/2016"/>
        <s v="07/12/2016"/>
        <s v="07/19/2016"/>
        <s v="08/29/2016"/>
        <s v="09/21/2016"/>
        <s v="09/26/2016"/>
        <s v="11/02/2016"/>
        <s v="11/04/2016"/>
        <s v="12/06/2016"/>
        <s v="12/13/2016"/>
        <s v="12/15/2016"/>
        <s v="12/20/2016"/>
        <s v="02/08/2017"/>
        <s v="02/20/2017"/>
        <s v="02/28/2017"/>
        <s v="04/18/2017"/>
        <s v="05/09/2017"/>
        <s v="07/06/2017"/>
        <s v="07/24/2017"/>
        <s v="07/25/2017"/>
        <s v="08/09/2017"/>
        <s v="08/14/2017"/>
        <s v="09/06/2017"/>
        <s v="11/21/2017"/>
        <s v="11/28/2017"/>
        <s v="12/13/2017"/>
        <s v="12/18/2017"/>
        <s v="12/19/2017"/>
        <s v="12/21/2017"/>
        <s v="02/22/2018"/>
        <s v="02/27/2018"/>
        <s v="03/27/2018"/>
        <s v="04/10/2018"/>
        <s v="04/24/2018"/>
        <s v="05/22/2018"/>
        <s v="06/26/2018"/>
        <s v="07/24/2018"/>
        <s v="08/28/2018"/>
        <s v="08/29/2018"/>
        <s v="09/06/2018"/>
        <s v="09/25/2018"/>
        <s v="10/16/2018"/>
        <s v="11/27/2018"/>
        <s v="11/28/2018"/>
        <s v="12/03/2018"/>
        <s v="12/06/2018"/>
        <s v="12/13/2018"/>
        <s v="12/18/2018"/>
        <s v="12/20/2018"/>
        <s v="01/08/2019"/>
        <s v="02/18/2019"/>
        <s v="03/07/2019"/>
        <s v="05/07/2019"/>
        <s v="05/30/2019"/>
        <s v="06/17/2019"/>
        <s v="06/18/2019"/>
        <s v="06/27/2019"/>
        <s v="07/10/2019"/>
        <s v="07/25/2019"/>
        <s v="08/13/2019"/>
        <s v="08/29/2019"/>
        <s v="09/03/2019"/>
        <s v="09/09/2019"/>
        <s v="09/17/2019"/>
        <s v="10/04/2019"/>
        <s v="10/25/2019"/>
        <s v="11/12/2019"/>
        <s v="11/19/2019"/>
        <s v="11/27/2019"/>
        <s v="12/03/2019"/>
        <s v="12/17/2019"/>
        <s v="12/18/2019"/>
        <s v="12/19/2019"/>
        <s v="01/21/2020"/>
        <s v="02/18/2020"/>
        <s v="04/07/2020"/>
        <s v="04/14/2020"/>
        <s v="05/26/2020"/>
        <s v="06/02/2020"/>
        <s v="06/09/2020"/>
        <s v="07/01/2020"/>
        <s v="08/07/2020"/>
        <s v="08/11/2020"/>
        <s v="09/30/2020"/>
        <s v="10/13/2020"/>
        <s v="10/22/2020"/>
        <s v="10/27/2020"/>
        <s v="10/29/2020"/>
        <s v="11/24/2020"/>
        <s v="12/01/2020"/>
        <s v="12/08/2020"/>
        <s v="12/17/2020"/>
        <s v="12/22/2020"/>
        <s v="12/23/2020"/>
        <s v="01/07/2021"/>
        <s v="01/26/2021"/>
        <s v="02/09/2021"/>
        <s v="03/30/2021"/>
        <s v="04/13/2021"/>
        <s v="04/20/2021"/>
        <s v="04/26/2021"/>
        <s v="05/04/2021"/>
        <s v="05/20/2021"/>
        <s v="05/25/2021"/>
        <s v="06/29/2021"/>
        <s v="07/01/2021"/>
        <s v="07/13/2021"/>
        <s v="07/27/2021"/>
        <s v="08/03/2021"/>
        <s v="08/10/2021"/>
        <s v="08/17/2021"/>
        <s v="08/25/2021"/>
        <s v="09/14/2021"/>
        <s v="09/28/2021"/>
        <s v="10/26/2021"/>
        <s v="11/23/2021"/>
        <s v="12/06/2021"/>
        <s v="12/08/2021"/>
        <s v="12/21/2021"/>
        <s v="01/26/2022"/>
        <s v="01/28/2022"/>
        <s v="02/08/2022"/>
        <s v="02/17/2022"/>
        <s v="03/22/2022"/>
        <s v="03/29/2022"/>
        <s v="03/31/2022"/>
        <s v="04/07/2022"/>
        <s v="04/21/2022"/>
        <s v="05/05/2022"/>
        <s v="05/10/2022"/>
        <s v="05/24/2022"/>
        <s v="06/03/2022"/>
        <s v="07/12/2022"/>
        <s v="07/28/2022"/>
        <s v="08/02/2022"/>
        <s v="08/23/2022"/>
        <s v="09/07/2022"/>
        <s v="09/09/2022"/>
        <s v="10/18/2022"/>
        <s v="12/06/2022"/>
        <s v="12/13/2022"/>
        <s v="02/07/2023"/>
        <s v="03/07/2023"/>
        <s v="04/11/2023"/>
        <s v="04/25/2023"/>
        <s v="05/09/2023"/>
        <s v="05/23/2023"/>
        <s v="06/01/2023"/>
        <s v="06/06/2023"/>
        <s v="06/13/2023"/>
        <d v="2007-03-23T00:00:00"/>
        <d v="2007-04-02T00:00:00"/>
        <d v="2007-07-27T00:00:00"/>
        <d v="2007-07-31T00:00:00"/>
        <d v="2007-11-16T00:00:00"/>
        <d v="2007-11-30T00:00:00"/>
        <d v="2008-03-04T00:00:00"/>
        <d v="2008-04-20T00:00:00"/>
        <d v="2008-08-29T00:00:00"/>
        <d v="2009-01-05T00:00:00"/>
        <d v="2009-02-09T00:00:00"/>
        <d v="2009-03-23T00:00:00"/>
        <d v="2009-04-21T00:00:00"/>
        <d v="2009-06-11T00:00:00"/>
        <d v="2009-09-14T00:00:00"/>
        <d v="2009-11-25T00:00:00"/>
        <d v="2010-01-12T00:00:00"/>
        <d v="2010-03-03T00:00:00"/>
        <d v="2011-03-09T00:00:00"/>
        <d v="2007-08-06T00:00:00"/>
        <d v="2007-08-31T00:00:00"/>
        <d v="2008-01-11T00:00:00"/>
        <d v="2008-02-07T00:00:00"/>
        <d v="2008-02-20T00:00:00"/>
        <d v="2008-02-27T00:00:00"/>
        <d v="2008-07-08T00:00:00"/>
        <d v="2008-10-15T00:00:00"/>
        <d v="2009-01-06T00:00:00"/>
        <d v="2009-05-28T00:00:00"/>
        <d v="2009-09-25T00:00:00"/>
        <d v="2009-10-02T00:00:00"/>
        <d v="2010-03-18T00:00:00"/>
        <d v="2010-04-26T00:00:00"/>
        <d v="2010-05-05T00:00:00"/>
        <d v="2010-08-11T00:00:00"/>
        <d v="2010-08-17T00:00:00"/>
        <d v="2010-08-27T00:00:00"/>
        <d v="2010-09-01T00:00:00"/>
        <d v="2010-10-08T00:00:00"/>
        <d v="2010-10-22T00:00:00"/>
        <d v="2010-12-29T00:00:00"/>
        <d v="2010-12-30T00:00:00"/>
        <d v="2011-01-03T00:00:00"/>
        <d v="2011-03-15T00:00:00"/>
        <d v="2011-05-06T00:00:00"/>
        <d v="2011-06-07T00:00:00"/>
        <d v="2011-08-10T00:00:00"/>
        <d v="2011-08-19T00:00:00"/>
        <d v="2011-11-14T00:00:00"/>
        <d v="2012-01-03T00:00:00"/>
        <d v="2012-01-04T00:00:00"/>
        <d v="2012-04-24T00:00:00"/>
        <d v="2012-07-18T00:00:00"/>
        <d v="2012-11-08T00:00:00"/>
        <d v="2013-05-01T00:00:00"/>
        <d v="2013-06-14T00:00:00"/>
        <d v="2013-07-08T00:00:00"/>
        <d v="2013-08-20T00:00:00"/>
        <d v="2013-12-04T00:00:00"/>
        <d v="2014-01-15T00:00:00"/>
        <d v="2014-03-27T00:00:00"/>
        <d v="2014-07-07T00:00:00"/>
        <d v="2014-07-09T00:00:00"/>
        <d v="2014-09-10T00:00:00"/>
        <d v="2014-11-17T00:00:00"/>
        <d v="2015-03-25T00:00:00"/>
        <d v="2015-07-31T00:00:00"/>
        <d v="2015-08-31T00:00:00"/>
        <d v="2015-09-15T00:00:00"/>
        <d v="2015-09-24T00:00:00"/>
        <d v="2016-03-14T00:00:00"/>
        <d v="2016-03-16T00:00:00"/>
        <d v="2016-05-18T00:00:00"/>
        <d v="2016-07-13T00:00:00"/>
        <d v="2016-11-15T00:00:00"/>
        <d v="2016-12-01T00:00:00"/>
        <d v="2016-12-28T00:00:00"/>
        <d v="2017-01-17T00:00:00"/>
        <d v="2017-03-15T00:00:00"/>
        <d v="2017-03-27T00:00:00"/>
        <d v="2017-06-07T00:00:00"/>
        <d v="2018-09-20T00:00:00"/>
        <d v="2017-11-13T00:00:00"/>
        <d v="2017-07-14T00:00:00"/>
        <d v="2017-10-10T00:00:00"/>
        <d v="2018-01-31T00:00:00"/>
        <d v="2018-04-03T00:00:00"/>
        <d v="2018-07-06T00:00:00"/>
        <d v="2018-08-27T00:00:00"/>
        <d v="2018-09-06T00:00:00"/>
        <d v="2018-10-05T00:00:00"/>
        <d v="2018-10-29T00:00:00"/>
        <d v="2018-11-02T00:00:00"/>
        <d v="2019-12-12T00:00:00"/>
        <d v="2019-10-14T00:00:00"/>
        <d v="2019-09-03T00:00:00"/>
        <d v="2019-01-07T00:00:00"/>
        <d v="2019-04-22T00:00:00"/>
        <d v="2019-01-10T00:00:00"/>
        <d v="2019-04-02T00:00:00"/>
        <d v="2019-05-21T00:00:00"/>
        <d v="2019-05-29T00:00:00"/>
        <d v="2019-07-01T00:00:00"/>
        <d v="2019-07-30T00:00:00"/>
        <d v="2019-11-19T00:00:00"/>
        <d v="2020-11-30T00:00:00"/>
        <d v="2020-07-27T00:00:00"/>
        <d v="2020-02-03T00:00:00"/>
        <d v="2020-03-30T00:00:00"/>
        <d v="2020-09-24T00:00:00"/>
        <d v="2021-01-11T00:00:00"/>
        <d v="2021-02-10T00:00:00"/>
        <d v="2021-02-01T00:00:00"/>
        <d v="2021-04-22T00:00:00"/>
        <d v="2021-03-16T00:00:00"/>
        <d v="2021-06-02T00:00:00"/>
        <d v="2021-06-17T00:00:00"/>
        <d v="2021-08-19T00:00:00"/>
        <d v="2022-06-16T00:00:00"/>
        <d v="2020-02-20T00:00:00"/>
        <d v="2022-04-21T00:00:00"/>
        <d v="2021-04-15T00:00:00"/>
        <d v="2020-12-10T00:00:00"/>
        <d v="2021-02-18T00:00:00"/>
        <d v="2021-08-27T00:00:00"/>
        <d v="2022-08-18T00:00:00"/>
        <d v="2022-10-20T00:00:00"/>
        <d v="2023-06-15T00:00:00"/>
        <d v="2022-12-08T00:00:00"/>
        <d v="2023-04-20T00:00:00"/>
        <d v="2023-02-16T00:00:00"/>
        <m/>
        <s v="10/26/2006" u="1"/>
        <n v="42088" u="1"/>
        <s v="06/14/2012" u="1"/>
        <n v="44484" u="1"/>
        <s v="06/07/2012" u="1"/>
        <s v="10/26/2005" u="1"/>
        <s v="10/12/2011" u="1"/>
        <s v="02/21/2011" u="1"/>
        <s v="06/30/2011" u="1"/>
        <n v="39505" u="1"/>
        <n v="42216" u="1"/>
        <s v="10/27/2005" u="1"/>
        <s v="02/15/2012" u="1"/>
        <s v="06/14/2010" u="1"/>
        <s v="10/04/2010" u="1"/>
        <n v="39191" u="1"/>
        <n v="44487" u="1"/>
        <s v="10/28/2004" u="1"/>
        <s v="10/14/2010" u="1"/>
        <s v="07/02/2007" u="1"/>
        <s v="07/20/2009" u="1"/>
        <n v="44803" u="1"/>
        <s v="10/29/2004" u="1"/>
        <s v="10/28/2003" u="1"/>
        <s v="03/20/2009" u="1"/>
        <n v="44489" u="1"/>
        <n v="44426" u="1"/>
        <n v="44300" u="1"/>
        <n v="44174" u="1"/>
        <n v="44048" u="1"/>
        <s v="07/12/2007" u="1"/>
        <s v="07/21/2008" u="1"/>
        <n v="44490" u="1"/>
        <s v="02/17/2021" u="1"/>
        <s v="02/28/2012" u="1"/>
        <s v="10/26/2011" u="1"/>
        <n v="39637" u="1"/>
        <s v="11/13/2009" u="1"/>
        <s v="03/13/2008" u="1"/>
        <s v="07/20/2006" u="1"/>
        <s v="03/01/2004" u="1"/>
        <s v="11/13/2008" u="1"/>
        <s v="11/21/2007" u="1"/>
        <s v="10/26/2020" u="1"/>
        <n v="39325" u="1"/>
        <s v="03/06/2006" u="1"/>
        <s v="11/13/2006" u="1"/>
        <s v="07/17/2007" u="1"/>
        <s v="11/30/2006" u="1"/>
        <n v="45000" u="1"/>
        <n v="44244" u="1"/>
        <s v="07/18/2006" u="1"/>
        <s v="03/15/2004" u="1"/>
        <s v="07/23/2003" u="1"/>
        <s v="07/11/2011" u="1"/>
        <s v="03/16/2004" u="1"/>
        <n v="45065" u="1"/>
        <s v="07/12/2011" u="1"/>
        <n v="44687" u="1"/>
        <s v="07/25/2003" u="1"/>
        <s v="03/11/2010" u="1"/>
        <s v="07/20/2010" u="1"/>
        <s v="11/28/2007" u="1"/>
        <s v="11/09/2004" u="1"/>
        <s v="03/18/2004" u="1"/>
        <s v="07/27/2004" u="1"/>
        <s v="03/26/2004" u="1"/>
        <n v="39458" u="1"/>
        <s v="11/17/2003" u="1"/>
        <n v="45068" u="1"/>
        <s v="03/30/2011" u="1"/>
        <s v="07/30/2010" u="1"/>
        <s v="11/29/2006" u="1"/>
        <s v="07/08/2010" u="1"/>
        <s v="07/25/2011" u="1"/>
        <n v="44881" u="1"/>
        <s v="11/12/2020" u="1"/>
        <n v="44818" u="1"/>
        <s v="03/31/2010" u="1"/>
        <n v="40469" u="1"/>
        <s v="11/15/2010" u="1"/>
        <n v="44819" u="1"/>
        <s v="08/04/2008" u="1"/>
        <s v="08/13/2009" u="1"/>
        <n v="44063" u="1"/>
        <s v="08/02/2006" u="1"/>
        <s v="07/19/2011" u="1"/>
        <s v="04/13/2009" u="1"/>
        <s v="08/14/2008" u="1"/>
        <s v="12/04/2008" u="1"/>
        <s v="04/22/2009" u="1"/>
        <s v="04/20/2007" u="1"/>
        <s v="12/14/2009" u="1"/>
        <s v="04/14/2008" u="1"/>
        <s v="12/22/2009" u="1"/>
        <s v="04/30/2008" u="1"/>
        <s v="11/28/2011" u="1"/>
        <n v="44823" u="1"/>
        <n v="44130" u="1"/>
        <s v="12/04/2006" u="1"/>
        <s v="04/30/2007" u="1"/>
        <s v="11/29/2011" u="1"/>
        <s v="12/16/2009" u="1"/>
        <s v="08/05/2004" u="1"/>
        <s v="08/22/2005" u="1"/>
        <n v="44825" u="1"/>
        <n v="44573" u="1"/>
        <s v="08/15/2005" u="1"/>
        <s v="12/14/2006" u="1"/>
        <s v="04/06/2004" u="1"/>
        <s v="12/22/2005" u="1"/>
        <s v="12/30/2005" u="1"/>
        <n v="39343" u="1"/>
        <s v="04/28/2009" u="1"/>
        <s v="12/17/2007" u="1"/>
        <s v="12/22/2004" u="1"/>
        <s v="04/18/2006" u="1"/>
        <s v="12/08/2005" u="1"/>
        <s v="04/20/2012" u="1"/>
        <s v="04/29/2008" u="1"/>
        <s v="04/12/2011" u="1"/>
        <n v="44767" u="1"/>
        <n v="44515" u="1"/>
        <s v="08/05/2010" u="1"/>
        <s v="04/12/2010" u="1"/>
        <n v="45020" u="1"/>
        <n v="44516" u="1"/>
        <s v="12/28/2006" u="1"/>
        <n v="42247" u="1"/>
        <s v="04/14/2011" u="1"/>
        <s v="08/20/2020" u="1"/>
        <n v="44517" u="1"/>
        <n v="44391" u="1"/>
        <s v="08/05/2020" u="1"/>
        <n v="39664" u="1"/>
        <n v="45022" u="1"/>
        <s v="04/06/2021" u="1"/>
        <s v="04/14/2021" u="1"/>
        <s v="12/22/2010" u="1"/>
        <n v="40611" u="1"/>
        <s v="12/08/2011" u="1"/>
        <s v="04/26/2012" u="1"/>
        <s v="09/01/2005" u="1"/>
        <s v="12/16/2010" u="1"/>
        <s v="04/19/2011" u="1"/>
        <s v="05/06/2009" u="1"/>
        <s v="05/14/2009" u="1"/>
        <s v="05/11/2006" u="1"/>
        <n v="44900" u="1"/>
        <s v="09/24/2009" u="1"/>
        <s v="05/14/2008" u="1"/>
        <s v="01/11/2006" u="1"/>
        <n v="44775" u="1"/>
        <n v="42443" u="1"/>
        <n v="44397" u="1"/>
        <s v="12/28/2011" u="1"/>
        <n v="44902" u="1"/>
        <n v="44713" u="1"/>
        <s v="05/07/2007" u="1"/>
        <n v="42508" u="1"/>
        <n v="42445" u="1"/>
        <n v="44147" u="1"/>
        <s v="09/25/2007" u="1"/>
        <n v="39736" u="1"/>
        <s v="05/27/2009" u="1"/>
        <n v="39485" u="1"/>
        <s v="05/14/2003" u="1"/>
        <s v="09/28/2007" u="1"/>
        <n v="45033" u="1"/>
        <n v="44718" u="1"/>
        <s v="01/10/2011" u="1"/>
        <s v="09/20/2010" u="1"/>
        <n v="44593" u="1"/>
        <n v="44909" u="1"/>
        <n v="44594" u="1"/>
        <n v="44468" u="1"/>
        <n v="42262" u="1"/>
        <n v="39300" u="1"/>
        <s v="01/13/2011" u="1"/>
        <s v="01/20/2010" u="1"/>
        <s v="05/31/2011" u="1"/>
        <n v="44533" u="1"/>
        <n v="44470" u="1"/>
        <s v="05/16/2011" u="1"/>
        <s v="09/09/2010" u="1"/>
        <s v="01/07/2010" u="1"/>
        <s v="02/01/2007" u="1"/>
        <s v="06/20/2008" u="1"/>
        <n v="44852" u="1"/>
        <n v="44789" u="1"/>
        <s v="10/10/2007" u="1"/>
        <s v="09/28/2010" u="1"/>
        <n v="45042" u="1"/>
        <n v="44979" u="1"/>
        <n v="44727" u="1"/>
        <n v="44664" u="1"/>
        <n v="45043" u="1"/>
        <n v="44980" u="1"/>
        <n v="44602" u="1"/>
        <n v="42522" u="1"/>
        <s v="10/14/2009" u="1"/>
        <s v="06/03/2004" u="1"/>
        <n v="44603" u="1"/>
        <n v="42271" u="1"/>
        <n v="39498" u="1"/>
        <d v="2021-06-29T00:00:00" u="1"/>
        <s v="10/22/2007" u="1"/>
        <s v="02/18/2009" u="1"/>
        <s v="06/08/2006" u="1"/>
        <s v="02/15/2006" u="1"/>
        <s v="02/01/2012" u="1"/>
        <n v="44984" u="1"/>
        <s v="02/09/2007" u="1"/>
        <s v="06/07/2004" u="1"/>
        <s v="10/21/2004" u="1"/>
        <s v="02/09/2006" u="1"/>
        <n v="44292" u="1"/>
        <s v="10/06/2004" u="1"/>
        <s v="06/10/2010" u="1"/>
        <n v="44671" u="1"/>
        <s v="02/28/2008" u="1"/>
        <s v="10/24/2005" u="1"/>
        <s v="06/13/2012" u="1"/>
        <s v="06/03/2010" u="1"/>
        <s v="06/20/2011" u="1"/>
        <s v="10/30/2003" u="1"/>
        <n v="44609" u="1"/>
      </sharedItems>
    </cacheField>
    <cacheField name="Award Year" numFmtId="0">
      <sharedItems containsString="0" containsBlank="1" containsNumber="1" containsInteger="1" minValue="2003" maxValue="2023" count="22">
        <n v="2007"/>
        <n v="2008"/>
        <n v="2009"/>
        <n v="2010"/>
        <n v="2011"/>
        <n v="2012"/>
        <n v="2013"/>
        <n v="2014"/>
        <n v="2015"/>
        <n v="2016"/>
        <n v="2017"/>
        <n v="2018"/>
        <n v="2019"/>
        <n v="2020"/>
        <n v="2021"/>
        <n v="2022"/>
        <n v="2023"/>
        <n v="2003"/>
        <n v="2004"/>
        <n v="2005"/>
        <n v="2006"/>
        <m/>
      </sharedItems>
    </cacheField>
    <cacheField name="Project Descriptor" numFmtId="0">
      <sharedItems containsBlank="1" containsMixedTypes="1" containsNumber="1" containsInteger="1" minValue="92" maxValue="625"/>
    </cacheField>
    <cacheField name="Company Name" numFmtId="0">
      <sharedItems containsBlank="1" count="1110">
        <s v="Telerx Marketing Inc."/>
        <s v="YamCo, L.L.C."/>
        <s v="Healthways, Inc"/>
        <s v="ITG Automotive Safety Textiles, LLC"/>
        <s v="Nypro, Inc. (Alamance)"/>
        <s v="Harger Lightning and Grounding Inc."/>
        <s v="Millennium Marine USA, Inc."/>
        <s v="Unison Engine Components, Inc."/>
        <s v="Aludisc, LLC"/>
        <s v="Valdese Weavers, LLC"/>
        <s v="AG Machining, Inc."/>
        <s v="Consolidated Models, Inc. (CMI Plastics)"/>
        <s v="Blackwater Target Systems LLC"/>
        <s v="TDY Industries d/b/a Allvac"/>
        <s v="Carver Machine Works, Inc."/>
        <s v="Turbomeca Manufacturing, Inc."/>
        <s v="Brooks Boatworks"/>
        <s v="AFA Products, Inc."/>
        <s v="KobeWieland Copper Products, LLC"/>
        <s v="Impressions Marketing Group, Inc. III"/>
        <s v="Motor Racing Network, Inc."/>
        <s v="Menlo Logistics, Inc."/>
        <s v="Top Tobacco L.P."/>
        <s v="General Tobacco, Inc."/>
        <s v="AmerLink, Ltd"/>
        <s v="Hi-Tide Sales of North Carolina, Inc."/>
        <s v="Force Protection Industries, Inc."/>
        <s v="Frontier Spinning Mills, Inc."/>
        <s v="Thieman Metal Technologies, L.L.C."/>
        <s v="Commerce Overseas Corporation"/>
        <s v="Carolina Technical Plastics Corp."/>
        <s v="BAE Systems Tensylon High Performance Materials Inc."/>
        <s v="New Buck Corporation"/>
        <s v="Field Controls, LLC"/>
        <s v="Reuel, Inc."/>
        <s v="Conopco, Inc. d/b/a Unilever Home &amp; Personal Care - USA"/>
        <s v="Bladen Composites, LLC"/>
        <s v="TigerTek, Inc."/>
        <s v="TYM-USA Inc."/>
        <s v="Microban Products Company"/>
        <s v="West Pharmaceutical Services, Inc."/>
        <s v="Ply Gem Industries, Inc."/>
        <s v="Wind Tunnel eXtreme, LLC"/>
        <s v="Ingles Markets Incorporated"/>
        <s v="Watts Regulator Co."/>
        <s v="TCOM, L.P."/>
        <s v="Optimal Technologies (US), Inc."/>
        <s v="Jason Incorporated"/>
        <s v="LKN Communications, Inc."/>
        <s v="Ken Garner Manufacturing - RHO, Inc."/>
        <s v="Chicago Tube and Iron Company"/>
        <s v="Premier Trailer, Inc"/>
        <s v="Pennsylvania Tranformer Technolgy, Inc."/>
        <s v="Speed Channel, Inc."/>
        <s v="IAC Albemarle, LLC"/>
        <s v="Superior Machine Company of South Carolina, Inc."/>
        <s v="GE-Hitachi Nuclear Energy Americas LLC"/>
        <s v="Spirit AeroSystems North Carolina, Inc."/>
        <s v="Carolinas Cement Company (Titan America)"/>
        <s v="Meritor Heavy Vehicle Systems, LLC  (Arvin Meritor)"/>
        <s v="Exela Pharma Sciences, LLC"/>
        <s v="Sencera International Corporation"/>
        <s v="Stanley Furniture Company, Inc."/>
        <s v="Kellex Corporation, Inc."/>
        <s v="Ann's House of Nuts, Inc."/>
        <s v="Uniboard USA LLC"/>
        <s v="Providencia USA, Inc. (#1)"/>
        <s v="Kennametal, Inc."/>
        <s v="Broyhill Furniture Industries, Inc."/>
        <s v="Campbell Soup Supply Company L.L.C. (II)"/>
        <s v="Triangle Suspension Systems, Inc."/>
        <s v="Greenheck Fan Corporation"/>
        <s v="Sandvik, Inc."/>
        <s v="American Food Resources LLC"/>
        <s v="PPG Industries Fiber Glass Products, Inc."/>
        <s v="Dynapar Corporation"/>
        <s v="Chipita America, Inc. (Nonni's)"/>
        <s v="Precor Incorporated"/>
        <s v="Dopaco, Inc."/>
        <s v="Covation of NC, LLC"/>
        <s v="Piedmont Aviation Component Services, LLC"/>
        <s v="Sioux Tools Incorporated"/>
        <s v="HC Composites L.L.C."/>
        <s v="FASTA of North Carolina Inc."/>
        <s v="Stonewall Packaging, LLC"/>
        <s v="Nature's Earth Pellets NC, LLC"/>
        <s v="MiTek Industries, Inc."/>
        <s v="Henkel Corporation"/>
        <s v="Sustainable Textile Group, LLC (Rowan)"/>
        <s v="Baldor Electric Company (#1-McDowell)"/>
        <s v="Morganton Pressure Vessels LLC"/>
        <s v="Ethan Allen Operations, Inc."/>
        <s v="Neighborhood Assistance Corporation of America (NACA)"/>
        <s v="Baldor Electric Company (Cleveland #1)"/>
        <s v="Baldor Electric Company (Buncombe)"/>
        <s v="Adhezion BioMedical, LLC"/>
        <s v="Alpla Inc"/>
        <s v="Yale Industrial Products, Inc (Coffing Hoists)"/>
        <s v="E. I. Du Pont De Nemours and Company"/>
        <s v="SCR-Tech LLC"/>
        <s v="TurboCare, Inc."/>
        <s v="Caye Home Furnishings, LLC"/>
        <s v="Central States Manufacturing, Inc."/>
        <s v="Townsends, Inc."/>
        <s v="Premiere Fibers, Inc."/>
        <s v="North American Aerodynamics, Inc."/>
        <s v="Shalag US Inc. (#1)"/>
        <s v="CheckFree Services Corporation (Fiserv)"/>
        <s v="Palziv North America, Inc."/>
        <s v="Richmond Specialty Yarns, LLC"/>
        <s v="Grifols Therapeutics Inc. (f/k/a Talecris Biotherapeutics, Inc)"/>
        <s v="Knit-Rite, Inc."/>
        <s v="North Cove Springs Bottling and Beverage, Inc."/>
        <s v="SANS Technical Fibers, LLC"/>
        <s v="Marves Industries, LLC"/>
        <s v="ThermoFisher Scientific Corp"/>
        <s v="Innovative Emergency Management, Inc."/>
        <s v="Electrolux Home Products, Inc."/>
        <s v="Talon Systems America, Inc."/>
        <s v="Maple Springs Laundry, LLC"/>
        <s v="Wilbert, Inc."/>
        <s v="Reser's Fine Foods, Inc."/>
        <s v="Celgard, LLC I"/>
        <s v="ACW Technology Inc."/>
        <s v="Solaris Industries, Inc."/>
        <s v="Commonwealth Brands, Inc."/>
        <s v="Laboratory Corporation of America Holdings"/>
        <s v="Automatic Rolls of North Carolina, LLC"/>
        <s v="Pierre Foods, Inc."/>
        <s v="Turbotec Products, Inc. (TT2)"/>
        <s v="Siemens Energy, Inc. II (Cardinal)"/>
        <s v="Harvest Time Bread of North Carolina, LLC"/>
        <s v="Clariant Corporation"/>
        <s v="Michelin North America, Inc."/>
        <s v="Plastek Industries, Inc. d/b/a Plastek Industries, Inc. (PA) - North Carolina"/>
        <s v="Albaad USA, Inc."/>
        <s v="Mountaire Farms, Inc."/>
        <s v="United Furniture Industries NC, LLC"/>
        <s v="Greiner Bio-One North America, Inc."/>
        <s v="Masterbrand Cabinets, Inc."/>
        <s v="Spectrum Mills, LLC (McDowell County)"/>
        <s v="VSA LLC"/>
        <s v="Advanced Textile Solutions, Inc. (ATSI)"/>
        <s v="Vitacost.com, Inc."/>
        <s v="Whiteridge Plastics, LLC"/>
        <s v="Clearwater Paper Corporation I"/>
        <s v="Edwards Wood Products, Inc./Woodlawn"/>
        <s v="Amark Corp"/>
        <s v="CertainTeed Gypsum NC, Inc"/>
        <s v="Becton Dickinson and Company"/>
        <s v="C.M.I. Enterprises, Inc."/>
        <s v="Brunswick Corporation (Hatteras Yachts Division)"/>
        <s v="Caterpillar Inc. (Camo)"/>
        <s v="Boral Composites Inc."/>
        <s v="Ethan Allen Operations, Inc. (McDowell)"/>
        <s v="Norandal USA, Inc."/>
        <s v="Caterpillar Inc. (Butterfly)"/>
        <s v="Medicago USA, Inc."/>
        <s v="Kleen Tech, Inc"/>
        <s v="ABB Inc."/>
        <s v="Empire Foods, Inc."/>
        <s v="Baltek, Inc."/>
        <s v="DNP IMS America Corporation"/>
        <s v="Valendrawers, Inc."/>
        <s v="Tasz, Inc."/>
        <s v="TIMCO Aerosystems, LLC"/>
        <s v="Nypro, Inc. (Buncombe #1)"/>
        <s v="Novo Nordisk Pharmaceutical Industries, Inc. II"/>
        <s v="Moran Foods, Inc."/>
        <s v="Reich, LLC"/>
        <s v="Saertex USA, LLC"/>
        <s v="Bottling Group, LLC (Pepsi)"/>
        <s v="Precision Hydraulic Cylinders, Inc."/>
        <s v="Fountain Powerboat Industries, Inc."/>
        <s v="SPX Corporation"/>
        <s v="FPE NC, LLC (Ernie Green)"/>
        <s v="MOM Brands Company, LLC (f/k/a Malt-O-Meal)"/>
        <s v="FAS Controls Inc."/>
        <s v="Arvato Digital Services LLC"/>
        <s v="PAS USA Inc."/>
        <s v="Outdura Corp. (Sattler AG)"/>
        <s v="Enviva, LP (Hertford)"/>
        <s v="Americhem, Inc."/>
        <s v="Red F PBC, Inc."/>
        <s v="HYDAC Technology Corp."/>
        <s v="Seqirus Inc. II (fka Novartis Vaccines and Diagnostics, Inc.)"/>
        <s v="Barefoot Industries, Inc. a/k/a Global Packaging, Inc."/>
        <s v="Frontier Logistics, LP"/>
        <s v="Tuscarora Yarns, Inc."/>
        <s v="NSA Holdings, LLC"/>
        <s v="Providencia USA, Inc. (#2)"/>
        <s v="QVC Rocky Mount, Inc."/>
        <s v="Avgol America, Inc."/>
        <s v="The Gates Corporation"/>
        <s v="Eaton Corporation"/>
        <s v="Bluestar Silicones USA Corp."/>
        <s v="Lydall Thermal/Acoustical, Inc. (2010)"/>
        <s v="Lanxess Corporation"/>
        <s v="REPI, LLC"/>
        <s v="Rock-Tenn Converting Company"/>
        <s v="Steven-Robert Originals, LLC"/>
        <s v="Ziehl-Abegg, Inc."/>
        <s v="Ossid LLC"/>
        <s v="Curtiss-Wright Controls, Inc."/>
        <s v="LSA America, Inc."/>
        <s v="EcoVolt Power Corporation"/>
        <s v="Pittsburgh Glass Works, LLC"/>
        <s v="Turbocoating Corp."/>
        <s v="Geiger International, Inc."/>
        <s v="Conopco, Inc."/>
        <s v="UPM Raflatac, Inc."/>
        <s v="DuBose Strapping, Inc."/>
        <s v="The Roberts Company Fabrication Services, Inc."/>
        <s v="Jason Incorporated (Janesville)"/>
        <s v="Technimark LLC"/>
        <s v="AKG North America, Inc."/>
        <s v="Niagara Bottling, LLC"/>
        <s v="UFP Atlantic Division, LLC"/>
        <s v="Linamar North Carolina, Inc. I"/>
        <s v="BestSweet, Inc."/>
        <s v="Kiln Drying Systems and Components, Inc."/>
        <s v="CertainTeed Corporation (#1-Granville)"/>
        <s v="MVP Group International, Inc."/>
        <s v="Semprius, Inc."/>
        <s v="J. E. Ekornes USA, Inc."/>
        <s v="Celgard, LLC II"/>
        <s v="Enviva, LP (Northampton)"/>
        <s v="P&amp;G Manufacturing of Washington, Inc."/>
        <s v="Kings Plush, Inc. (STI)"/>
        <s v="Cooper Standard Automotive, Inc."/>
        <s v="Plycem USA, Inc. (CertainTeed Corporation) (Wilkes)"/>
        <s v="Shalag US, Inc. (#2)"/>
        <s v="Honda Aircraft Company, LLC"/>
        <s v="Zurn Industries, LLC"/>
        <s v="Gourmet Group LLC (Geppetto)"/>
        <s v="Aseptia, Inc."/>
        <s v="CMS Food Solutions, Inc."/>
        <s v="Ferraro Foods of North Carolina, LLC"/>
        <s v="Smithfield-Kinston, LLC"/>
        <s v="Coilplus, Inc."/>
        <s v="PreGel America, Inc."/>
        <s v="Henniges Automotive North Carolina, Inc."/>
        <s v="Sonoco Plastics, Inc."/>
        <s v="Baldor Electric Company (#2 McDowell County)"/>
        <s v="Springfield Service Corporation"/>
        <s v="Punker LLC"/>
        <s v="Chiquita Brands International, Inc."/>
        <s v="Marbach America, Inc."/>
        <s v="Hitachi Metals NC, Ltd."/>
        <s v="Pate-Dawson Company"/>
        <s v="Baldor Electric Company (Cleveland #2 - 2011)"/>
        <s v="Carolina Precision Plastics, L.L.C."/>
        <s v="Spinrite Services, Inc."/>
        <s v="Piedmont Propulsion Systems, LLC"/>
        <s v="Lubrimetal Corporation"/>
        <s v="Sierra Nevada Brewing Co."/>
        <s v="Gunboat Company"/>
        <s v="Caterpillar Inc. (Bee)"/>
        <s v="Solstas Lab Partners Group, LLC"/>
        <s v="Kendrion (Shelby) Inc."/>
        <s v="Burlington Technologies, Inc."/>
        <s v="Alliance Precision Plastics Corporation"/>
        <s v="Ameridial, Inc."/>
        <s v="Aerocrine, Inc."/>
        <s v="Ei Inc."/>
        <s v="New Belgium Brewing Company, Inc."/>
        <s v="Joseph T. Ryerson &amp; Son, Inc."/>
        <s v="BRP US, Inc."/>
        <s v="Ashley Furniture Industries, Inc. I"/>
        <s v="Inmar, Inc."/>
        <s v="Plasticard Locktech International, LLP"/>
        <s v="SBFI - North America, Inc."/>
        <s v="Ingersoll-Rand Company"/>
        <s v="Carolina Store Fixtures, LLC"/>
        <s v="Hamilton Sundstrand Corporation"/>
        <s v="Ralph Lauren Corporation II"/>
        <s v="GKN Driveline North America, Inc. I (Roxboro)"/>
        <s v="Sid Tool Co., Inc."/>
        <s v="FerroFab Inc."/>
        <s v="NGK Ceramics USA, Inc."/>
        <s v="FCC (North Carolina), LLC"/>
        <s v="Culp, Inc."/>
        <s v="Schletter Inc."/>
        <s v="Beardow Adams, Inc."/>
        <s v="Hospira, Inc."/>
        <s v="Sheetz Distribution Services, LLC"/>
        <s v="Piedmont Pharmaceuticals LLC"/>
        <s v="Divatex Home Fashions, Inc."/>
        <s v="Global Textile Alliance, Inc."/>
        <s v="Bakers Waste Equipment, Inc."/>
        <s v="Fendrich Industries, Inc."/>
        <s v="Deere-Hitachi Construction Machinery"/>
        <s v="Freshouse II, LLC"/>
        <s v="Woodgrain Millwork, Inc."/>
        <s v="Nussbaum Automotive Solutions LP"/>
        <s v="STEAG Energy Services, LLC"/>
        <s v="Kalo Foods, LLC"/>
        <s v="Ellwood Advanced Components LLC"/>
        <s v="S. &amp; D. Coffee, Inc."/>
        <s v="Midway Aircraft Instrument Corporation"/>
        <s v="Draka Elevator Products Inc."/>
        <s v="Siegwerk EIC LLC (Environmental Inks)"/>
        <s v="Willow Tex LLC"/>
        <s v="Klausner Lumber Two LLC"/>
        <s v="Herbalife International of America, Inc. I"/>
        <s v="WoodFuels North Carolina, LLC"/>
        <s v="TENOWO Inc. f/k/a Hof Textiles, Inc."/>
        <s v="Balfour Beatty Rail, Inc."/>
        <s v="ACX Pacific Northwest, Inc."/>
        <s v="Awesome Products, Inc."/>
        <s v="bioMerieux, Inc."/>
        <s v="KSM Castings USA Inc."/>
        <s v="Nash Building Systems, Inc."/>
        <s v="ProRefrigeration Inc."/>
        <s v="Qualicaps, Inc."/>
        <s v="Trinity Frozen Foods LLC"/>
        <s v="N. S. Flexibles, LLC"/>
        <s v="The Southern Finishing Company, Incorporated"/>
        <s v="Franklin Tubular Products Inc"/>
        <s v="Otto Environmental Systems (NC) LLC"/>
        <s v="MetLife Group, Inc."/>
        <s v="OFS Brands Holdings, Inc."/>
        <s v="Meherrin River Forest Products, Inc."/>
        <s v="ProNamic Industries LLC"/>
        <s v="Jordan Forest Products, LLC"/>
        <s v="Borghetti Turbos North America, Inc."/>
        <s v="Cape Fear Arsenal, Inc."/>
        <s v="Novamelt Americas, LLC"/>
        <s v="IOMAX USA, Inc."/>
        <s v="Tutco, Inc."/>
        <s v="Saft America, Inc."/>
        <s v="RTG Furniture Corp of Georgia"/>
        <s v="Ottenweller Co Inc."/>
        <s v="Continental Automotive Systems, Inc."/>
        <s v="General Electric Company, through its Aviation operating division"/>
        <s v="Wright Foods, Inc."/>
        <s v="Pactiv LLC"/>
        <s v="Hickory Springs Manufacturing Company"/>
        <s v="Due Process Stable Trading Company LLC"/>
        <s v="Morinaga America Foods, Inc."/>
        <s v="idX Impressions, LLC"/>
        <s v="Lee Controls, LLC"/>
        <s v="Attends Healthcare Products, INC"/>
        <s v="Purdue Pharma Manufacturing L.P."/>
        <s v="Custom Nonwoven, Inc."/>
        <s v="Jacob Holm Industries (America), Inc."/>
        <s v="Trelleborg Coated Systems US, Inc."/>
        <s v="Teleflex Medical, Inc."/>
        <s v="UAV Communications, Inc. dba BOSH Global Services"/>
        <s v="Carolina Cellulosic Biofuels, LLC"/>
        <s v="Natural Blend Vegetable Dehydration, LLC"/>
        <s v="Weber Screwdriving Systems, Inc."/>
        <s v="Walmart Stores, Inc."/>
        <s v="Spuntech Industries, Inc."/>
        <s v="The Solar Connection, LLC"/>
        <s v="Nutkao USA Inc."/>
        <s v="Fiber Composites, LLC"/>
        <s v="Key Gas Components, Inc."/>
        <s v="InterFlex Acquisition Company, LLC"/>
        <s v="Shorewood Packaging LLC"/>
        <s v="Standard Medical Acceptance (NC), LLC"/>
        <s v="BuzziSpace, Inc."/>
        <s v="Kearfott Corporation"/>
        <s v="Team Air, Inc."/>
        <s v="Bonita Packaging Products, Inc."/>
        <s v="XOSTEEL LLC"/>
        <s v="Elkamet, Inc."/>
        <s v="Cambro Manufacturing Company"/>
        <s v="Novozymes North America, Inc."/>
        <s v="BorgWarner Turbo Systems Inc."/>
        <s v="Syfan Manufacturing, Inc."/>
        <s v="Govt. Contracting Specialists, Inc. f/k/a Government Contracting Specialists, Inc."/>
        <s v="Highland Industries, Inc."/>
        <s v="Tyton BioSciences LLC"/>
        <s v="YG-1 America, Inc."/>
        <s v="Sealed Air Corporation"/>
        <s v="Cascades Tissue Group - North Carolina Inc."/>
        <s v="New Excelsior Inc."/>
        <s v="Harris Teeter, LLC"/>
        <s v="CS CAROLINA, INC."/>
        <s v="CE FoamSolutions, LLC"/>
        <s v="HCL America Inc. II"/>
        <s v="Linamar Forgings Carolina Inc."/>
        <s v="Harvest Garden Pro, LLC"/>
        <s v="E.I. duPont de Nemours and Company "/>
        <s v="Gordon Food Service LLC"/>
        <s v="Linamar North Carolina, Inc."/>
        <s v="Burkert Contromatic Corp."/>
        <s v="Oak Valley Hardwoods, Inc."/>
        <s v="Overland Contracting Inc."/>
        <s v="Tosaf USA Inc."/>
        <s v="AFS MFG LLC"/>
        <s v="White Labs Inc."/>
        <s v="Ecolab Inc. "/>
        <s v="Butterball, LLC"/>
        <s v="Shalag US Inc."/>
        <s v="RAUMEDIC Inc."/>
        <s v="Scott Technologies Inc."/>
        <s v="Global Packaging, Inc"/>
        <s v="Jimbo's Jumbos, Inc."/>
        <s v="Sanderson Farms, Inc.(Processing Division)"/>
        <s v="Packrite LLC"/>
        <s v="Reliance Packaging, LLC"/>
        <s v="O'Neil Digital Solutions, LLC"/>
        <s v="CBC AMERICAS Corp."/>
        <s v="Asbury Graphite of North Carolina, INC"/>
        <s v="Aladdin Manufacturing Corporation"/>
        <s v="BlueScope Buildings North America, Inc."/>
        <s v="Carolina Nonwovens LLC"/>
        <s v="TDY Industries LLC"/>
        <s v="Proto Labs, Inc."/>
        <s v="Blue Bloodhound, LP"/>
        <s v="CAP White Oak Carpet Mills, LLC"/>
        <s v="Lidl US Operations, LLC"/>
        <s v="National Spinning Co., Inc."/>
        <s v="Nutec Inc."/>
        <s v="AR TEXTILES LTD"/>
        <s v="Associated Materials, LLC"/>
        <s v="Metrics, Inc."/>
        <s v="Novo Nordisk Pharmaceutical Industries, Inc. III"/>
        <s v="Republic Services Customer Resource Center East, LLC"/>
        <s v="NSA Holdings,Inc."/>
        <s v="Magneti Marelli Powertrain USA LLC"/>
        <s v="GKN Sinter Metals, LLC"/>
        <s v="AAIPharma Services Corp."/>
        <s v="WillowTree, Inc."/>
        <s v="Ivar's Cabinet Shop, Inc."/>
        <s v="RF MICRO DEVICES, INC., d/b/a QORVO"/>
        <s v="The Hillshire Brands Company"/>
        <s v="COTY US LLC"/>
        <s v="Perdue Foods, LLC"/>
        <s v="Hoffman Materials LLC"/>
        <s v="GF Linamar LLC"/>
        <s v="RSI Home Products Manufacturing, Inc."/>
        <s v="Ardagh Glass Inc."/>
        <s v="Uniquetex, LLC"/>
        <s v="KSM Castings USA Inc. f/k/a KSM Castings NC Inc."/>
        <s v="Braeburn Pharmaceuticals, Inc."/>
        <s v="Demmel Inc."/>
        <s v="Porters Group, LLC"/>
        <s v="Swelect Energy Systems LLC"/>
        <s v="United States Cold Storage, Inc."/>
        <s v="TekTone Sound &amp; Signal Mfg., Inc."/>
        <s v="B&amp;G Foods Snacks, Inc."/>
        <s v="Dynamic Air Engineering, Inc."/>
        <s v="U-Play Corporation"/>
        <s v="Direct Pack Inc."/>
        <s v="Yokohama Corporation of North America"/>
        <s v="Peak Demand Inc."/>
        <s v="Almac Group Inc"/>
        <s v="King Charles Industries, LLC"/>
        <s v="Pepsi Bottling Ventures, LLC"/>
        <s v="Mafic USA LLC"/>
        <s v="Lotus Bakeries US, LLC"/>
        <s v="Norafin (Americas) Inc"/>
        <s v="Snyder's-Lance, Inc."/>
        <s v="Total Quality Logistics, LLC"/>
        <s v="Home Elevator &amp; Lift Products, LLC"/>
        <s v="The Social Beverage Company, LLC"/>
        <s v="Oerlikon Metco (US) Inc."/>
        <s v="Kaco USA Inc."/>
        <s v="Mountaire Farms Inc."/>
        <s v="Keihin Carolina System Technology, LLC"/>
        <s v="Carolina Structural Systems LLC"/>
        <s v="Baxter Healthcare Corporation"/>
        <s v="Taylor Stave, LLC"/>
        <s v="MAS US Holdings Inc"/>
        <s v="SouthCorr, L.L.C."/>
        <s v="Ryan-Al, Inc."/>
        <s v="Weitron, Inc."/>
        <s v="Borealis Compounds Inc."/>
        <s v="HPFABRICS, INC."/>
        <s v="Ventura Coach Corp"/>
        <s v="Stormberg Foods LLC"/>
        <s v="Sutter Street Manufacturing, Inc."/>
        <s v="EGGER Wood Products LLC"/>
        <s v="Wyeth Holdings LLC"/>
        <s v="TrueLearn,  LLC"/>
        <s v="Revlon Consumer Products Corporation"/>
        <s v="New York Air Brake LLC"/>
        <s v="LS Tractor USA, LLC"/>
        <s v="Edwards Wood Products, Inc"/>
        <s v="Superion, LLC"/>
        <s v="Advanced Computer Learning Company, LLC"/>
        <s v="Advanced Tool Inc dba Advanced Superabrasives Inc"/>
        <s v="Airgas USA, LLC"/>
        <s v="VEKA East, Inc"/>
        <s v="Advanced Digital Cable, Inc."/>
        <s v="Linamar Forgings Carolina, Inc"/>
        <s v="Sealed Air Corporation (US)"/>
        <s v="Triangle Tyre (USA) Technologies LLC"/>
        <s v="Exel Inc."/>
        <s v="InterMarket Technology, Inc."/>
        <s v="TEAM Industries - Andrews, Inc."/>
        <s v="Quality Enclosures, Inc."/>
        <s v="Neopac US Inc"/>
        <s v="The Clearing House Payments Company LLC"/>
        <s v="Columbus McKinnon Corporation"/>
        <s v="Amada America, Inc"/>
        <s v="Jackson Corrugated LLC"/>
        <s v="Dowa Thermotech North Carolina, Inc."/>
        <s v="McGuckin &amp; Pyle Inc."/>
        <s v="Enforge LLC"/>
        <s v="Asheville Kombucha Mamas"/>
        <s v="Sanritsu Logistics"/>
        <s v="ERA Polymers"/>
        <s v="JBB Packaging LLC"/>
        <s v="UniversalPreserv-A-Chem, Inc."/>
        <s v="AirBoss Rubber Solutions"/>
        <s v="Moog Components Group"/>
        <s v="BestCo Inc."/>
        <s v="E-N-G Mobile Systems"/>
        <s v="Pacon Manufacturing Corporation"/>
        <s v="Chewy, Inc."/>
        <s v="Superior Plastics Extrusion"/>
        <s v="Loba-Wakol LLC"/>
        <s v="AmeriQual Aseptic"/>
        <s v="Broad River Retail"/>
        <s v="Krigen Pharmaceuticals"/>
        <s v="CleanAire"/>
        <s v="Telephonics Corporation"/>
        <s v="Lowe's Companies"/>
        <s v="Black's Tire Service, Inc."/>
        <s v="Hockmeyer Equipment Corp"/>
        <s v="Kitsbow LLC"/>
        <s v="Medline Industries, Inc."/>
        <s v="Pallet Consultants of North Carolina"/>
        <s v="Michael Aram, Inc."/>
        <s v="Gildan Yarns, LLC"/>
        <s v="Carolina Botanicals, LLC"/>
        <s v="CAR Greenhouse, LLC"/>
        <s v="Merck, Sharp &amp; Dohme Corp."/>
        <s v="The Fresh Market, Inc."/>
        <s v="Polyhose"/>
        <s v="Sunlight Batteries USA, Inc."/>
        <s v="LLFlex LLC"/>
        <s v="Sara Lee Frozen Bakery, LLC"/>
        <s v="Atlantic Casualty Insurance Company"/>
        <s v="NP East LLC"/>
        <s v="Amorock, LLC"/>
        <s v="Syngenta Crop Protection, LLC"/>
        <s v="Parker Offshore, LLC"/>
        <s v="Dymax Corporation"/>
        <s v="Moog Inc. "/>
        <s v="Charlotte Pipe and Foundry Company"/>
        <s v="Serioplast US LLC"/>
        <s v="Unix Packaging, LLC"/>
        <s v="Ames Copper Group LLC"/>
        <s v="Anthem Diplays, LLC"/>
        <s v="Select Tissue of North Carolina, LLC"/>
        <s v="HC Composites, LLC"/>
        <s v="Continental Structural Plastics of North Carolina, Inc."/>
        <s v="Dansons US, LLC"/>
        <s v="CleanAire, LLC"/>
        <s v="Triple Aught Design, LLC"/>
        <s v="MBP Acquisitions LLC"/>
        <s v="RMC Advanced Technologies Inc."/>
        <s v="Illinois Tool Works Inc."/>
        <s v="East Coast Steel Fabrication, Inc."/>
        <s v="Cornerstone Building Brands, Inc."/>
        <s v="American Wood Fibers, Inc"/>
        <s v="Flow X-Ray Corp"/>
        <s v="Riverside Furniture Corporation"/>
        <s v="Sturm, Ruger &amp; Co., Inc."/>
        <s v="Huvepharma"/>
        <s v="Integro Technologies Corp"/>
        <s v="Cardinal Foods, LLC"/>
        <s v="Crown Equipment Corporation"/>
        <s v="FUJIFILM Diosynth Biotechnologies U.S.A., Inc."/>
        <s v="Raybow USA, Inc."/>
        <s v="American Racing Headers &amp; Exhaust, Inc."/>
        <s v="AP Emissions Technologies, LLC"/>
        <s v="Pipeline Plastics Holdings, LLC "/>
        <s v="Gusmer Enterprises, Inc."/>
        <s v="Polykemi Production Inc"/>
        <s v="DuBoise Enterprises Inc."/>
        <s v="eGourmet Solutions Inc."/>
        <s v="Ardagh Metal Beverage USA Inc."/>
        <s v="Aeronautical Systems Incorporated"/>
        <s v="Knoll America Inc."/>
        <s v="Lotus Bakeries US MFG LLC"/>
        <s v="Lollytogs, LTD"/>
        <s v="Elkay Plumbing Products Company"/>
        <s v="Metal Specialists, LLC"/>
        <s v="Glen Raven Custom Fabrics, LLC"/>
        <s v="Harger, Inc."/>
        <s v="Unilin North Amercia, LLC"/>
        <s v="Cambrex High Point, Inc."/>
        <s v="Poppelmann Plastics USA LLC"/>
        <s v="Hubbell Lenoir City, Inc."/>
        <s v="Custom Alloy Corporation"/>
        <s v="Westrock Converting LLC"/>
        <s v="Meel Corp"/>
        <s v="Precision Graphics, Inc."/>
        <s v="Hosokawa Custom Processing Services, LLC"/>
        <s v="Sherrill Furniture Company"/>
        <s v="Innosonian America, LLC"/>
        <s v="BrassCraft Manufacturing Company"/>
        <s v="Mount Olive Pickle Company, Inc."/>
        <s v="Meritor Heavy Vehicle Systems, LLC "/>
        <s v="Nordfab LLC"/>
        <s v="Certainteed LLC"/>
        <s v="Vanguard Furniture Co., Inc."/>
        <s v="Premix North Carolina LLC"/>
        <s v="D'Artagnan, Inc."/>
        <s v="Warsawing Cabinets, LLC"/>
        <s v="Pisgah Laboratories Inc."/>
        <s v="Port City Logistics, LLC"/>
        <s v="Imaflex USA, Inc."/>
        <s v="Biophil Natural Fibers LLC"/>
        <s v="Sun Tree Snack Foods, LLC"/>
        <s v="Steri-Tek NC, LLC"/>
        <s v="Meritor Heavy Vehicle Systems, LLC"/>
        <s v="Fab-Con Machinery Development Corp."/>
        <s v="Woodgrain Inc."/>
        <s v="Future Meat Technologies Inc. d/b/a Believer Meats"/>
        <s v="Nelipak Corporation d/b/a Nelipak Healthcare Packaging"/>
        <s v="Tageos, Inc."/>
        <s v="United Parcel Service, Inc."/>
        <s v="Axium Packaging LLC"/>
        <s v="Tex-Tech Engineered Composites, LLC"/>
        <s v="Peanut Processors of Elizabethtown, LLC"/>
        <s v="Pilkington North America, Inc."/>
        <s v="Vecoplan, LLC"/>
        <s v="Select Genetics LLC"/>
        <s v="Phase Change Energy Solutions"/>
        <s v="Energizer Holdings, Inc."/>
        <s v="Bridgestone Americas Tire Operations, LLC I (fka Bridgestone Firestone North American Tire, LLC I)"/>
        <s v="The Goodyear Tire &amp; Rubber Company I"/>
        <s v="Domtar Paper Company, LLC"/>
        <s v="Blue Ridge Paper Products LLC (fka Blue Ridge Paper Products Inc)"/>
        <s v="Bridgestone Americas Tire Operations, LLC II"/>
        <s v="The Goodyear Tire &amp; Rubber Company II"/>
        <s v="Qimonda North America Corp."/>
        <s v="R.H. Donnelley, Inc. (d/b/a Dex One Corp)"/>
        <s v="General Dynamics Armament and Technical Products, Inc."/>
        <s v="Goodrich Corporation"/>
        <s v="General Electric Company"/>
        <s v="Albaad USA, Inc. I"/>
        <s v="Citicorp Credit Services, Inc."/>
        <s v="Cellco Partnership d/b/a Verizon Wireless"/>
        <s v="Unilin Flooring NC, LLC"/>
        <s v="ZF Lemforder Corporation"/>
        <s v="TWC Administration LLC (I)"/>
        <s v="Merck Sharp &amp; Dohme LLC (fka Corp.) I"/>
        <s v="Harris Stratex Networks Operating Corporation"/>
        <s v="Superior Essex Communications, LP"/>
        <s v="NetApp, Inc. I"/>
        <s v="Wolfspeed, Inc. (fka Cree, Inc. I)"/>
        <s v="PCB Piezotronics of North Carolina, Inc."/>
        <s v="Credit Suisse Securities (USA) LLC (I)"/>
        <s v="Novo Nordisk Pharmaceutical Industries, Inc. I"/>
        <s v="GETRAG Corporation"/>
        <s v="Dell Products LP"/>
        <s v="Sysco Food Services of Raleigh, LLC"/>
        <s v="Altec Industries, Inc."/>
        <s v="Pactiv LLC (fka Prairie Packaging, Inc.)"/>
        <s v="SmithKline Beecham Corporation D/B/A GlaxoSmithKline"/>
        <s v="Maverick Boat Company, Inc."/>
        <s v="General Electric Company II"/>
        <s v="Headway Corporate Resources, Inc."/>
        <s v="Association of International Certified Professional Accountants"/>
        <s v="Lenovo (United States) Inc."/>
        <s v="Smiths Aerospace Components, Inc."/>
        <s v="Hewitt Associates, LLC "/>
        <s v="Target Corporation"/>
        <s v="Andrew Corporation"/>
        <s v="AAR Manufacturing, Inc."/>
        <s v="Stiefel Research Institute, Inc."/>
        <s v="PGT Industries, Inc."/>
        <s v="MeadWestvaco Corporation"/>
        <s v="RF Micro Devices, Inc."/>
        <s v="Credit Suisse Securities (USA) LLC (II)"/>
        <s v="Lotus Engineering Inc."/>
        <s v="Maersk Inc."/>
        <s v="Volvo Construction Equipment, NA"/>
        <s v="Seqirus Inc. I (fka Novartis Vaccines and Diagnostics, Inc.)"/>
        <s v="Chris-Craft Corporation"/>
        <s v="Indian Motorcycle Company"/>
        <s v="Fidelity Global Brokerage Group, Inc. I"/>
        <s v="Ralph Lauren Corporation I"/>
        <s v="Newell Rubbermaid Inc."/>
        <s v="IQVIA RDS Inc. (fka Quintiles, Inc.)"/>
        <s v="BSH Home Appliances Corporation I"/>
        <s v="Carolina Classifieds.Com LLC"/>
        <s v="Google Inc."/>
        <s v="Arneg LLC"/>
        <s v="NetApp, Inc. II"/>
        <s v="Brunswick Corporation"/>
        <s v="Honda Aero, Inc."/>
        <s v="Pharmaceutical Research Associates, Inc."/>
        <s v="RF MICRO DEVICES, INC. II"/>
        <s v="INC Research, Inc."/>
        <s v="Skybus Airlines, Inc."/>
        <s v="PRC Industries, Inc."/>
        <s v="Stone &amp; Webster Services, LLC"/>
        <s v="TransTech Pharma, Inc."/>
        <s v="Siemens Medical Solutions USA, Inc."/>
        <s v="Tessera NA Inc"/>
        <s v="IBM Lender Business Process Services, Inc."/>
        <s v="Reliance Industries USA, Inc."/>
        <s v="Fountain Power Boats, Inc."/>
        <s v="HCL America Inc. I"/>
        <s v="Charter Communications, LLC II (fka TWC Administration LLC II)"/>
        <s v="Mack Trucks, Inc."/>
        <s v="Merchants Distributors, Inc I"/>
        <s v="Sypris Technologies, Inc."/>
        <s v="ASCO Power Technologies, L.P."/>
        <s v="Ally Financial Inc. (f/k/a GMAC LLC)"/>
        <s v="DRS Technical Services, Inc."/>
        <s v="Toshiba America Nuclear Energy Corporation"/>
        <s v="Bayer CropScience LP"/>
        <s v="Siemens Energy, Inc. I (637)"/>
        <s v="Loparex LLC"/>
        <s v="Continental Automotive Systems, Inc. (Henderson)"/>
        <s v="DB Global Technology, Inc. I"/>
        <s v="EMC Corporation"/>
        <s v="Premier Healthcare Solutions, Inc.  "/>
        <s v="Electrolux Home Products, Inc. I"/>
        <s v="Zenta Mortgage Services, LLC"/>
        <s v="Husqvarna Professional Products, Inc."/>
        <s v="Alight Solutions LLC (fka Hewitt Associates L.L.C.)"/>
        <s v="Citco Fund Services (USA) Inc."/>
        <s v="Magna Composites LLC"/>
        <s v="Seterus, Inc.n (fka IBM LBPS)"/>
        <s v="ABB Inc. I"/>
        <s v="Wolfspeed, Inc. II (fka Cree, Inc. II)"/>
        <s v="Novo Nordisk Pharmaceutical Industries, LP II"/>
        <s v="Siemens Energy, Inc. (Smart Grid)"/>
        <s v="BAE Systems Shared Services Inc."/>
        <s v="Red Hat, Inc. I"/>
        <s v="Red Hat, Inc. II"/>
        <s v="Capgemini America, Inc."/>
        <s v="ESA Management, LLC"/>
        <s v="Superior Essex Energy LLC "/>
        <s v="Electrolux Home Products, Inc. II"/>
        <s v="AptarGroup, Inc."/>
        <s v="Mitsubishi Nuclear Energy Systems, Inc."/>
        <s v="Compass Group USA, Inc."/>
        <s v="Charter Communications, LLC III (fka TWC Administration LLC III)"/>
        <s v="LORD Corporation"/>
        <s v="Sequenom Center for Molecular Medicine, LLC"/>
        <s v="CTL Packaging USA, Inc."/>
        <s v="Avaya, Inc."/>
        <s v="American Roller Bearing Company of North Carolina"/>
        <s v="isolved, inc. (fka Infinisource, Inc.)  "/>
        <s v="RELX INC. fka Reed Elsevier Inc."/>
        <s v="XPO, Inc. I"/>
        <s v="Ashley Furniture Industries, LLC I"/>
        <s v="Citrix Systems, Inc. I"/>
        <s v="Linamar North Carolina, Inc. II"/>
        <s v="Valley Fine Foods Company, Inc."/>
        <s v="NetApp, Inc. III"/>
        <s v="Leviton Manufacturing Co., Inc."/>
        <s v="Deere-Hitachi Construction Machinery Corporation"/>
        <s v="Denver Global Products, Inc."/>
        <s v="JELD-WEN, Inc. I"/>
        <s v="Gildan Yarns, LLC I"/>
        <s v="InVue Security Products Inc."/>
        <s v="Castle Branch, Inc."/>
        <s v="Rack Room Shoes, Inc."/>
        <s v="AREVA INC."/>
        <s v="XPO Logistics, Inc. II"/>
        <s v="Markit North America, Inc. I (fka Ipreo US LLC I)"/>
        <s v="ASMO Greenville of North Carolina, Inc."/>
        <s v="Allscripts Healthcare, LLC"/>
        <s v="Evalueserve Inc."/>
        <s v="DB Global Technology, Inc. II"/>
        <s v="Sturm, Ruger &amp; Company, Inc."/>
        <s v="Gildan Yarns, LLC II"/>
        <s v="RC Creations, LLC"/>
        <s v="Owens Corning Composite Materials, LLC"/>
        <s v="AIG PC Global Services, Inc."/>
        <s v="Electrolux Home Products, Inc. III"/>
        <s v="GKN Driveline Newton, LLC I"/>
        <s v="RBUS, Inc. I"/>
        <s v="GKN Driveline North America, Inc. II (Alamance &amp; Lee)"/>
        <s v="Cisco Systems, Inc."/>
        <s v="Peds Legwear (USA) Inc."/>
        <s v="Advance Stores Company, Incorporated I"/>
        <s v="Ideal Fastener Corporation"/>
        <s v="Spectra Group Inc."/>
        <s v="Enviva Management Company, LLC"/>
        <s v="AvidXchange, Inc. I"/>
        <s v="Argos Therapeutics, Inc."/>
        <s v="Patheon Manufacturing Services LLC I"/>
        <s v="Cognizant Technology Solutions U.S. Corporation I"/>
        <s v="Metal Works Mfg. Co."/>
        <s v="Herbalife International of America, Inc. II"/>
        <s v="Dimensional Fund Advisors LP"/>
        <s v="Interactive Purecloud, Inc."/>
        <s v="Albemarle Corporation I"/>
        <s v="Royal Appliance Mfg. Co."/>
        <s v="Novo Nordisk Pharmaceutical Industries, LP III"/>
        <s v="DB Global Technology, Inc. III"/>
        <s v="Ashley Furniture Industries, Inc. II"/>
        <s v="Fidelity Global Brokerage Group, Inc. II"/>
        <s v="Frontier Communications of the Carolinas LLC"/>
        <s v="Premier Research International LLC"/>
        <s v="Corning Optical Communications LLC (HQ)"/>
        <s v="RBUS, Inc. II"/>
        <s v="BSH Home Appliances Corporation II"/>
        <s v="Linamar Light Metals-MR, LLC (fka GF Linamar LLC)"/>
        <s v="PayPal, Inc."/>
        <s v="Dollar Express Stores LLC"/>
        <s v="Aurobindo Pharma U.S.A., Inc."/>
        <s v="Relias LLC (fka Relias Learning LLC)"/>
        <s v="CSX Intermodal Terminals, Inc."/>
        <s v="PrescientCo Inc."/>
        <s v="Avadim Health, Inc. (fka Avadim Technologies Inc.)"/>
        <s v="Corning Optical Communications LLC (Cable I)"/>
        <s v="K-Flex USA L.L.C."/>
        <s v="LendingTree, LLC I"/>
        <s v="JELD-WEN, Inc. II"/>
        <s v="Everest Textile USA, LLC"/>
        <s v="Syneos Health, LLC II (aka Syneos Health NC, LLC)"/>
        <s v="Citrix Systems, Inc. II"/>
        <s v="GKN Driveline North America, Inc. III"/>
        <s v="GKN Driveline Newton, LLC II"/>
        <s v="Clearwater Paper Corporation II"/>
        <s v="Corning Optical Communications LLC (Cable II)"/>
        <s v="Corning Incorporated (Fiber)"/>
        <s v="Alevo Manufacturing, Inc."/>
        <s v="Continental Automotive Systems, Inc. (Burke)"/>
        <s v="Trilliant Networks Inc."/>
        <s v="Credit Suisse Securities (USA) LLC (III)"/>
        <s v="Equitable Financial Life Insurance Company"/>
        <s v="Infosys Limited (d/b/a Infosys Limited of India)"/>
        <s v="ABC Phones of North Carolina, Inc. (D/B/A A Wireless)"/>
        <s v="Allstate Insurance Company"/>
        <s v="Fibertex Personal Care Corporation"/>
        <s v="Albemarle Corporation II"/>
        <s v="NN, Inc."/>
        <s v="Fresenius Kabi USA, LLC"/>
        <s v="Mako Medical Laboratories LLC"/>
        <s v="Corning Incorporated (Agate)"/>
        <s v="Corning Incorporated (Excalibur)"/>
        <s v="Conduent Business Services, LLC"/>
        <s v="Dhollandia US, LLC (fka Dhollandia MFG LLC)"/>
        <s v="Tristone Flowtech USA Inc."/>
        <s v="Sunrise Global Marketing, LLC"/>
        <s v="RiceWrap Foods Corporation"/>
        <s v="Ernst &amp; Young U.S. LLP"/>
        <s v="Corvid Technologies LLC"/>
        <s v="Albaad USA, Inc. II"/>
        <s v="Markit North America, Inc. II (fka Ipreo US LLC II)"/>
        <s v="Novartis Gene Therapies, Inc. I (fka AveXis, Inc. I)"/>
        <s v="Sensus USA Inc."/>
        <s v="Arch Capital Services LLC (fka Inc.)"/>
        <s v="Booz Allen Hamilton Inc."/>
        <s v="Publix Super Markets, Inc."/>
        <s v="National General Management Corp. (NGMC)"/>
        <s v="Dentsply North America LLC"/>
        <s v="Poly-Wood, LLC I"/>
        <s v="Cascades Holding US Inc."/>
        <s v="Advance Stores Company, Incorporated II"/>
        <s v="Honeywell International Inc."/>
        <s v="Pendo.io, Inc."/>
        <s v="LendingTree, LLC II"/>
        <s v="Sonic Automotive, Inc."/>
        <s v="AvidXchange, Inc. II"/>
        <s v="Cognizant Technology Solutions U.S. Corporation II"/>
        <s v="Jetstream Aviation, LLC"/>
        <s v="ITM USA, Inc. (fka ITM Medical Isotopes, Inc.)"/>
        <s v="Shurtape Technologies, LLC"/>
        <s v="Design Foundry LLC"/>
        <s v="Novartis Gene Therapies, Inc. II (fka AveXis, Inc. II)"/>
        <s v="Cellectis Biologics, Inc. "/>
        <s v="Pella Corporation"/>
        <s v="PAREXEL International, LLC"/>
        <s v="Cavco Industries, Inc. (fka JB Hamlet LLC)"/>
        <s v="SynergyLabs, LLC"/>
        <s v="Lowe's Companies, Inc."/>
        <s v="ABB Inc. II"/>
        <s v="Merck Sharp &amp; Dohme LLC (fka Corp.) II"/>
        <s v="Xerox Corporation"/>
        <s v="Carvana, LLC"/>
        <s v="Policygenius Inc."/>
        <s v="FFE Transportation Services, Inc._x0009__x0009__x0009__x0009__x0009__x0009__x0009__x0009_"/>
        <s v="PCB Piezotronics of North Carolina, Inc. II"/>
        <s v="Bharat Forge Aluminum USA, Inc."/>
        <s v="Kalyani Mobility, Inc. (fka Kalyani Precision Machining, Inc.)"/>
        <s v="Ontic Engineering and Manufacturing, Inc."/>
        <s v="Microsoft Corporation I (Enterprise)"/>
        <s v="Pamlico Yachtworks, LLC"/>
        <s v="Well Dot, Inc."/>
        <s v="Q Squared Solutions LLC I"/>
        <s v="Q Squared Solutions LLC II"/>
        <s v="Little Leaf NC, LLC"/>
        <s v="Microsoft Corporation II (Kirk)"/>
        <s v="Cataler North America Corporation"/>
        <s v="North American Aerospace Industries Corporation"/>
        <s v="Eli Lilly and Company I"/>
        <s v="Audentes Therapeutics, Inc."/>
        <s v="Bandwidth Inc."/>
        <s v="GoldenHome International Inc."/>
        <s v="Ontex Operations USA, LLC"/>
        <s v="Grail, LLC"/>
        <s v="Prime Beverage Group, LLC"/>
        <s v="Grifols Therapeutics LLC II"/>
        <s v="Centene Management Company LLC"/>
        <s v="Prepac Manufacturing US LLC"/>
        <s v="Beam Therapeutics Inc."/>
        <s v="Retirement Clearinghouse, LLC"/>
        <s v="Merchants Distributors, LLC II"/>
        <s v="Nestle Purina PetCare Company"/>
        <s v="United Parcel Service, Inc. (OH)"/>
        <s v="Utz Quality Foods, LLC"/>
        <s v="Raytheon Technologies Corporation"/>
        <s v="Eastern Wholesale Fence LLC"/>
        <s v="BioAgilytix Labs, LLC"/>
        <s v="Nuvotronics, Inc."/>
        <s v="Clorox Services Company"/>
        <s v="Chick-fil-A Supply, LLC"/>
        <s v="Farmina Pet Food USA, LLC"/>
        <s v="Grover Gaming, Inc."/>
        <s v="Taysha Gene Therapies, Inc."/>
        <s v="Intercontinental Capital Group, Inc."/>
        <s v="American Fuji Seal, Inc."/>
        <s v="Adverum NC LLC"/>
        <s v="Private National Mortgage Acceptance Company, LLC"/>
        <s v="Gilead Sciences, Inc."/>
        <s v="Robinhood Markets, Inc."/>
        <s v="Pfizer (North Carolina) LLC (fka Abzena (North Carolina) LLC)"/>
        <s v="Invitae Corporation"/>
        <s v="Apple Inc."/>
        <s v="JELD-WEN, Inc. (MFG)"/>
        <s v="CARsgen Therapeutics Corporation"/>
        <s v="White River Marine Group, LLC"/>
        <s v="Credit Karma, LLC"/>
        <s v="Precision Swiss Products, Inc."/>
        <s v="Roseburg Forest Products Co."/>
        <s v="Rauch North America, Inc."/>
        <s v="Red Bull North America, Inc."/>
        <s v="Ball Metal Beverage Container Corp."/>
        <s v="Smart Wires Inc."/>
        <s v="Poly-Wood, LLC II"/>
        <s v="Amgen Inc."/>
        <s v="Steffes Solutions, LLC"/>
        <s v="Nature's Value Inc."/>
        <s v="The Crump Group USA, Inc."/>
        <s v="Reco NC LLC"/>
        <s v="Patheon Manufacturing Services LLC II"/>
        <s v="Corning Optical Communications LLC (Cable III)"/>
        <s v="Vantaca, LLC"/>
        <s v="Jaguar Gene Therapy, LLC"/>
        <s v="Masterbrand Cabinets LLC (fka MasterBrand Cabinets, Inc.)"/>
        <s v="Toyota Battery Manufacturing, Inc."/>
        <s v="Kroger Fulfillment Network LLC"/>
        <s v="Science 37, Inc."/>
        <s v="Boom Technology, Inc."/>
        <s v="Eli Lilly and Company II"/>
        <s v="The Sherwin-Williams Company"/>
        <s v="BestCo LLC"/>
        <s v="Service Offsite Solutions, LLC"/>
        <s v="VinFast Manufacturing US, LLC"/>
        <s v="Macy's Corporate Services, LLC"/>
        <s v="Nucor Corporation"/>
        <s v="Atlantic Building Components &amp; Services, Inc."/>
        <s v="COSMOIND USA, Inc."/>
        <s v="Champion Home Builders, Inc."/>
        <s v="Max Solutions USA, LLC"/>
        <s v="Hans Kissle Company, LLC"/>
        <s v="Merchants Distributors, LLC III"/>
        <s v="Forza X1, Inc."/>
        <s v="NVR, Inc."/>
        <s v="ABEC, Inc."/>
        <s v="Live Oak Banking Company"/>
        <s v="Sunlight Batteries USA Inc."/>
        <s v="Wolfspeed, Inc. III"/>
        <s v="SO-PAK-CO, Inc."/>
        <s v="American Woodmark Corporation"/>
        <s v="Builder Solutions Group North Carolina, LLC"/>
        <s v="Alamance Foods, Inc."/>
        <s v="Albemarle Corporation  (R&amp;D)"/>
        <s v="Catalent Pharma Solutions, LLC"/>
        <s v="Kempower Inc."/>
        <s v="Siemens Mobility, Inc."/>
        <s v="EPOC Solutions Ltd. "/>
        <s v="Marshall USA LLC"/>
        <s v="Atom Power, Inc."/>
        <s v="alpitronic Americas LLC"/>
        <s v="Robert Bosch Tool Corporation"/>
        <s v="Auction Direct USA Raleigh, LLC"/>
        <s v="ProKidney, LLC"/>
        <s v="Profilform"/>
        <s v="Frazier Snack Foods"/>
        <s v="RCR Enterprises"/>
        <s v="Carver Machine Works"/>
        <s v="Spondex"/>
        <s v="Amerlink"/>
        <s v="Burlingon"/>
        <s v="Chicago Tube and Iron"/>
        <s v="Perdue Agribusiness"/>
        <s v="Fineline Industries"/>
        <s v="DRS Technical Services"/>
        <s v="United Salvage and Auto"/>
        <s v="Altec Industries"/>
        <s v="Spirit Aerosystems"/>
        <s v="Snap-On"/>
        <s v="FASTA"/>
        <s v="A2A Living Oils"/>
        <s v="NorAg Technologies"/>
        <s v="MX Aircraft"/>
        <s v="West Pharmaceuticals"/>
        <s v="Paragon Films"/>
        <s v="Trinity Furniture"/>
        <s v="Apple"/>
        <s v="Merchants Distributors"/>
        <s v="Vantage Foods"/>
        <s v="FCA"/>
        <s v="N/A"/>
        <s v="Lenox"/>
        <s v="Resinall"/>
        <s v="Becton Dickinson"/>
        <s v="Sanderson Farms"/>
        <s v="United Parcel Services"/>
        <s v="Automated Solutions"/>
        <s v="Truswood Properties"/>
        <s v="Guilford Mills"/>
        <s v="Coastal Beverage"/>
        <s v="Northampton Farms"/>
        <s v="Clearwater Paper"/>
        <s v="Allen Precision Industries"/>
        <s v="Wipro"/>
        <s v="Southern States"/>
        <s v="Hydac"/>
        <s v="Americhem"/>
        <s v="Dopaco"/>
        <s v="Vescom America"/>
        <s v="Caterpillar"/>
        <s v="Geiger International"/>
        <s v="Chemetall Foote"/>
        <s v="Superior Essex"/>
        <s v="Technical Control Consultants"/>
        <s v="Horsehead"/>
        <s v="Enviva"/>
        <s v="Green Recycling Solutions"/>
        <s v="AT&amp;T "/>
        <s v="Pittsburg Glass Works"/>
        <s v="Woodfuels"/>
        <s v="KSM Castings"/>
        <s v="FCC LLC"/>
        <s v="Andrew Pearson Design"/>
        <s v="Acme United "/>
        <s v="Weyerhaeuser"/>
        <s v="Wright Foods"/>
        <s v="Alliance Precision Plastics"/>
        <s v="Gardner Glass"/>
        <s v="Gildan Yarns"/>
        <s v="Jeld-Wen"/>
        <s v="Interflex"/>
        <s v="Mitchell Gold+Bob Williams"/>
        <s v="General Foam Plastics"/>
        <s v="Substance, Inc"/>
        <s v="Perdue Farms"/>
        <s v="Meridian"/>
        <s v="Hysucat"/>
        <s v="Prestage Farms"/>
        <s v="Pharr Yarns"/>
        <s v="Prysmian"/>
        <s v="Aegis Power Systems"/>
        <s v="Looking Glass Creamery"/>
        <s v="Terra Mulch"/>
        <s v="Egger Wood Products"/>
        <s v="Robco Manufacturing"/>
        <s v="Corning"/>
        <s v="National Pipe and Plastic"/>
        <s v="Edwards Wood Products"/>
        <s v="Lyndon Steel"/>
        <s v="ITM Medical Isotopes"/>
        <s v="Publix"/>
        <s v="West Fraser Timber Company"/>
        <s v="Gaia Herbs"/>
        <s v="Heritage Mulch"/>
        <s v="Bharat Forge"/>
        <s v="Jetstream Aviation, LLC "/>
        <s v="C2NC"/>
        <s v="Draken International"/>
        <s v="Anthem Displays"/>
        <s v="Altec"/>
        <s v="Roseburg Forest Products"/>
        <s v="American Racing Headers and Exhaust Inc."/>
        <s v="UNIX Packaging"/>
        <s v="Atlantic Casualty Insurance"/>
        <s v="LT Apparel"/>
        <s v="North State Steel "/>
        <m/>
        <s v="IDF UA"/>
        <s v="IDF  "/>
        <s v="total"/>
        <s v="Clorox Services Company " u="1"/>
        <s v="Cree, Inc. II" u="1"/>
        <s v="Merchants Distributors, Inc" u="1"/>
        <s v="Raytheon Technologies Corporation " u="1"/>
        <s v="Max Solutions, Inc." u="1"/>
        <s v="Poly-Wood, LLC" u="1"/>
        <s v="FFE Transportation Services, Inc._x0009_ _x0009__x0009__x0009__x0009__x0009__x0009__x0009__x0009__x0009__x0009__x0009_" u="1"/>
        <s v="Merck Sharp &amp; Dohme Corp. I" u="1"/>
        <s v="XPO Logistics, Inc. I" u="1"/>
        <s v="Merck Sharp &amp; Dohme Corp. II" u="1"/>
        <s v="ITM Medical Isotopes, Inc." u="1"/>
        <s v="Evans Food Group Ltd. d/b/a Benestar Brands" u="1"/>
        <s v="Eli Lilly and Company" u="1"/>
        <s v="Grail, Inc." u="1"/>
        <s v="Abzena (North Carolina) LLC" u="1"/>
        <s v="JB Hamlet LLC" u="1"/>
        <s v="Cree, Inc. I" u="1"/>
        <s v="Patheon Manufacturing Services LLC" u="1"/>
        <s v="TBD" u="1"/>
      </sharedItems>
    </cacheField>
    <cacheField name="Existing NC Operations" numFmtId="0">
      <sharedItems containsBlank="1" count="6">
        <s v="Not Available"/>
        <s v="Yes"/>
        <s v="No"/>
        <s v="N/A"/>
        <s v="NA"/>
        <m/>
      </sharedItems>
    </cacheField>
    <cacheField name="County of Project" numFmtId="0">
      <sharedItems containsBlank="1"/>
    </cacheField>
    <cacheField name="Tier(s) at Time of Award" numFmtId="0">
      <sharedItems containsBlank="1" containsMixedTypes="1" containsNumber="1" containsInteger="1" minValue="1" maxValue="5"/>
    </cacheField>
    <cacheField name="Site Address(es)" numFmtId="0">
      <sharedItems containsBlank="1" longText="1"/>
    </cacheField>
    <cacheField name="Facility Expansion" numFmtId="0">
      <sharedItems containsBlank="1" count="6">
        <s v="No"/>
        <s v="Yes"/>
        <s v="Retention Project"/>
        <s v="Heritage JMAC"/>
        <s v="N/A"/>
        <m/>
      </sharedItems>
    </cacheField>
    <cacheField name="Mailing Address" numFmtId="0">
      <sharedItems containsBlank="1"/>
    </cacheField>
    <cacheField name="Zip Code + 4 " numFmtId="0">
      <sharedItems containsBlank="1" containsMixedTypes="1" containsNumber="1" containsInteger="1" minValue="6108" maxValue="311422"/>
    </cacheField>
    <cacheField name="Phone #" numFmtId="0">
      <sharedItems containsBlank="1" containsMixedTypes="1" containsNumber="1" containsInteger="1" minValue="-546312349" maxValue="3021062455495"/>
    </cacheField>
    <cacheField name="Website" numFmtId="0">
      <sharedItems containsBlank="1"/>
    </cacheField>
    <cacheField name="Primary NAICS" numFmtId="0">
      <sharedItems containsBlank="1" containsMixedTypes="1" containsNumber="1" containsInteger="1" minValue="55" maxValue="6221510"/>
    </cacheField>
    <cacheField name="Secondary NAICS" numFmtId="0">
      <sharedItems containsBlank="1" containsMixedTypes="1" containsNumber="1" containsInteger="1" minValue="311" maxValue="811219"/>
    </cacheField>
    <cacheField name="Primary Type of Jobs" numFmtId="0">
      <sharedItems containsBlank="1"/>
    </cacheField>
    <cacheField name="Secondary Type of Jobs" numFmtId="0">
      <sharedItems containsBlank="1"/>
    </cacheField>
    <cacheField name="Intended Use of Funds" numFmtId="0">
      <sharedItems containsBlank="1" longText="1"/>
    </cacheField>
    <cacheField name="Total Awarded Amount" numFmtId="0">
      <sharedItems containsString="0" containsBlank="1" containsNumber="1" minValue="10000" maxValue="958201000"/>
    </cacheField>
    <cacheField name="Amount of Initial Award Available to Companies (JDIG Only)" numFmtId="165">
      <sharedItems containsBlank="1" containsMixedTypes="1" containsNumber="1" containsInteger="1" minValue="468000" maxValue="845820750"/>
    </cacheField>
    <cacheField name="Amount of Initial Award Available to Utility Fund (JDIG Only" numFmtId="165">
      <sharedItems containsBlank="1" containsMixedTypes="1" containsNumber="1" containsInteger="1" minValue="0" maxValue="112380250"/>
    </cacheField>
    <cacheField name="Minimum Required New Jobs" numFmtId="0">
      <sharedItems containsBlank="1" containsMixedTypes="1" containsNumber="1" containsInteger="1" minValue="0" maxValue="6000"/>
    </cacheField>
    <cacheField name="Minimum Required Retained Jobs" numFmtId="0">
      <sharedItems containsBlank="1" containsMixedTypes="1" containsNumber="1" containsInteger="1" minValue="0" maxValue="18426"/>
    </cacheField>
    <cacheField name="Minimum Required Average Wage" numFmtId="3">
      <sharedItems containsBlank="1" containsMixedTypes="1" containsNumber="1" minValue="0" maxValue="278560"/>
    </cacheField>
    <cacheField name="Minimum Required Private Investment" numFmtId="3">
      <sharedItems containsBlank="1" containsMixedTypes="1" containsNumber="1" containsInteger="1" minValue="0" maxValue="4542673375"/>
    </cacheField>
    <cacheField name="Base Period (JDIG Only)" numFmtId="0">
      <sharedItems containsBlank="1" containsMixedTypes="1" containsNumber="1" containsInteger="1" minValue="1" maxValue="10"/>
    </cacheField>
    <cacheField name="Grant Term (JDIG, OneNC, &amp; JMAC Only)" numFmtId="0">
      <sharedItems containsBlank="1" containsMixedTypes="1" containsNumber="1" containsInteger="1" minValue="1" maxValue="12"/>
    </cacheField>
    <cacheField name="Status" numFmtId="0">
      <sharedItems containsBlank="1" containsMixedTypes="1" containsNumber="1" containsInteger="1" minValue="68" maxValue="85" count="9">
        <s v="Closed, Funds Disbursed"/>
        <s v="Closed, $0 Disbursed"/>
        <s v="Active"/>
        <s v="Terminated, Funds Disbursed"/>
        <s v="Withdrawn"/>
        <s v="Terminated, $0 Disbursed"/>
        <m/>
        <n v="68" u="1"/>
        <n v="85" u="1"/>
      </sharedItems>
    </cacheField>
    <cacheField name="Remaining Potential Liability to Awardee" numFmtId="3">
      <sharedItems containsString="0" containsBlank="1" containsNumber="1" minValue="0" maxValue="845820750"/>
    </cacheField>
    <cacheField name="Disbursements to Awardee " numFmtId="0">
      <sharedItems containsString="0" containsBlank="1" containsNumber="1" minValue="0" maxValue="88124106.299999997"/>
    </cacheField>
    <cacheField name="Remaining Potential Liability to Utility Fund - Anticipated from JDIG" numFmtId="3">
      <sharedItems containsBlank="1" containsMixedTypes="1" containsNumber="1" containsInteger="1" minValue="0" maxValue="112380250"/>
    </cacheField>
    <cacheField name="Disbursements to Utility Fund from JDIG" numFmtId="3">
      <sharedItems containsBlank="1" containsMixedTypes="1" containsNumber="1" containsInteger="1" minValue="0" maxValue="16300020"/>
    </cacheField>
    <cacheField name="Jobs Created" numFmtId="0">
      <sharedItems containsBlank="1" containsMixedTypes="1" containsNumber="1" containsInteger="1" minValue="0" maxValue="3159"/>
    </cacheField>
    <cacheField name="Retained Jobs" numFmtId="0">
      <sharedItems containsBlank="1" containsMixedTypes="1" containsNumber="1" containsInteger="1" minValue="0" maxValue="18426"/>
    </cacheField>
    <cacheField name="Average Wage Paid" numFmtId="3">
      <sharedItems containsBlank="1" containsMixedTypes="1" containsNumber="1" minValue="0" maxValue="356250"/>
    </cacheField>
    <cacheField name="Private Investment Made" numFmtId="3">
      <sharedItems containsBlank="1" containsMixedTypes="1" containsNumber="1" minValue="0" maxValue="1234000000"/>
    </cacheField>
    <cacheField name="Recaptured Funds" numFmtId="3">
      <sharedItems containsBlank="1" containsMixedTypes="1" containsNumber="1" minValue="0" maxValue="1512000"/>
    </cacheField>
    <cacheField name="Local Funds Awarded" numFmtId="3">
      <sharedItems containsBlank="1" containsMixedTypes="1" containsNumber="1" minValue="0" maxValue="771492894" longText="1"/>
    </cacheField>
    <cacheField name="Nature of Local Funds" numFmtId="167">
      <sharedItems containsBlank="1" containsMixedTypes="1" containsNumber="1" containsInteger="1" minValue="0" maxValue="0"/>
    </cacheField>
    <cacheField name="Local Funds Disbursed" numFmtId="165">
      <sharedItems containsBlank="1" containsMixedTypes="1" containsNumber="1" minValue="0" maxValue="52616000" longText="1"/>
    </cacheField>
    <cacheField name="Net State Disbursements to Awardee" numFmtId="165">
      <sharedItems containsString="0" containsBlank="1" containsNumber="1" minValue="-1.4551915228366852E-11" maxValue="48900061"/>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787">
  <r>
    <s v="2021-28844"/>
    <x v="0"/>
    <x v="0"/>
    <d v="2022-01-12T00:00:00"/>
    <n v="2022"/>
    <s v="Project Revive"/>
    <s v="Innosonian America, LLC"/>
    <s v="No"/>
    <s v="Franklin"/>
    <n v="2"/>
    <s v="5760 NC 96 Highway; Youngsville, NC"/>
    <s v="No"/>
    <s v="50 Broad Street; Carlstadt, NJ"/>
    <n v="27596"/>
    <s v="551-227-3066"/>
    <s v="www.innosonian.us"/>
    <n v="493110"/>
    <s v="Not Applicable"/>
    <s v="Warehousing"/>
    <s v="Not Applicable"/>
    <s v="a. Installation or purchase of new equipment"/>
    <n v="20000"/>
    <m/>
    <m/>
    <n v="31"/>
    <n v="0"/>
    <n v="862"/>
    <n v="310500"/>
    <m/>
    <n v="4"/>
    <s v="Active"/>
    <n v="20000"/>
    <n v="0"/>
    <m/>
    <m/>
    <n v="0"/>
    <n v="0"/>
    <n v="0"/>
    <n v="0"/>
    <n v="0"/>
    <n v="10000"/>
    <s v="Cash"/>
    <n v="0"/>
    <n v="0"/>
  </r>
  <r>
    <s v="2021-29423"/>
    <x v="0"/>
    <x v="0"/>
    <d v="2022-02-01T00:00:00"/>
    <n v="2022"/>
    <s v="Project Storm"/>
    <s v="West Pharmaceutical Services, Inc."/>
    <s v="Yes"/>
    <s v="Lenoir"/>
    <n v="1"/>
    <s v="1028 Innovation Way; Kinston, NC"/>
    <s v="Yes"/>
    <s v="1028 Innovation Way; Kinston, NC"/>
    <n v="28504"/>
    <s v="262-522-2626"/>
    <s v="www.westpharma.com"/>
    <n v="326299"/>
    <s v="Not Applicable"/>
    <s v="Manufacturing"/>
    <s v="Not Applicable"/>
    <s v="a. Installation or purchase of new equipment; b. structural repairs, improvements or renovations to existing buildings to be used for expansion"/>
    <n v="300000"/>
    <m/>
    <m/>
    <n v="65"/>
    <n v="614"/>
    <n v="766"/>
    <n v="66915000"/>
    <m/>
    <n v="2"/>
    <s v="Active"/>
    <n v="300000"/>
    <n v="0"/>
    <m/>
    <m/>
    <n v="0"/>
    <n v="614"/>
    <n v="0"/>
    <n v="0"/>
    <n v="0"/>
    <n v="2700000"/>
    <s v="Cash"/>
    <n v="0"/>
    <n v="0"/>
  </r>
  <r>
    <s v="2021-29368"/>
    <x v="0"/>
    <x v="0"/>
    <d v="2022-02-02T00:00:00"/>
    <n v="2022"/>
    <s v="Project Viceroy"/>
    <s v="BrassCraft Manufacturing Company"/>
    <s v="Yes"/>
    <s v="Davidson"/>
    <n v="2"/>
    <s v="1024 Randolph Street; Thomasville, NC"/>
    <s v="Yes"/>
    <s v="1024 Randolph Street; Thomasville, NC"/>
    <n v="27360"/>
    <s v="336-475-2131"/>
    <s v="www.brasscraft.com"/>
    <n v="332913"/>
    <s v="Not Applicable"/>
    <s v="Manufacturing"/>
    <s v="Not Applicable"/>
    <s v="a. Installation or purchase of new equipment, b. Structural repairs, improvements, or renovations to existing buildings to be used for expansion;  c. Construction of or improvements to new or existing water"/>
    <n v="200000"/>
    <m/>
    <m/>
    <n v="86"/>
    <n v="123"/>
    <n v="813"/>
    <n v="12015000"/>
    <m/>
    <n v="3"/>
    <s v="Active"/>
    <n v="200000"/>
    <n v="0"/>
    <m/>
    <m/>
    <n v="0"/>
    <n v="123"/>
    <n v="0"/>
    <n v="0"/>
    <n v="0"/>
    <n v="583967"/>
    <s v="Cash"/>
    <n v="0"/>
    <n v="0"/>
  </r>
  <r>
    <s v="2021-28976"/>
    <x v="0"/>
    <x v="0"/>
    <d v="2022-02-10T00:00:00"/>
    <n v="2022"/>
    <s v="Project Butter"/>
    <s v="Mount Olive Pickle Company, Inc."/>
    <s v="Yes"/>
    <s v="Wayne"/>
    <n v="1"/>
    <s v="1200 West Ash Street; Goldsboro, NC"/>
    <s v="Yes"/>
    <s v="1 Cucumber Blvd; Mount Olive, NC"/>
    <n v="27530"/>
    <s v="919-581-4751"/>
    <s v="www.mtolivepickles.com"/>
    <n v="311421"/>
    <s v="Not Applicable"/>
    <s v="Manufacturing"/>
    <s v="Not Applicable"/>
    <s v="a. Installation or purchase of new equipment, b. Structural repairs, improvements, or renovations to existing buildings to be used for expansion;  c. Construction of or improvements to new or existing water"/>
    <n v="600000"/>
    <m/>
    <m/>
    <n v="150"/>
    <n v="1138"/>
    <n v="738"/>
    <n v="31680000"/>
    <m/>
    <n v="5"/>
    <s v="Active"/>
    <n v="600000"/>
    <n v="0"/>
    <m/>
    <m/>
    <n v="0"/>
    <n v="1138"/>
    <n v="0"/>
    <n v="0"/>
    <n v="0"/>
    <n v="1200000"/>
    <s v="Cash"/>
    <n v="0"/>
    <n v="0"/>
  </r>
  <r>
    <s v="2021-29712"/>
    <x v="0"/>
    <x v="0"/>
    <d v="2022-02-11T00:00:00"/>
    <n v="2022"/>
    <s v="Project Bravo"/>
    <s v="Meritor Heavy Vehicle Systems, LLC "/>
    <s v="Yes"/>
    <s v="Burke"/>
    <n v="1"/>
    <s v="105 Wamsutta Mill Road, Morganton, NC"/>
    <s v="Yes"/>
    <s v="105 Wamsutta Mill Road, Morganton, NC "/>
    <n v="28655"/>
    <s v="828-764-4600"/>
    <s v="www.meritor.com"/>
    <n v="336350"/>
    <s v="Not Applicable"/>
    <s v="Manufacturing"/>
    <s v="Not Applicable"/>
    <s v="a. Installation or purchase of new equipment; b. structural repairs, improvements or renovations to existing buildings to be used for expansion"/>
    <n v="75000"/>
    <m/>
    <m/>
    <n v="23"/>
    <n v="1001"/>
    <n v="760"/>
    <n v="3690000"/>
    <m/>
    <n v="2"/>
    <s v="Active"/>
    <n v="75000"/>
    <n v="0"/>
    <m/>
    <m/>
    <n v="0"/>
    <n v="1001"/>
    <n v="0"/>
    <n v="0"/>
    <n v="0"/>
    <n v="77797"/>
    <s v="Cash"/>
    <n v="0"/>
    <n v="0"/>
  </r>
  <r>
    <s v="2021-29814"/>
    <x v="0"/>
    <x v="0"/>
    <d v="2022-02-17T00:00:00"/>
    <n v="2022"/>
    <s v="Project Duct"/>
    <s v="Nordfab LLC"/>
    <s v="Yes"/>
    <s v="Davidson"/>
    <n v="2"/>
    <s v="150 Transit Avenue; Thomasville, NC"/>
    <s v="Yes"/>
    <s v="150 Transit Avenue; Thomasville, NC"/>
    <n v="27360"/>
    <s v="336-821-0801"/>
    <s v="www.ductingsystems.com"/>
    <n v="332313"/>
    <s v="Not Applicable"/>
    <s v="Manufacturing"/>
    <s v="Not Applicable"/>
    <s v="a. Installation or purchase of new equipment, b. Structural repairs, improvements, or renovations to existing buildings to be used for expansion;  c. Construction of or improvements to new or existing water...or d. Construction of or improvements to new or existing water...or equipment for new/proposed building "/>
    <n v="50000"/>
    <m/>
    <m/>
    <n v="23"/>
    <n v="125"/>
    <n v="868"/>
    <n v="3769235"/>
    <m/>
    <n v="2"/>
    <s v="Active"/>
    <n v="50000"/>
    <n v="0"/>
    <m/>
    <m/>
    <n v="0"/>
    <n v="125"/>
    <n v="0"/>
    <n v="0"/>
    <n v="0"/>
    <n v="54000"/>
    <s v="Cash"/>
    <n v="0"/>
    <n v="0"/>
  </r>
  <r>
    <s v="2022-29843"/>
    <x v="0"/>
    <x v="0"/>
    <d v="2022-04-13T00:00:00"/>
    <n v="2022"/>
    <s v="Project Diamond"/>
    <s v="Certainteed LLC"/>
    <s v="Yes"/>
    <s v="Granville"/>
    <n v="2"/>
    <s v="200 CertainTeed Drive, Oxford, NC"/>
    <s v="Yes"/>
    <s v="200 CertainTeed Drive, Oxford, NC "/>
    <n v="27565"/>
    <s v="919-693-1141"/>
    <s v="www.certainteed.com"/>
    <n v="324122"/>
    <s v="Not Applicable"/>
    <s v="Manufacturing"/>
    <s v="Not Applicable"/>
    <s v="a. Installation or purchase of new equipment"/>
    <n v="125000"/>
    <m/>
    <m/>
    <n v="33"/>
    <n v="271"/>
    <n v="867"/>
    <n v="106920000"/>
    <m/>
    <n v="3"/>
    <s v="Active"/>
    <n v="125000"/>
    <n v="0"/>
    <m/>
    <m/>
    <n v="0"/>
    <n v="271"/>
    <n v="0"/>
    <n v="0"/>
    <n v="0"/>
    <n v="187500"/>
    <s v="Cash"/>
    <n v="0"/>
    <n v="0"/>
  </r>
  <r>
    <s v="2021-29650"/>
    <x v="0"/>
    <x v="0"/>
    <d v="2022-04-20T00:00:00"/>
    <n v="2022"/>
    <s v="Project Highlander"/>
    <s v="Vanguard Furniture Co., Inc."/>
    <s v="Yes"/>
    <s v="Burke"/>
    <n v="1"/>
    <s v="410 Hogan Street; Morganton, NC"/>
    <s v="Yes"/>
    <s v="109 Simpson Street SW; Conover, NC"/>
    <n v="28613"/>
    <s v="828-328-5601"/>
    <s v="www.vanguardfurniture.com"/>
    <n v="337121"/>
    <n v="337122"/>
    <s v="Manufacturing"/>
    <s v="Manufacturing"/>
    <s v="a. Installation or purchase of new equipment, b. Structural repairs, improvements, or renovations to existing buildings to be used for expansion;  c. Construction of or improvements to new or existing water...or d. Construction of or improvements to new or existing water...or equipment for new/proposed building "/>
    <n v="250000"/>
    <m/>
    <m/>
    <n v="90"/>
    <n v="620"/>
    <n v="760"/>
    <n v="5332500"/>
    <m/>
    <n v="4"/>
    <s v="Active"/>
    <n v="250000"/>
    <n v="0"/>
    <m/>
    <m/>
    <n v="0"/>
    <n v="620"/>
    <n v="0"/>
    <n v="0"/>
    <n v="0"/>
    <n v="187200"/>
    <s v="Cash"/>
    <n v="0"/>
    <n v="0"/>
  </r>
  <r>
    <s v="2021-29354"/>
    <x v="0"/>
    <x v="0"/>
    <d v="2022-05-06T00:00:00"/>
    <n v="2022"/>
    <s v="Project Conduct"/>
    <s v="Premix North Carolina LLC"/>
    <s v="No"/>
    <s v="Gaston"/>
    <n v="2"/>
    <s v="Applewood Road; Gastonia, NC"/>
    <s v="No"/>
    <s v="Applewood Road; Gastonia, NC"/>
    <n v="28034"/>
    <s v="704-412-7922"/>
    <s v="www.premixgroup.com"/>
    <n v="325991"/>
    <s v="Not Applicable"/>
    <s v="Manufacturing"/>
    <s v="Not Applicable"/>
    <s v="a. Installation or purchase of new equipment, d. Construction of or improvements to new or existing water...or equipment for new/proposed building"/>
    <n v="75000"/>
    <m/>
    <m/>
    <n v="29"/>
    <n v="0"/>
    <n v="808"/>
    <n v="42300000"/>
    <m/>
    <n v="3"/>
    <s v="Active"/>
    <n v="75000"/>
    <n v="0"/>
    <m/>
    <m/>
    <n v="0"/>
    <n v="0"/>
    <n v="0"/>
    <n v="0"/>
    <n v="0"/>
    <n v="2200000"/>
    <s v="Tax Grant"/>
    <n v="0"/>
    <n v="0"/>
  </r>
  <r>
    <s v="U539"/>
    <x v="1"/>
    <x v="0"/>
    <d v="2019-06-20T00:00:00"/>
    <n v="2022"/>
    <s v="Aurora Industrial Park"/>
    <s v="N/A"/>
    <s v="N/A"/>
    <s v="Beaufort"/>
    <n v="1"/>
    <s v="N.C. Highway 33 (near the Richland Township Fire and Rescue)"/>
    <s v="N/A"/>
    <s v="121 West Third Street, Washington"/>
    <n v="27889"/>
    <s v="(252) 946-0079"/>
    <s v="www.co.beaufort.nc.us"/>
    <s v="Not Required"/>
    <s v="Not Required"/>
    <s v="Not Required"/>
    <s v="Not Required"/>
    <s v="Water"/>
    <n v="750000"/>
    <s v="N/A"/>
    <s v="N/A"/>
    <s v="Not Required"/>
    <s v="Not Required"/>
    <s v="Not Required"/>
    <s v="Not Required"/>
    <s v="N/A"/>
    <s v="N/A"/>
    <s v="Active"/>
    <n v="750000"/>
    <n v="0"/>
    <s v="N/A"/>
    <s v="N/A"/>
    <s v="Not Required"/>
    <s v="Not Required"/>
    <s v="Not Required"/>
    <s v="Not Required"/>
    <s v="N/A - Local Governments Apply for Reimbursement"/>
    <s v="Not Required"/>
    <s v="Not Required"/>
    <s v="Not Required"/>
    <n v="0"/>
  </r>
  <r>
    <s v="U535"/>
    <x v="1"/>
    <x v="0"/>
    <d v="2020-02-20T00:00:00"/>
    <n v="2022"/>
    <s v="Park East Ind Park"/>
    <s v="Atlantic Casualty Insurance"/>
    <s v="Yes"/>
    <s v="Wayne"/>
    <n v="1"/>
    <s v="400 Commerce Ct Goldsboro NC"/>
    <s v="No"/>
    <s v="224 E Walnut St, Goldsboro"/>
    <n v="27530"/>
    <s v="919-731-7700"/>
    <s v="https://www.waynegov.com/"/>
    <n v="524126"/>
    <s v="Not Required"/>
    <s v="office/clerical"/>
    <s v="Not Required"/>
    <s v="Access"/>
    <n v="500000"/>
    <s v="N/A"/>
    <s v="N/A"/>
    <s v="Not Required"/>
    <s v="Not Required"/>
    <s v="Not Required"/>
    <s v="Not Required"/>
    <s v="N/A"/>
    <s v="N/A"/>
    <s v="Active"/>
    <n v="500000"/>
    <n v="0"/>
    <s v="N/A"/>
    <s v="N/A"/>
    <s v="Not Required"/>
    <s v="Not Required"/>
    <s v="Not Required"/>
    <s v="Not Required"/>
    <s v="N/A - Local Governments Apply for Reimbursement"/>
    <s v="Not Required"/>
    <s v="Not Required"/>
    <s v="Not Required"/>
    <n v="0"/>
  </r>
  <r>
    <s v="U491"/>
    <x v="1"/>
    <x v="0"/>
    <d v="2020-12-10T00:00:00"/>
    <n v="2022"/>
    <s v="Perquimans Industrial Marine Basin"/>
    <s v="N/A"/>
    <s v="NA"/>
    <s v="Perquimans"/>
    <n v="2"/>
    <s v="636 Harbor Rd"/>
    <s v="N/A"/>
    <s v="PO Box 45, Hertford"/>
    <n v="27944"/>
    <s v="252-426-8484"/>
    <s v="https://www.perquimanscountync.gov/"/>
    <s v="Not Required"/>
    <s v="Not Required"/>
    <s v="Not Required"/>
    <s v="Not Required"/>
    <s v="Access"/>
    <n v="1500000"/>
    <s v="N/A"/>
    <s v="N/A"/>
    <s v="Not Required"/>
    <s v="Not Required"/>
    <s v="Not Required"/>
    <s v="Not Required"/>
    <s v="N/A"/>
    <s v="N/A"/>
    <s v="Active"/>
    <n v="1500000"/>
    <n v="0"/>
    <s v="N/A"/>
    <s v="N/A"/>
    <s v="Not Required"/>
    <s v="Not Required"/>
    <s v="Not Required"/>
    <s v="Not Required"/>
    <s v="N/A - Local Governments Apply for Reimbursement"/>
    <s v="Not Required"/>
    <s v="Not Required"/>
    <s v="Not Required"/>
    <n v="0"/>
  </r>
  <r>
    <s v="15-1099"/>
    <x v="1"/>
    <x v="0"/>
    <d v="2021-02-18T00:00:00"/>
    <n v="2022"/>
    <s v="SE Business Ctr "/>
    <s v="N/A"/>
    <s v="N/A"/>
    <s v="Sampson"/>
    <n v="1"/>
    <s v="115 Industrial Dr"/>
    <s v="N/A"/>
    <s v="406 County Complex Rd, 130, Sampson "/>
    <n v="28328"/>
    <s v="910-592-8921"/>
    <s v="http://www.sampsonnc.com/"/>
    <s v="Not Required"/>
    <s v="Not Required"/>
    <s v="Not Required"/>
    <s v="Not Required"/>
    <s v="Water, Sewer, Access"/>
    <n v="1281995"/>
    <s v="N/A"/>
    <s v="N/A"/>
    <s v="Not Required"/>
    <s v="Not Required"/>
    <s v="Not Required"/>
    <s v="Not Required"/>
    <s v="N/A"/>
    <s v="N/A"/>
    <s v="Active"/>
    <n v="1281995"/>
    <n v="0"/>
    <s v="N/A"/>
    <s v="N/A"/>
    <s v="Not Required"/>
    <s v="Not Required"/>
    <s v="Not Required"/>
    <s v="Not Required"/>
    <s v="N/A - Local Governments Apply for Reimbursement"/>
    <s v="Not Required"/>
    <s v="Not Required"/>
    <s v="Not Required"/>
    <n v="0"/>
  </r>
  <r>
    <s v="U537"/>
    <x v="1"/>
    <x v="0"/>
    <d v="2021-04-15T00:00:00"/>
    <n v="2022"/>
    <s v="Randolph Rd Industrial Park"/>
    <s v="N/A"/>
    <s v="N/A"/>
    <s v="Cleveland"/>
    <n v="1"/>
    <s v="Washburn Switch Road and Arlee Road"/>
    <s v="N/A"/>
    <s v="PO Box 207, Shelby"/>
    <n v="28151"/>
    <s v="704-484-6800"/>
    <s v="https://www.cityofshelby.com/"/>
    <s v="Not Required"/>
    <s v="Not Required"/>
    <s v="Not Required"/>
    <s v="Not Required"/>
    <s v="Sewer"/>
    <n v="1272030"/>
    <s v="N/A"/>
    <s v="N/A"/>
    <s v="Not Required"/>
    <s v="Not Required"/>
    <s v="Not Required"/>
    <s v="Not Required"/>
    <s v="N/A"/>
    <s v="N/A"/>
    <s v="Active"/>
    <n v="1272030"/>
    <n v="0"/>
    <s v="N/A"/>
    <s v="N/A"/>
    <s v="Not Required"/>
    <s v="Not Required"/>
    <s v="Not Required"/>
    <s v="Not Required"/>
    <s v="N/A - Local Governments Apply for Reimbursement"/>
    <s v="Not Required"/>
    <s v="Not Required"/>
    <s v="Not Required"/>
    <n v="0"/>
  </r>
  <r>
    <s v="15-1104"/>
    <x v="1"/>
    <x v="0"/>
    <d v="2021-06-17T00:00:00"/>
    <n v="2022"/>
    <s v="Industrial Park "/>
    <s v="N/A"/>
    <s v="N/A"/>
    <s v="Ashe"/>
    <n v="2"/>
    <s v="Ray Taylor Rd and Beaver Creek School Rd"/>
    <s v="N/A"/>
    <s v="150 Government Circle, Jefferson"/>
    <n v="28640"/>
    <s v="336-846-5535"/>
    <s v="https://www.ashecountygov.com/"/>
    <s v="Not Required"/>
    <s v="Not Required"/>
    <s v="Not Required"/>
    <s v="Not Required"/>
    <s v="Water, Sewer"/>
    <n v="438024"/>
    <s v="N/A"/>
    <s v="N/A"/>
    <s v="Not Required"/>
    <s v="Not Required"/>
    <s v="Not Required"/>
    <s v="Not Required"/>
    <s v="N/A"/>
    <s v="N/A"/>
    <s v="Active"/>
    <n v="438024"/>
    <n v="0"/>
    <s v="N/A"/>
    <s v="N/A"/>
    <s v="Not Required"/>
    <s v="Not Required"/>
    <s v="Not Required"/>
    <s v="Not Required"/>
    <s v="N/A - Local Governments Apply for Reimbursement"/>
    <s v="Not Required"/>
    <s v="Not Required"/>
    <s v="Not Required"/>
    <n v="0"/>
  </r>
  <r>
    <s v="15-1101"/>
    <x v="1"/>
    <x v="0"/>
    <d v="2021-08-19T00:00:00"/>
    <n v="2022"/>
    <s v="Roseburg Sewer"/>
    <s v="Roseburg Forest Products"/>
    <s v="No"/>
    <s v="Halifax"/>
    <n v="1"/>
    <s v="NC Hwy 125"/>
    <s v="No"/>
    <s v="POBox 38, Halifax"/>
    <n v="28739"/>
    <s v="252-519-2630"/>
    <s v="https://www.halifaxnc.com/"/>
    <n v="321113"/>
    <s v="Not Required"/>
    <s v="Manufacturing"/>
    <s v="Not Required"/>
    <s v="Sewer"/>
    <n v="446198"/>
    <s v="N/A"/>
    <s v="N/A"/>
    <s v="Not Required"/>
    <s v="Not Required"/>
    <s v="Not Required"/>
    <s v="Not Required"/>
    <s v="N/A"/>
    <s v="N/A"/>
    <s v="Active"/>
    <n v="446198"/>
    <n v="0"/>
    <s v="N/A"/>
    <s v="N/A"/>
    <s v="Not Required"/>
    <s v="Not Required"/>
    <s v="Not Required"/>
    <s v="Not Required"/>
    <s v="N/A - Local Governments Apply for Reimbursement"/>
    <s v="Not Required"/>
    <s v="Not Required"/>
    <s v="Not Required"/>
    <n v="0"/>
  </r>
  <r>
    <s v="15-1103"/>
    <x v="1"/>
    <x v="0"/>
    <d v="2021-08-19T00:00:00"/>
    <n v="2022"/>
    <s v="Riverstone Ind Park Water"/>
    <s v="American Racing Headers and Exhaust Inc."/>
    <s v="Yes"/>
    <s v="Stanly"/>
    <n v="2"/>
    <s v="120 Riverstone Drive "/>
    <s v="Yes"/>
    <s v="201 S Second St, Albemarle"/>
    <n v="28002"/>
    <s v="704-986-3600"/>
    <s v="https://www.stanlycountync.gov/"/>
    <n v="336390"/>
    <s v="Not Required"/>
    <s v="Manufacturing"/>
    <s v="Not Required"/>
    <s v="Water"/>
    <n v="300000"/>
    <s v="N/A"/>
    <s v="N/A"/>
    <s v="Not Required"/>
    <s v="Not Required"/>
    <s v="Not Required"/>
    <s v="Not Required"/>
    <s v="N/A"/>
    <s v="N/A"/>
    <s v="Active"/>
    <n v="300000"/>
    <n v="0"/>
    <s v="N/A"/>
    <s v="N/A"/>
    <s v="Not Required"/>
    <s v="Not Required"/>
    <s v="Not Required"/>
    <s v="Not Required"/>
    <s v="N/A - Local Governments Apply for Reimbursement"/>
    <s v="Not Required"/>
    <s v="Not Required"/>
    <s v="Not Required"/>
    <n v="0"/>
  </r>
  <r>
    <s v="15-1100"/>
    <x v="1"/>
    <x v="0"/>
    <d v="2021-08-27T00:00:00"/>
    <n v="2022"/>
    <s v="Charlotte Pipe"/>
    <s v="N/A"/>
    <s v="Yes"/>
    <s v="Stanly"/>
    <s v="2"/>
    <s v="8560 Swift Rd"/>
    <s v="Yes"/>
    <s v="PO Box 610, Oakboro "/>
    <n v="28219"/>
    <s v="704-485-3351"/>
    <s v="https://www.oakboro.com/"/>
    <n v="326122"/>
    <s v="Not Required"/>
    <s v="office/clerical"/>
    <s v="Not Required"/>
    <s v="Water, Sewer"/>
    <n v="2500000"/>
    <s v="N/A"/>
    <s v="N/A"/>
    <s v="Not Required"/>
    <s v="Not Required"/>
    <s v="Not Required"/>
    <s v="Not Required"/>
    <s v="N/A"/>
    <s v="N/A"/>
    <s v="Closed, Funds Disbursed"/>
    <n v="0"/>
    <n v="2500000"/>
    <s v="N/A"/>
    <s v="N/A"/>
    <s v="Not Required"/>
    <s v="Not Required"/>
    <s v="Not Required"/>
    <s v="Not Required"/>
    <s v="N/A - Local Governments Apply for Reimbursement"/>
    <s v="Not Required"/>
    <s v="Not Required"/>
    <s v="Not Required"/>
    <n v="2500000"/>
  </r>
  <r>
    <s v="15-1102"/>
    <x v="1"/>
    <x v="0"/>
    <d v="2021-10-21T00:00:00"/>
    <n v="2022"/>
    <s v="Lollytogs Sewer"/>
    <s v="LT Apparel"/>
    <s v="Yes"/>
    <s v="Guilford"/>
    <n v="2"/>
    <s v="Summit Ave, Greensboro"/>
    <s v="Yes"/>
    <s v="300 W Washington, Greensboro"/>
    <n v="27401"/>
    <s v="336-373-2434"/>
    <s v="https://www.greensboro-nc.gov/"/>
    <n v="424330"/>
    <s v="Not Required"/>
    <s v="Distribution"/>
    <s v="Not Required"/>
    <s v="Sewer"/>
    <n v="500000"/>
    <s v="N/A"/>
    <s v="N/A"/>
    <s v="Not Required"/>
    <s v="Not Required"/>
    <s v="Not Required"/>
    <s v="Not Required"/>
    <s v="N/A"/>
    <s v="N/A"/>
    <s v="Active"/>
    <n v="500000"/>
    <n v="0"/>
    <s v="N/A"/>
    <s v="N/A"/>
    <s v="Not Required"/>
    <s v="Not Required"/>
    <s v="Not Required"/>
    <s v="Not Required"/>
    <s v="N/A - Local Governments Apply for Reimbursement"/>
    <s v="Not Required"/>
    <s v="Not Required"/>
    <s v="Not Required"/>
    <n v="0"/>
  </r>
  <r>
    <s v="U533"/>
    <x v="1"/>
    <x v="0"/>
    <d v="2022-02-17T00:00:00"/>
    <n v="2022"/>
    <s v="Farmville Corp Park BBB"/>
    <s v="N/A"/>
    <s v="N/A"/>
    <s v="Pitt"/>
    <n v="2"/>
    <s v="Industrial Park Rd"/>
    <s v="N/A"/>
    <s v="111 S Washington St, Greenville"/>
    <n v="27858"/>
    <s v="252-902-2078"/>
    <s v="https://www.pittcountync.gov/"/>
    <s v="Not Required"/>
    <s v="Not Required"/>
    <s v="Not Required"/>
    <s v="Not Required"/>
    <s v="Sewer"/>
    <n v="342900"/>
    <s v="N/A"/>
    <s v="N/A"/>
    <s v="Not Required"/>
    <s v="Not Required"/>
    <s v="Not Required"/>
    <s v="Not Required"/>
    <s v="N/A"/>
    <s v="N/A"/>
    <s v="Active"/>
    <n v="342900"/>
    <n v="0"/>
    <s v="N/A"/>
    <s v="N/A"/>
    <s v="Not Required"/>
    <s v="Not Required"/>
    <s v="Not Required"/>
    <s v="Not Required"/>
    <s v="N/A - Local Governments Apply for Reimbursement"/>
    <s v="Not Required"/>
    <s v="Not Required"/>
    <s v="Not Required"/>
    <n v="0"/>
  </r>
  <r>
    <s v="U534"/>
    <x v="1"/>
    <x v="0"/>
    <d v="2022-02-17T00:00:00"/>
    <n v="2022"/>
    <s v="Triangle North BBB"/>
    <s v="N/A"/>
    <s v="N/A"/>
    <s v="Franklin"/>
    <n v="2"/>
    <s v="Triangle N Executive Airport"/>
    <s v="N/A"/>
    <s v="113 Market St, Louisburg"/>
    <n v="27549"/>
    <s v="919-496-5994"/>
    <s v="https://www.franklincountync.gov/"/>
    <s v="Not Required"/>
    <s v="Not Required"/>
    <s v="Not Required"/>
    <s v="Not Required"/>
    <s v="Water, Sewer, Access"/>
    <n v="377305"/>
    <s v="N/A"/>
    <s v="N/A"/>
    <s v="Not Required"/>
    <s v="Not Required"/>
    <s v="Not Required"/>
    <s v="Not Required"/>
    <s v="N/A"/>
    <s v="N/A"/>
    <s v="Active"/>
    <n v="377305"/>
    <n v="0"/>
    <s v="N/A"/>
    <s v="N/A"/>
    <s v="Not Required"/>
    <s v="Not Required"/>
    <s v="Not Required"/>
    <s v="Not Required"/>
    <s v="N/A - Local Governments Apply for Reimbursement"/>
    <s v="Not Required"/>
    <s v="Not Required"/>
    <s v="Not Required"/>
    <n v="0"/>
  </r>
  <r>
    <s v="U536"/>
    <x v="1"/>
    <x v="0"/>
    <d v="2022-02-17T00:00:00"/>
    <n v="2022"/>
    <s v="I74 Industrial Center "/>
    <s v="N/A"/>
    <s v="N/A"/>
    <s v="Randolph"/>
    <n v="2"/>
    <s v="Hwy 311 and I74"/>
    <s v="N/A"/>
    <s v="725 McDowell Rd, 2nd Fl, Asheboro "/>
    <n v="27205"/>
    <s v="336-318-6310"/>
    <s v="https://www.randolphcountync.gov/"/>
    <s v="Not Required"/>
    <s v="Not Required"/>
    <s v="Not Required"/>
    <s v="Not Required"/>
    <s v="Water, Sewer"/>
    <n v="1000000"/>
    <s v="N/A"/>
    <s v="N/A"/>
    <s v="Not Required"/>
    <s v="Not Required"/>
    <s v="Not Required"/>
    <s v="Not Required"/>
    <s v="N/A"/>
    <s v="N/A"/>
    <s v="Active"/>
    <n v="1000000"/>
    <n v="0"/>
    <s v="N/A"/>
    <s v="N/A"/>
    <s v="Not Required"/>
    <s v="Not Required"/>
    <s v="Not Required"/>
    <s v="Not Required"/>
    <s v="N/A - Local Governments Apply for Reimbursement"/>
    <s v="Not Required"/>
    <s v="Not Required"/>
    <s v="Not Required"/>
    <n v="0"/>
  </r>
  <r>
    <s v="U538"/>
    <x v="1"/>
    <x v="0"/>
    <d v="2022-04-21T00:00:00"/>
    <n v="2022"/>
    <s v="Nucor Water/Sewer project"/>
    <s v="Nucor Corporation"/>
    <s v="Yes"/>
    <s v="Davidson"/>
    <n v="2"/>
    <s v=" US Hwy 64"/>
    <s v="No"/>
    <s v="City of Thomasville, PO Box 368, Thomasville "/>
    <n v="27360"/>
    <s v="336-475-5599"/>
    <s v="https://www.thomasville-nc.gov/"/>
    <n v="331110"/>
    <s v="Not Required"/>
    <s v="Manufacturing"/>
    <s v="Not Required"/>
    <s v="Sewer"/>
    <n v="825000"/>
    <s v="N/A"/>
    <s v="N/A"/>
    <s v="Not Required"/>
    <s v="Not Required"/>
    <s v="Not Required"/>
    <s v="Not Required"/>
    <s v="N/A"/>
    <s v="N/A"/>
    <s v="Active"/>
    <n v="825000"/>
    <n v="0"/>
    <s v="N/A"/>
    <s v="N/A"/>
    <s v="Not Required"/>
    <s v="Not Required"/>
    <s v="Not Required"/>
    <s v="Not Required"/>
    <s v="N/A - Local Governments Apply for Reimbursement"/>
    <s v="Not Required"/>
    <s v="Not Required"/>
    <s v="Not Required"/>
    <n v="0"/>
  </r>
  <r>
    <s v="U540"/>
    <x v="1"/>
    <x v="0"/>
    <d v="2022-06-16T00:00:00"/>
    <n v="2022"/>
    <s v="UNIX Sewer Project"/>
    <s v="UNIX Packaging"/>
    <s v="Yes"/>
    <s v="Burke"/>
    <n v="1"/>
    <s v="101 North Main Street, Drexel, NC 28619"/>
    <s v="Yes"/>
    <s v="200 Avery Ave, Morganton "/>
    <n v="28655"/>
    <s v="828-764-1818"/>
    <s v="https://www.burkenc.org/"/>
    <n v="312112"/>
    <s v="Not Required"/>
    <s v="Manufacturing"/>
    <s v="Not Required"/>
    <s v="Sewer"/>
    <n v="377497"/>
    <s v="N/A"/>
    <s v="N/A"/>
    <s v="Not Required"/>
    <s v="Not Required"/>
    <s v="Not Required"/>
    <s v="Not Required"/>
    <s v="N/A"/>
    <s v="N/A"/>
    <s v="Active"/>
    <n v="377497"/>
    <n v="0"/>
    <s v="N/A"/>
    <s v="N/A"/>
    <s v="Not Required"/>
    <s v="Not Required"/>
    <s v="Not Required"/>
    <s v="Not Required"/>
    <s v="N/A - Local Governments Apply for Reimbursement"/>
    <s v="Not Required"/>
    <s v="Not Required"/>
    <s v="Not Required"/>
    <n v="0"/>
  </r>
  <r>
    <s v="2019-23774"/>
    <x v="2"/>
    <x v="0"/>
    <s v="01/26/2022"/>
    <n v="2022"/>
    <s v="Thunderbird"/>
    <s v="Boom Technology, Inc."/>
    <s v="No"/>
    <s v="Guilford"/>
    <n v="2"/>
    <s v="Piedmont Triad International Airport - Approximately 1000 Ted Johnson Pkwy., Greensboro, NC 27409-9223"/>
    <s v="No"/>
    <s v="12876 E Adam Aircraft Cir, Englewood, CO 80112"/>
    <s v="27409-9223"/>
    <s v="202-309-6855"/>
    <s v="https://boomsupersonic.com/"/>
    <n v="336411"/>
    <s v=""/>
    <s v="Manufacturing"/>
    <s v=""/>
    <s v="a. Purchase and/or installation of equipment; c. Training"/>
    <n v="96998000"/>
    <n v="87298200"/>
    <n v="9699800"/>
    <n v="1585"/>
    <s v=""/>
    <n v="61913"/>
    <n v="450000000"/>
    <n v="5"/>
    <s v="20  (High Yield)"/>
    <s v="Active"/>
    <n v="87298200"/>
    <n v="0"/>
    <n v="9699800"/>
    <n v="0"/>
    <s v="Not Reported"/>
    <s v="Not Reported"/>
    <s v="Not Reported"/>
    <s v="Not Reported"/>
    <s v=""/>
    <n v="12100002"/>
    <s v="Cash Grant"/>
    <n v="0"/>
    <n v="0"/>
  </r>
  <r>
    <s v="2021-28980"/>
    <x v="2"/>
    <x v="0"/>
    <s v="01/28/2022"/>
    <n v="2022"/>
    <s v="Cardinal"/>
    <s v="Eli Lilly and Company II"/>
    <s v="Yes"/>
    <s v="Cabarrus"/>
    <n v="3"/>
    <s v="Concord Parkway South, Concord, NC 28027"/>
    <s v="No"/>
    <s v="Lilly Corporate Center, Indianapolis, IN 46285"/>
    <s v="28027"/>
    <s v="317-276-2000"/>
    <s v="www.lilly.com"/>
    <n v="325412"/>
    <s v=""/>
    <s v="Manufacturing"/>
    <s v=""/>
    <s v="a. Purchase and/or installation of equipment; c. Training"/>
    <n v="16169000"/>
    <n v="12126750"/>
    <n v="4042250"/>
    <n v="530"/>
    <n v="462"/>
    <n v="63500"/>
    <n v="845100000"/>
    <n v="5"/>
    <n v="12"/>
    <s v="Active"/>
    <n v="12126750"/>
    <n v="0"/>
    <n v="4042250"/>
    <n v="0"/>
    <s v="Not Reported"/>
    <s v="Not Reported"/>
    <s v="Not Reported"/>
    <s v="Not Reported"/>
    <s v=""/>
    <n v="62181605"/>
    <s v="Tax Grant"/>
    <n v="0"/>
    <n v="0"/>
  </r>
  <r>
    <s v="2021-29106"/>
    <x v="2"/>
    <x v="0"/>
    <s v="02/08/2022"/>
    <n v="2022"/>
    <s v="Artist"/>
    <s v="The Sherwin-Williams Company"/>
    <s v="Yes"/>
    <s v="Iredell"/>
    <n v="3"/>
    <s v="204 Side Track Drive, Statesville, NC 28625-2565; 100 Dover Road, Statesville, NC 28677-9775"/>
    <s v="Yes"/>
    <s v="101 W. Prospect Avenue 1220 Guildhall, Cleveland, OH 44115"/>
    <s v="28625-2565; 28677-9775"/>
    <s v="800-474-3794"/>
    <s v="https://corporate.sherwin-williams.com"/>
    <n v="325510"/>
    <s v=""/>
    <s v="Manufacturing"/>
    <s v=""/>
    <s v="a. Purchase and/or installation of equipment; b. Renovation to building; c. Training"/>
    <n v="3631000"/>
    <n v="2723250"/>
    <n v="907750"/>
    <n v="165"/>
    <n v="617"/>
    <n v="59359"/>
    <n v="291676426"/>
    <n v="2"/>
    <n v="12"/>
    <s v="Active"/>
    <n v="2723250"/>
    <n v="0"/>
    <n v="907750"/>
    <n v="0"/>
    <s v="Not Reported"/>
    <s v="Not Reported"/>
    <s v="Not Reported"/>
    <s v="Not Reported"/>
    <s v=""/>
    <n v="16531589"/>
    <s v="Cash Grant"/>
    <n v="0"/>
    <n v="0"/>
  </r>
  <r>
    <s v="2021-29015"/>
    <x v="2"/>
    <x v="0"/>
    <s v="02/17/2022"/>
    <n v="2022"/>
    <s v="Drum"/>
    <s v="BestCo LLC"/>
    <s v="Yes"/>
    <s v="Iredell"/>
    <n v="3"/>
    <s v="208 Manufacturers Blvd., Mooresville, NC 28115-6001"/>
    <s v="No"/>
    <s v="288 Mazeppa Road, Mooresville, NC 28115"/>
    <s v="28115-6001"/>
    <s v="704-664-4300"/>
    <s v="www.bestco.com"/>
    <n v="325412"/>
    <s v=""/>
    <s v="Manufacturing"/>
    <s v=""/>
    <s v="a. Purchase and/or installation of equipment; b. Renovation to building; c. Training"/>
    <n v="2667000"/>
    <n v="2000250"/>
    <n v="666750"/>
    <n v="355"/>
    <n v="683"/>
    <n v="51209"/>
    <n v="159300000"/>
    <n v="4"/>
    <n v="12"/>
    <s v="Active"/>
    <n v="2000250"/>
    <n v="0"/>
    <n v="666750"/>
    <n v="0"/>
    <s v="Not Reported"/>
    <s v="Not Reported"/>
    <s v="Not Reported"/>
    <s v="Not Reported"/>
    <s v=""/>
    <n v="3902204"/>
    <s v="Cash Grant"/>
    <n v="0"/>
    <n v="0"/>
  </r>
  <r>
    <s v="2020-26772"/>
    <x v="2"/>
    <x v="0"/>
    <s v="03/22/2022"/>
    <n v="2022"/>
    <s v="Frame"/>
    <s v="Service Offsite Solutions, LLC"/>
    <s v="Yes"/>
    <s v="Lee"/>
    <n v="2"/>
    <s v="0 Colon Road, Sanford, NC 27330"/>
    <s v="No"/>
    <s v="5915 Elwin Buchanan Drive, Sanford, NC 27330"/>
    <s v="27330"/>
    <s v="919-292-1275"/>
    <s v="https://www.serviceoffsite.com/"/>
    <n v="321992"/>
    <s v=""/>
    <s v="Manufacturing"/>
    <s v=""/>
    <s v="a. Purchase and/or installation of equipment; c. Training"/>
    <n v="2735000"/>
    <n v="2051250"/>
    <n v="683750"/>
    <n v="212"/>
    <n v="63"/>
    <n v="45423"/>
    <n v="11800000"/>
    <n v="2"/>
    <n v="12"/>
    <s v="Active"/>
    <n v="2051250"/>
    <n v="0"/>
    <n v="683750"/>
    <n v="0"/>
    <s v="Not Reported"/>
    <s v="Not Reported"/>
    <s v="Not Reported"/>
    <s v="Not Reported"/>
    <s v=""/>
    <n v="500424"/>
    <s v="Cash Grant"/>
    <n v="0"/>
    <n v="0"/>
  </r>
  <r>
    <s v="2021-29435"/>
    <x v="2"/>
    <x v="0"/>
    <s v="03/29/2022"/>
    <n v="2022"/>
    <s v="Blue"/>
    <s v="VinFast Manufacturing US, LLC"/>
    <s v="No"/>
    <s v="Chatham"/>
    <n v="3"/>
    <s v="TBD, Not in City limits, NC "/>
    <s v="No"/>
    <s v="TBD, TBD, NC TBD"/>
    <s v="NA"/>
    <s v="TBD"/>
    <s v="https://vinfastauto.us/"/>
    <n v="336110"/>
    <n v="335910"/>
    <s v="Manufacturing"/>
    <s v="Manufacturing"/>
    <s v="a. Purchase and/or installation of equipment; c. Training"/>
    <n v="352868000"/>
    <n v="316187400"/>
    <n v="36680600"/>
    <n v="6000"/>
    <s v=""/>
    <n v="45986"/>
    <n v="3206960000"/>
    <n v="2"/>
    <s v="39 (Transformative)"/>
    <s v="Active"/>
    <n v="316187400"/>
    <n v="0"/>
    <n v="36680600"/>
    <n v="0"/>
    <s v="Not Reported"/>
    <s v="Not Reported"/>
    <s v="Not Reported"/>
    <s v="Not Reported"/>
    <s v=""/>
    <s v="Not Applicable"/>
    <s v="Not Applicable"/>
    <s v="Not Applicable"/>
    <n v="0"/>
  </r>
  <r>
    <s v="2021-29147"/>
    <x v="2"/>
    <x v="0"/>
    <s v="03/31/2022"/>
    <n v="2022"/>
    <s v="Rabbit"/>
    <s v="Macy's Corporate Services, LLC"/>
    <s v="Yes"/>
    <s v="Rowan"/>
    <n v="2"/>
    <s v="475 E NC 152 HWY (Temporary), China Grove, NC 28023-7481"/>
    <s v="No"/>
    <s v="145 Progress Place, Springdale, OH 45246"/>
    <s v="28023-7481"/>
    <s v="513-579-7717"/>
    <s v="https://www.macysinc.com/"/>
    <n v="493110"/>
    <s v=""/>
    <s v="Transportation and Warehousing"/>
    <s v=""/>
    <s v="a. Purchase and/or installation of equipment; b. Renovation to building"/>
    <n v="2570000"/>
    <n v="2313000"/>
    <n v="257000"/>
    <n v="207"/>
    <n v="4"/>
    <n v="48772"/>
    <n v="507870000"/>
    <n v="4"/>
    <n v="12"/>
    <s v="Active"/>
    <n v="2313000"/>
    <n v="0"/>
    <n v="267000"/>
    <n v="0"/>
    <s v="Not Reported"/>
    <s v="Not Reported"/>
    <s v="Not Reported"/>
    <s v="Not Reported"/>
    <s v=""/>
    <s v="No Incentives reported"/>
    <s v="No Incentives reported"/>
    <s v="No Incentives reported"/>
    <n v="0"/>
  </r>
  <r>
    <s v="2021-29351"/>
    <x v="2"/>
    <x v="0"/>
    <s v="04/07/2022"/>
    <n v="2022"/>
    <s v="M"/>
    <s v="Nucor Corporation"/>
    <s v="Yes"/>
    <s v="Davidson"/>
    <n v="2"/>
    <s v="Hwy 64 &amp; Kepley Road, Not in City limits, NC 27292-"/>
    <s v="No"/>
    <s v="1915 Rexford Road, Charlotte, NC 28211"/>
    <s v="27292-"/>
    <s v="704-366-7000"/>
    <s v="www.nucor.com"/>
    <n v="331110"/>
    <s v=""/>
    <s v="Manufacturing"/>
    <s v=""/>
    <s v="a. Purchase and/or installation of equipment"/>
    <n v="3706000"/>
    <n v="3335400"/>
    <n v="370600"/>
    <n v="162"/>
    <n v="496"/>
    <n v="89694"/>
    <n v="279000000"/>
    <n v="3"/>
    <n v="12"/>
    <s v="Active"/>
    <n v="3335400"/>
    <n v="0"/>
    <n v="370600"/>
    <n v="0"/>
    <s v="Not Reported"/>
    <s v="Not Reported"/>
    <s v="Not Reported"/>
    <s v="Not Reported"/>
    <s v=""/>
    <n v="0"/>
    <s v="none"/>
    <n v="0"/>
    <n v="0"/>
  </r>
  <r>
    <s v="2021-29813"/>
    <x v="2"/>
    <x v="0"/>
    <s v="04/21/2022"/>
    <n v="2022"/>
    <s v="Jetson"/>
    <s v="Technimark LLC"/>
    <s v="Yes"/>
    <s v="Randolph"/>
    <n v="2"/>
    <s v="312 Commerce Place, Asheboro, NC 27203"/>
    <s v="Yes"/>
    <s v="180 Commerce Place, Asheboro, NC 27203"/>
    <s v="27203"/>
    <s v="336-498-4171"/>
    <s v="www.technimark.com"/>
    <n v="326199"/>
    <s v=""/>
    <s v="Manufacturing"/>
    <s v=""/>
    <s v="a. Purchase and/or installation of equipment; b. Renovation to building; c. Training"/>
    <n v="1232000"/>
    <n v="1108800"/>
    <n v="123200"/>
    <n v="198"/>
    <n v="1462"/>
    <n v="42076"/>
    <n v="55800000"/>
    <n v="4"/>
    <n v="12"/>
    <s v="Active"/>
    <n v="1108800"/>
    <n v="0"/>
    <n v="123200"/>
    <n v="0"/>
    <s v="Not Reported"/>
    <s v="Not Reported"/>
    <s v="Not Reported"/>
    <s v="Not Reported"/>
    <s v=""/>
    <n v="950000"/>
    <s v="Cash Grant"/>
    <n v="0"/>
    <n v="0"/>
  </r>
  <r>
    <s v="2021-29682"/>
    <x v="2"/>
    <x v="0"/>
    <s v="05/05/2022"/>
    <n v="2022"/>
    <s v="Fort"/>
    <s v="Atlantic Building Components &amp; Services, Inc."/>
    <s v="No"/>
    <s v="Robeson"/>
    <n v="1"/>
    <s v="804 E. White Pond Road, a/k/a 520 Pittman Street, Fairmont, NC 28340"/>
    <s v="No"/>
    <s v="1998 Cane Gully Rd., Moncks Corner, SC 29461"/>
    <s v="28340"/>
    <s v="843-565-3999"/>
    <s v="www.atlanticbcs.com"/>
    <n v="321214"/>
    <s v=""/>
    <s v="Manufacturing"/>
    <s v=""/>
    <s v="a. Purchase and/or installation of equipment; c. Training; d. Other - general business expenses, including employee salaries"/>
    <n v="1045000"/>
    <n v="1045000"/>
    <s v=""/>
    <n v="100"/>
    <n v="87"/>
    <n v="43835"/>
    <n v="5467500"/>
    <n v="4"/>
    <n v="12"/>
    <s v="Active"/>
    <n v="1045000"/>
    <n v="0"/>
    <n v="0"/>
    <n v="0"/>
    <s v="Not Reported"/>
    <s v="Not Reported"/>
    <s v="Not Reported"/>
    <s v="Not Reported"/>
    <s v=""/>
    <n v="1946436"/>
    <s v="Tax Grant, JDIG, Building Reuse, Customized Training, Sales Tax Exemption "/>
    <n v="0"/>
    <n v="0"/>
  </r>
  <r>
    <s v="2021-29422"/>
    <x v="2"/>
    <x v="0"/>
    <s v="05/10/2022"/>
    <n v="2022"/>
    <s v="Granite"/>
    <s v="Champion Home Builders, Inc."/>
    <s v="Yes"/>
    <s v="Scotland"/>
    <n v="1"/>
    <s v="5880 Crestline Road, Laurinburg, NC 28352"/>
    <s v="No"/>
    <s v="755 West Big Beaver Rd, Suite 1000, Troy, MI 48084"/>
    <s v="28352"/>
    <s v="248-614-8200"/>
    <s v="www.championhomes.com"/>
    <n v="321991"/>
    <s v=""/>
    <s v="Manufacturing"/>
    <s v=""/>
    <s v="a. Purchase and/or installation of equipment; b. Renovation to building"/>
    <n v="1352000"/>
    <n v="1352000"/>
    <n v="0"/>
    <n v="164"/>
    <n v="592"/>
    <n v="41758"/>
    <n v="16830000"/>
    <n v="3"/>
    <n v="12"/>
    <s v="Active"/>
    <n v="1352000"/>
    <n v="0"/>
    <n v="0"/>
    <n v="0"/>
    <s v="Not Reported"/>
    <s v="Not Reported"/>
    <s v="Not Reported"/>
    <s v="Not Reported"/>
    <s v=""/>
    <n v="157539"/>
    <s v="Tax Grant"/>
    <n v="0"/>
    <n v="0"/>
  </r>
  <r>
    <s v="2020-27737"/>
    <x v="2"/>
    <x v="0"/>
    <s v="05/10/2022"/>
    <n v="2022"/>
    <s v="Fitting"/>
    <s v="COSMOIND USA, Inc."/>
    <s v="No"/>
    <s v="Nash"/>
    <n v="1"/>
    <s v="7450 Middlesex Corporate Parkway, Middlesex, NC 27557"/>
    <s v="No"/>
    <s v="7540 Middlesex Corporate Parkway, Middlesex, NC 27557"/>
    <s v="27557"/>
    <s v="NA"/>
    <s v="http://en.cosmoind.com/"/>
    <n v="326122"/>
    <s v=""/>
    <s v="Manufacturing"/>
    <s v=""/>
    <s v="a. Purchase and/or installation of equipment; c. Training"/>
    <n v="1080000"/>
    <n v="1080000"/>
    <s v=""/>
    <n v="151"/>
    <n v="0"/>
    <n v="44425"/>
    <n v="11598015"/>
    <n v="5"/>
    <n v="12"/>
    <s v="Active"/>
    <n v="1080000"/>
    <n v="0"/>
    <n v="0"/>
    <n v="0"/>
    <s v="Not Reported"/>
    <s v="Not Reported"/>
    <s v="Not Reported"/>
    <s v="Not Reported"/>
    <s v=""/>
    <s v="Not Applicable"/>
    <s v="Not Applicable"/>
    <s v="Not Applicable"/>
    <n v="0"/>
  </r>
  <r>
    <s v="2022-29985"/>
    <x v="2"/>
    <x v="0"/>
    <s v="05/10/2022"/>
    <n v="2022"/>
    <s v="Pack"/>
    <s v="Max Solutions, Inc."/>
    <s v="No"/>
    <s v="Cabarrus"/>
    <n v="3"/>
    <s v="700 Derita Road, Concord, NC 28027-3343"/>
    <s v="No"/>
    <s v="1802 Bayberry Court Suite 301, Richmond, VA 23226"/>
    <s v="28027-3343"/>
    <s v="804 642 0100"/>
    <s v="www.maxpkgsolutions.com"/>
    <n v="322212"/>
    <s v=""/>
    <s v="Manufacturing"/>
    <s v=""/>
    <s v="a. Purchase and/or installation of equipment; b. Renovation to building; c. Training"/>
    <n v="1667000"/>
    <n v="1250250"/>
    <n v="416750"/>
    <n v="135"/>
    <n v="0"/>
    <n v="60528"/>
    <n v="24736447"/>
    <n v="1"/>
    <n v="12"/>
    <s v="Active"/>
    <n v="1250250"/>
    <n v="0"/>
    <n v="416750"/>
    <n v="0"/>
    <s v="Not Reported"/>
    <s v="Not Reported"/>
    <s v="Not Reported"/>
    <s v="Not Reported"/>
    <s v=""/>
    <n v="707083"/>
    <s v="Tax Grant"/>
    <n v="0"/>
    <n v="0"/>
  </r>
  <r>
    <s v="2020-27882"/>
    <x v="2"/>
    <x v="0"/>
    <s v="05/24/2022"/>
    <n v="2022"/>
    <s v="Ashbury"/>
    <s v="Hans Kissle Company, LLC"/>
    <s v="No"/>
    <s v="Gaston"/>
    <n v="2"/>
    <s v="Apple Creek Industrial Park, Lot 9, Gastonia, NC tbd"/>
    <s v="No"/>
    <s v="9 Creek Brook Drive, Haverhill, MA 1832"/>
    <s v="tbd"/>
    <s v="978-556-4500"/>
    <s v="www.hanskissle.com"/>
    <n v="311991"/>
    <s v=""/>
    <s v="Manufacturing"/>
    <s v=""/>
    <s v="a. Purchase and/or installation of equipment; c. Training; d. Other - Business Operations, ongoing company expenses"/>
    <n v="2396000"/>
    <n v="2156400"/>
    <n v="239600"/>
    <n v="197"/>
    <n v="0"/>
    <n v="42018"/>
    <n v="38025000"/>
    <n v="4"/>
    <n v="12"/>
    <s v="Active"/>
    <n v="2156400"/>
    <n v="0"/>
    <n v="239600"/>
    <n v="0"/>
    <s v="Not Reported"/>
    <s v="Not Reported"/>
    <s v="Not Reported"/>
    <s v="Not Reported"/>
    <s v=""/>
    <s v="TBD"/>
    <s v="Tax Grant"/>
    <s v="TBD"/>
    <n v="0"/>
  </r>
  <r>
    <s v="2022-30080"/>
    <x v="2"/>
    <x v="0"/>
    <s v="06/03/2022"/>
    <n v="2022"/>
    <s v="Cocktail"/>
    <s v="Dymax Corporation"/>
    <s v="No"/>
    <s v="Union"/>
    <n v="3"/>
    <s v="4862 Corporate Center Drive, Monroe, NC 28111-0069"/>
    <s v="No"/>
    <s v="318 Industrial Lane, Torrington , CT 6790"/>
    <s v="28111-0069"/>
    <s v="860-482-1010"/>
    <s v="www.dymax.com"/>
    <n v="325520"/>
    <n v="551114"/>
    <s v="Manufacturing"/>
    <s v="Management of Companies and Enterprises"/>
    <s v="a. Purchase and/or installation of equipment; b. Renovation to building; c. Training"/>
    <n v="1663000"/>
    <n v="1247250"/>
    <n v="415750"/>
    <n v="204"/>
    <s v=""/>
    <n v="66343"/>
    <n v="42056550"/>
    <n v="3"/>
    <n v="12"/>
    <s v="Active"/>
    <n v="1247250"/>
    <n v="0"/>
    <n v="415750"/>
    <n v="0"/>
    <s v="Not Reported"/>
    <s v="Not Reported"/>
    <s v="Not Reported"/>
    <s v="Not Reported"/>
    <s v=""/>
    <n v="1890000"/>
    <s v="Economic Development Incentive Grant "/>
    <n v="0"/>
    <n v="0"/>
  </r>
  <r>
    <s v="2020-27209"/>
    <x v="0"/>
    <x v="0"/>
    <s v="02/17/2021"/>
    <n v="2021"/>
    <s v="Project Bird"/>
    <s v="Cardinal Foods, LLC"/>
    <s v="Yes"/>
    <s v="Pender"/>
    <n v="3"/>
    <s v="201 Progress Drive; Burgaw, NC "/>
    <s v="Yes"/>
    <s v="201 Progress Drive; Burgaw, NC "/>
    <n v="28425"/>
    <s v="910-259-9407"/>
    <s v="www.cardinalfoodsllc.com"/>
    <n v="311411"/>
    <s v="Not Applicable"/>
    <s v="Manufacturing"/>
    <s v="Not Applicable"/>
    <s v="a. Installation or purchase of new equipment, b. Structural repairs, improvements, or renovations to existing buildings to be used for expansion, c. Construction of or improvements to new or existing water"/>
    <n v="50000"/>
    <m/>
    <m/>
    <n v="48"/>
    <n v="48"/>
    <n v="653"/>
    <n v="15520000"/>
    <m/>
    <n v="3"/>
    <s v="Active"/>
    <n v="50000"/>
    <n v="0"/>
    <m/>
    <m/>
    <n v="0"/>
    <n v="0"/>
    <n v="0"/>
    <n v="0"/>
    <n v="0"/>
    <n v="67500"/>
    <s v="Cash"/>
    <n v="0"/>
    <n v="0"/>
  </r>
  <r>
    <s v="2020-27524"/>
    <x v="0"/>
    <x v="0"/>
    <s v="02/18/2021"/>
    <n v="2021"/>
    <s v="Project Relift"/>
    <s v="Crown Equipment Corporation"/>
    <s v="Yes"/>
    <s v="Lenoir"/>
    <n v="1"/>
    <s v="1800 &amp; 2000 Dobbs Farm Rd; Kinston, NC 28504"/>
    <s v="Yes"/>
    <s v="1800 Dobbs Farm Rd; Kinston, NC"/>
    <n v="28504"/>
    <s v="419-629-2311"/>
    <s v="www.crown.com"/>
    <n v="333900"/>
    <s v="Not Applicable"/>
    <s v="Manufacturing"/>
    <s v="Not Applicable"/>
    <s v="a. Installation or purchase of new equipment, b. Structural repairs, improvements, or renovations to existing buildings to be used for expansion"/>
    <n v="400000"/>
    <m/>
    <m/>
    <n v="119"/>
    <n v="511"/>
    <n v="735"/>
    <n v="11880000"/>
    <m/>
    <n v="5"/>
    <s v="Active"/>
    <n v="400000"/>
    <n v="0"/>
    <m/>
    <m/>
    <n v="0"/>
    <n v="0"/>
    <n v="0"/>
    <n v="0"/>
    <n v="0"/>
    <n v="500000"/>
    <s v="Tax Grant"/>
    <n v="0"/>
    <n v="0"/>
  </r>
  <r>
    <s v="2020-27332"/>
    <x v="0"/>
    <x v="1"/>
    <s v="03/18/2021"/>
    <n v="2021"/>
    <s v="Project Galaxy"/>
    <s v="FUJIFILM Diosynth Biotechnologies U.S.A., Inc."/>
    <s v="Yes"/>
    <s v="Wake"/>
    <n v="3"/>
    <s v="TBD"/>
    <s v="Yes"/>
    <s v="TBD"/>
    <s v="TBD"/>
    <s v="N/A"/>
    <s v="www.fujifilm.com"/>
    <n v="325414"/>
    <s v="Not Applicable"/>
    <s v="Manufacturing"/>
    <s v="Not Applicable"/>
    <s v="a. Installation or purchase of new equipment, b. Structural repairs improvements or renovations to existing buildings to be used for expansions, c. Construction of or improvements to new or existing water...or d. Construction of or improvements to new or existing water...or equipment for new/proposed building "/>
    <n v="2000000"/>
    <m/>
    <m/>
    <n v="0"/>
    <n v="631"/>
    <n v="1230"/>
    <s v=""/>
    <m/>
    <n v="5"/>
    <s v="Active"/>
    <n v="2000000"/>
    <n v="0"/>
    <m/>
    <m/>
    <n v="0"/>
    <n v="0"/>
    <n v="0"/>
    <n v="0"/>
    <n v="0"/>
    <n v="21000000"/>
    <s v="Land"/>
    <n v="0"/>
    <n v="0"/>
  </r>
  <r>
    <s v="2020-27479"/>
    <x v="0"/>
    <x v="0"/>
    <s v="03/19/2021"/>
    <n v="2021"/>
    <s v="Project Whooping Crane"/>
    <s v="Raybow USA, Inc."/>
    <s v="Yes"/>
    <s v="Transylvania"/>
    <n v="3"/>
    <s v="158 McLean Road; Brevard, NC 28712"/>
    <s v="Yes"/>
    <s v="133 Blue Hawaiian Dr; Brevard, NC"/>
    <n v="28712"/>
    <s v="828-884-8656"/>
    <s v="www.raybow.com"/>
    <n v="541710"/>
    <s v="Not Applicable"/>
    <s v="R&amp;D"/>
    <s v="Not Applicable"/>
    <s v="a. Installation or purchase of new equipment, b. Structural repairs, improvements, or renovations to existing buildings to be used for expansion"/>
    <n v="375000"/>
    <m/>
    <m/>
    <n v="67"/>
    <n v="26"/>
    <n v="689"/>
    <n v="14220000"/>
    <m/>
    <n v="5"/>
    <s v="Active"/>
    <n v="375000"/>
    <n v="0"/>
    <m/>
    <m/>
    <n v="0"/>
    <n v="0"/>
    <n v="0"/>
    <n v="0"/>
    <n v="0"/>
    <n v="463000"/>
    <s v="Tax Grant"/>
    <n v="0"/>
    <n v="0"/>
  </r>
  <r>
    <s v="2019-25232"/>
    <x v="0"/>
    <x v="0"/>
    <s v="04/06/2021"/>
    <n v="2021"/>
    <s v="Project Georgie"/>
    <s v="American Racing Headers &amp; Exhaust, Inc."/>
    <s v="No"/>
    <s v="Stanly"/>
    <n v="2"/>
    <s v="TBD"/>
    <s v="No"/>
    <s v="TBD"/>
    <s v="TBD"/>
    <s v="631-608-1986"/>
    <s v="www.americanracingheaders.com"/>
    <n v="336390"/>
    <s v="Not Applicable"/>
    <s v="Manufacturing"/>
    <s v="Not Applicable"/>
    <s v="d. Construction of or improvements to new or existing water...or equipment for new/proposed building"/>
    <n v="175000"/>
    <m/>
    <m/>
    <n v="57"/>
    <n v="0"/>
    <n v="658"/>
    <n v="3150000"/>
    <m/>
    <n v="5"/>
    <s v="Active"/>
    <n v="175000"/>
    <n v="0"/>
    <m/>
    <m/>
    <n v="0"/>
    <n v="0"/>
    <n v="0"/>
    <n v="0"/>
    <n v="0"/>
    <n v="300000"/>
    <s v="Other"/>
    <n v="0"/>
    <n v="0"/>
  </r>
  <r>
    <s v="2021-28052"/>
    <x v="0"/>
    <x v="0"/>
    <s v="04/07/2021"/>
    <n v="2021"/>
    <s v="Project Reclamation"/>
    <s v="AP Emissions Technologies, LLC"/>
    <s v="Yes"/>
    <s v="Wayne"/>
    <n v="1"/>
    <s v="300 Dixie Trail; Goldsboro, NC 27530"/>
    <s v="Yes"/>
    <s v="300 Dixie Trail; Goldsboro, NC"/>
    <n v="27530"/>
    <s v="919-580-1922"/>
    <s v="www.apemissions.com"/>
    <n v="336390"/>
    <s v="Not Applicable"/>
    <s v="Manufacturing"/>
    <s v="Not Applicable"/>
    <s v="a. Installation or purchase of new equipment, b. Structural repairs, improvements, or renovations to existing buildings to be used for expansion, c. Construction of or improvements to new or existing water"/>
    <n v="125000"/>
    <m/>
    <m/>
    <n v="86"/>
    <n v="450"/>
    <n v="738"/>
    <n v="400000"/>
    <m/>
    <n v="2"/>
    <s v="Active"/>
    <n v="125000"/>
    <n v="0"/>
    <m/>
    <m/>
    <n v="0"/>
    <n v="0"/>
    <n v="0"/>
    <n v="0"/>
    <n v="0"/>
    <n v="42000"/>
    <s v="Tax Grant"/>
    <n v="0"/>
    <n v="0"/>
  </r>
  <r>
    <s v="2020-27415"/>
    <x v="0"/>
    <x v="0"/>
    <s v="04/08/2021"/>
    <n v="2021"/>
    <s v="Project Seal"/>
    <s v="Pipeline Plastics Holdings, LLC "/>
    <s v="No"/>
    <s v="Columbus"/>
    <n v="1"/>
    <s v="15159 Andrew Jackson Hwy SW #76; Fairbluff, NC 28439"/>
    <s v="No"/>
    <s v="15159 Andrew Jackson Hwy SW #76; Fairbluff, NC "/>
    <n v="28439"/>
    <s v="817-693-4100"/>
    <s v="www.pipe.us"/>
    <n v="326122"/>
    <s v="Not Applicable"/>
    <s v="Manufacturing"/>
    <s v="Not Applicable"/>
    <s v="a. Installation or purchase of new equipment, c. Construction of or improvements to new or existing water."/>
    <n v="125000"/>
    <m/>
    <m/>
    <n v="40"/>
    <n v="0"/>
    <n v="667"/>
    <n v="4140000"/>
    <m/>
    <n v="3"/>
    <s v="Active"/>
    <n v="125000"/>
    <n v="0"/>
    <m/>
    <m/>
    <n v="0"/>
    <n v="0"/>
    <n v="0"/>
    <n v="0"/>
    <n v="0"/>
    <n v="140000"/>
    <s v="Tax Grant"/>
    <n v="0"/>
    <n v="0"/>
  </r>
  <r>
    <s v="2020-27412"/>
    <x v="0"/>
    <x v="0"/>
    <s v="04/12/2021"/>
    <n v="2021"/>
    <s v="Project Jordan"/>
    <s v="Gusmer Enterprises, Inc."/>
    <s v="Yes"/>
    <s v="Catawba"/>
    <n v="2"/>
    <s v="1774 Lutetium Circle; Hickory, NC 28658"/>
    <s v="Yes"/>
    <s v="1774 Lutetium Circle; Hickory, NC"/>
    <n v="28658"/>
    <s v="908-301-1811"/>
    <s v="www.gusmerenterprises.com"/>
    <n v="333999"/>
    <s v="Not Applicable"/>
    <s v="Manufacturing"/>
    <s v="Not Applicable"/>
    <s v="a. Installation or purchase of new equipment, d. Construction of or improvements to new or existing water...or equipment for new/proposed building"/>
    <n v="300000"/>
    <m/>
    <m/>
    <n v="66"/>
    <n v="2"/>
    <n v="845"/>
    <n v="23850000"/>
    <m/>
    <n v="3"/>
    <s v="Active"/>
    <n v="300000"/>
    <n v="0"/>
    <m/>
    <m/>
    <n v="0"/>
    <n v="0"/>
    <n v="0"/>
    <n v="0"/>
    <n v="0"/>
    <n v="1200000"/>
    <s v="Land"/>
    <n v="0"/>
    <n v="0"/>
  </r>
  <r>
    <s v="2021-27987"/>
    <x v="0"/>
    <x v="0"/>
    <s v="04/14/2021"/>
    <n v="2021"/>
    <s v="Project Frosty"/>
    <s v="Polykemi Production Inc"/>
    <s v="No"/>
    <s v="Gaston "/>
    <n v="2"/>
    <s v="2800 Repi Ct Gastonia, NC 28034"/>
    <s v="No"/>
    <s v="2800 Repi Ct Gastonia, NC"/>
    <n v="28034"/>
    <s v="N/A"/>
    <s v="www,polykemi.com"/>
    <n v="325211"/>
    <s v="Not Applicable"/>
    <s v="Manufacturing"/>
    <s v="Not Applicable"/>
    <s v="a. Installation or purchase of new equipment, b. Structural repairs, improvements, or renovations to existing buildings to be used for expansion"/>
    <n v="50000"/>
    <m/>
    <m/>
    <n v="20"/>
    <n v="0"/>
    <n v="808"/>
    <n v="10674000"/>
    <m/>
    <n v="2"/>
    <s v="Active"/>
    <n v="50000"/>
    <n v="0"/>
    <m/>
    <m/>
    <n v="0"/>
    <n v="0"/>
    <n v="0"/>
    <n v="0"/>
    <n v="0"/>
    <n v="373500"/>
    <s v="Tax Grant"/>
    <n v="0"/>
    <n v="0"/>
  </r>
  <r>
    <s v="2021-27981"/>
    <x v="0"/>
    <x v="0"/>
    <s v="05/05/2021"/>
    <n v="2021"/>
    <s v="Project Home"/>
    <s v="DuBoise Enterprises Inc."/>
    <s v="No"/>
    <s v="Granville"/>
    <n v="2"/>
    <s v="2144 E Lyon Station Rd; Butner, NC 27522"/>
    <s v="No"/>
    <s v="2144 E Lyon Station Rd; Butner, NC"/>
    <n v="27522"/>
    <s v="919-794-3989"/>
    <s v="www.carolinacoops.com"/>
    <n v="321992"/>
    <s v="Not Applicable"/>
    <s v="Manufacturing"/>
    <s v="Not Applicable"/>
    <s v="a. Installation or purchase of new equipment, b. Structural repairs, improvements, or renovations to existing buildings to be used for expansion, c. Construction of or improvements to new or existing water"/>
    <n v="400000"/>
    <m/>
    <m/>
    <n v="132"/>
    <n v="0"/>
    <n v="814"/>
    <n v="1952100"/>
    <m/>
    <n v="3"/>
    <s v="Active"/>
    <n v="400000"/>
    <n v="0"/>
    <m/>
    <m/>
    <n v="0"/>
    <n v="0"/>
    <n v="0"/>
    <n v="0"/>
    <n v="0"/>
    <n v="200000"/>
    <s v="Cash"/>
    <n v="0"/>
    <n v="0"/>
  </r>
  <r>
    <s v="2020-27281"/>
    <x v="0"/>
    <x v="0"/>
    <s v="05/18/2021"/>
    <n v="2021"/>
    <s v="Project Ginny"/>
    <s v="eGourmet Solutions Inc."/>
    <s v="Yes"/>
    <s v="Duplin"/>
    <n v="1"/>
    <s v="311 Southeast Railroad Street; Wallace, NC 28466"/>
    <s v="Yes"/>
    <s v="311 Southeast Railroad Street; Wallace, NC"/>
    <n v="28466"/>
    <s v="816-396-8741"/>
    <s v="www.frozenfulfillment.com"/>
    <n v="493120"/>
    <s v="Not Applicable"/>
    <s v="Warehousing"/>
    <s v="Not Applicable"/>
    <s v="a. Installation or purchase of new equipment, b. Structural repairs, improvements, or renovations to existing buildings to be used for expansion"/>
    <n v="120000"/>
    <m/>
    <m/>
    <n v="36"/>
    <n v="3"/>
    <n v="684"/>
    <n v="450000"/>
    <m/>
    <n v="4"/>
    <s v="Active"/>
    <n v="120000"/>
    <n v="0"/>
    <m/>
    <m/>
    <n v="0"/>
    <n v="0"/>
    <n v="0"/>
    <n v="0"/>
    <n v="0"/>
    <n v="47500"/>
    <s v="Tax Grant"/>
    <n v="0"/>
    <n v="0"/>
  </r>
  <r>
    <s v="2021-28038"/>
    <x v="0"/>
    <x v="0"/>
    <s v="05/21/2021"/>
    <n v="2021"/>
    <s v="Project Blue Wave"/>
    <s v="Ardagh Metal Beverage USA Inc."/>
    <s v="Yes"/>
    <s v="Forsyth"/>
    <n v="2"/>
    <s v="4000 Old Milwaukee Lane; Winston-Salem, NC 27107"/>
    <s v="Yes"/>
    <s v="4000 Old Milwaukee Lane; Winston-Salem, NC"/>
    <n v="27107"/>
    <s v="773-309-3529"/>
    <s v="www.ardaghgroup.com"/>
    <n v="332431"/>
    <s v="Not Applicable"/>
    <s v="Manufacturing"/>
    <s v="Not Applicable"/>
    <s v="a. Installation or purchase of new equipment, b. Structural repairs, improvements, or renovations to existing buildings to be used for expansion"/>
    <n v="250000"/>
    <m/>
    <m/>
    <n v="85"/>
    <n v="217"/>
    <n v="1056"/>
    <n v="175500000"/>
    <m/>
    <n v="2"/>
    <s v="Active"/>
    <n v="250000"/>
    <n v="0"/>
    <m/>
    <m/>
    <n v="0"/>
    <n v="0"/>
    <n v="0"/>
    <n v="0"/>
    <n v="0"/>
    <n v="5155100"/>
    <s v="Cash"/>
    <n v="0"/>
    <n v="0"/>
  </r>
  <r>
    <s v="2020-26619"/>
    <x v="0"/>
    <x v="0"/>
    <s v="05/28/2021"/>
    <n v="2021"/>
    <s v="Project Excalibur"/>
    <s v="Aeronautical Systems Incorporated"/>
    <s v="Yes"/>
    <s v="Craven "/>
    <n v="2"/>
    <s v="TBD"/>
    <s v="Yes"/>
    <s v="TBD"/>
    <s v="TBD"/>
    <s v="703-996-8090"/>
    <s v="www.aeronautical.com"/>
    <n v="336413"/>
    <s v="Not Applicable"/>
    <s v="Manufacturing"/>
    <s v="Not Applicable"/>
    <s v="a. Installation or purchase of new equipment, d. Construction of or improvements to new or existing water...or equipment for new/proposed building"/>
    <n v="75000"/>
    <m/>
    <m/>
    <n v="27"/>
    <n v="3"/>
    <n v="753"/>
    <n v="5103000"/>
    <m/>
    <n v="4"/>
    <s v="Active"/>
    <n v="75000"/>
    <n v="0"/>
    <m/>
    <m/>
    <n v="0"/>
    <n v="0"/>
    <n v="0"/>
    <n v="0"/>
    <n v="0"/>
    <n v="100000"/>
    <s v="Cash"/>
    <n v="0"/>
    <n v="0"/>
  </r>
  <r>
    <s v="2020-26224"/>
    <x v="0"/>
    <x v="0"/>
    <s v="06/15/2021"/>
    <n v="2021"/>
    <s v="Project Knock"/>
    <s v="Knoll America Inc."/>
    <s v="No"/>
    <s v="Gaston"/>
    <n v="2"/>
    <s v="TBD"/>
    <s v="No"/>
    <s v="TBD"/>
    <s v="TBD"/>
    <s v="248-588-1500"/>
    <s v="www.knoll-db.de"/>
    <n v="333996"/>
    <n v="423830"/>
    <s v="Manufacturing"/>
    <s v="Wholesale"/>
    <s v="a. Installation or purchase of new equipment"/>
    <n v="75000"/>
    <m/>
    <m/>
    <n v="28"/>
    <n v="0"/>
    <n v="808"/>
    <n v="7109550"/>
    <m/>
    <n v="5"/>
    <s v="Active"/>
    <n v="75000"/>
    <n v="0"/>
    <m/>
    <m/>
    <n v="0"/>
    <n v="0"/>
    <n v="0"/>
    <n v="0"/>
    <n v="0"/>
    <n v="188900"/>
    <s v="Tax Grant"/>
    <n v="0"/>
    <n v="0"/>
  </r>
  <r>
    <s v="2021-28086"/>
    <x v="0"/>
    <x v="0"/>
    <s v="06/17/2021"/>
    <n v="2021"/>
    <s v="Project Morris Too"/>
    <s v="Lotus Bakeries US MFG LLC"/>
    <s v="Yes"/>
    <s v="Alamance"/>
    <n v="2"/>
    <s v="2010 Park Center Drive; Mebane, NC 27302"/>
    <s v="Yes"/>
    <s v="2010 Park Center Drive; Mebane, NC "/>
    <n v="27302"/>
    <s v="336-350-1999"/>
    <s v="www.lotusbakeries.com"/>
    <n v="311821"/>
    <s v="Not Applicable"/>
    <s v="Manufacturing"/>
    <s v="Not Applicable"/>
    <s v="a. Installation or purchase of new equipment, d. Construction of or improvements to new or existing water...or equipment for new/proposed building"/>
    <n v="180000"/>
    <m/>
    <m/>
    <n v="81"/>
    <n v="63"/>
    <n v="832"/>
    <n v="55800000"/>
    <m/>
    <n v="3"/>
    <s v="Active"/>
    <n v="180000"/>
    <n v="0"/>
    <m/>
    <m/>
    <n v="0"/>
    <n v="0"/>
    <n v="0"/>
    <n v="0"/>
    <n v="0"/>
    <n v="1300000"/>
    <s v="Cash"/>
    <n v="0"/>
    <n v="0"/>
  </r>
  <r>
    <s v="2020-26005"/>
    <x v="0"/>
    <x v="0"/>
    <s v="06/24/2021"/>
    <n v="2021"/>
    <s v="Project Landmark"/>
    <s v="Lollytogs, LTD"/>
    <s v="Yes"/>
    <s v="Guilford"/>
    <n v="2"/>
    <s v="TBD"/>
    <s v="Yes"/>
    <s v="TBD"/>
    <s v="TBD"/>
    <s v="212-502-6000"/>
    <s v="www.ltapparel.com"/>
    <n v="424330"/>
    <s v="Not Applicable"/>
    <s v="Wholesale"/>
    <s v="Not Applicable"/>
    <s v="a. Installation or purchase of new equipment"/>
    <n v="200000"/>
    <m/>
    <m/>
    <n v="79"/>
    <n v="36"/>
    <n v="942"/>
    <n v="15300000"/>
    <m/>
    <n v="4"/>
    <s v="Active"/>
    <n v="200000"/>
    <n v="0"/>
    <m/>
    <m/>
    <n v="0"/>
    <n v="0"/>
    <n v="0"/>
    <n v="0"/>
    <n v="0"/>
    <n v="3495654"/>
    <s v="Cash"/>
    <n v="0"/>
    <n v="0"/>
  </r>
  <r>
    <s v="2020-26747"/>
    <x v="0"/>
    <x v="0"/>
    <s v="06/30/2021"/>
    <n v="2021"/>
    <s v="Project Mt. St. Helens"/>
    <s v="Elkay Plumbing Products Company"/>
    <s v="Yes"/>
    <s v="Robeson"/>
    <n v="1"/>
    <s v="TBD"/>
    <s v="Yes"/>
    <s v="TBD"/>
    <s v="TBD"/>
    <s v="630-418-1584"/>
    <s v="www.elkay.com"/>
    <n v="493110"/>
    <s v="Not Applicable"/>
    <s v="Warehousing"/>
    <s v="Not Applicable"/>
    <s v="a. Installation or purchase of new equipment"/>
    <n v="50000"/>
    <m/>
    <m/>
    <n v="18"/>
    <n v="263"/>
    <n v="643"/>
    <n v="4950000"/>
    <m/>
    <n v="2"/>
    <s v="Active"/>
    <n v="50000"/>
    <n v="0"/>
    <m/>
    <m/>
    <n v="0"/>
    <n v="0"/>
    <n v="0"/>
    <n v="0"/>
    <n v="0"/>
    <n v="1399000"/>
    <s v="Tax Grant"/>
    <n v="0"/>
    <n v="0"/>
  </r>
  <r>
    <s v="2021-28187"/>
    <x v="0"/>
    <x v="0"/>
    <d v="2021-07-14T00:00:00"/>
    <n v="2021"/>
    <s v="Project WRJ"/>
    <s v="Metal Specialists, LLC"/>
    <s v="Yes"/>
    <s v="Duplin"/>
    <n v="1"/>
    <s v="180 South Park Dr; Wallace, NC 28466"/>
    <s v="Yes"/>
    <s v="180 South Park Dr; Wallace, NC "/>
    <n v="28466"/>
    <s v="910-592-2288"/>
    <s v="www.themetalspecialist.com"/>
    <n v="444190"/>
    <s v="Not Applicable"/>
    <s v="Distributor/Operator"/>
    <s v="Not Applicable"/>
    <s v="a. Installation or purchase of new equipment, d. Construction of or improvements to new or existing water...or equipment for new/proposed building"/>
    <n v="100000"/>
    <m/>
    <m/>
    <n v="30"/>
    <n v="8"/>
    <n v="702"/>
    <n v="2695500"/>
    <m/>
    <n v="5"/>
    <s v="Active"/>
    <n v="100000"/>
    <n v="0"/>
    <m/>
    <m/>
    <n v="0"/>
    <n v="8"/>
    <n v="0"/>
    <n v="0"/>
    <n v="0"/>
    <n v="33334"/>
    <s v="Tax Grant"/>
    <n v="0"/>
    <n v="0"/>
  </r>
  <r>
    <s v="2021-28453"/>
    <x v="0"/>
    <x v="0"/>
    <d v="2021-07-20T00:00:00"/>
    <n v="2021"/>
    <s v="Project Y.E.P."/>
    <s v="Glen Raven Custom Fabrics, LLC"/>
    <s v="Yes"/>
    <s v="Warren"/>
    <n v="1"/>
    <s v="Hwy US 1 South; Norlina, NC 27563"/>
    <s v="Yes"/>
    <s v="PO Box 518; Norlina, NC "/>
    <n v="27563"/>
    <s v="252-456-4141"/>
    <s v="www.glenraven.com"/>
    <n v="313110"/>
    <s v="Not Applicable"/>
    <s v="Manufacturing"/>
    <s v="Not Applicable"/>
    <s v="a. Installation or purchase of new equipment, b. Structural repairs, improvements, or renovations to existing buildings to be used for expansion;  c. Construction of or improvements to new or existing water...or d. Construction of or improvements to new or existing water...or equipment for new/proposed building "/>
    <n v="1000000"/>
    <m/>
    <m/>
    <n v="185"/>
    <n v="543"/>
    <n v="586"/>
    <n v="73800000"/>
    <m/>
    <n v="2"/>
    <s v="Active"/>
    <n v="1000000"/>
    <n v="0"/>
    <m/>
    <m/>
    <n v="0"/>
    <n v="543"/>
    <n v="0"/>
    <n v="0"/>
    <n v="0"/>
    <n v="3231706"/>
    <s v="Tax Grant"/>
    <n v="0"/>
    <n v="0"/>
  </r>
  <r>
    <s v="2021-28735"/>
    <x v="0"/>
    <x v="0"/>
    <d v="2021-08-18T00:00:00"/>
    <n v="2021"/>
    <s v="Project Aeris"/>
    <s v="Harger, Inc."/>
    <s v="Yes"/>
    <s v="Robeson"/>
    <n v="1"/>
    <s v="12779 NC Hwy 130E; Fairmont, NC"/>
    <s v="Yes"/>
    <s v="12779 NC Hwy 130E; Fairmont, NC"/>
    <n v="28340"/>
    <s v="847-548-8700"/>
    <s v="www.harger.com"/>
    <n v="335931"/>
    <s v="Not Applicable"/>
    <s v="Manufacturing"/>
    <s v="Not Applicable"/>
    <s v="a. Installation or purchase of new equipment, b. Structural repairs, improvements, or renovations to existing buildings to be used for expansion;  c. Construction of or improvements to new or existing water"/>
    <n v="75000"/>
    <m/>
    <m/>
    <n v="18"/>
    <n v="21"/>
    <n v="674"/>
    <n v="2901600"/>
    <m/>
    <n v="3"/>
    <s v="Active"/>
    <n v="75000"/>
    <n v="0"/>
    <m/>
    <m/>
    <n v="0"/>
    <n v="21"/>
    <n v="0"/>
    <n v="0"/>
    <n v="0"/>
    <n v="25000"/>
    <s v="Cash/Tax Grants"/>
    <n v="0"/>
    <n v="0"/>
  </r>
  <r>
    <s v="2021-28977"/>
    <x v="0"/>
    <x v="0"/>
    <d v="2021-09-29T00:00:00"/>
    <n v="2021"/>
    <s v="Project Tower"/>
    <s v="Unilin North Amercia, LLC"/>
    <s v="Yes"/>
    <s v="Davidson"/>
    <n v="2"/>
    <s v="550 Cloniger Drive, Thomasville, NC 27360"/>
    <s v="Yes"/>
    <s v="550 Cloniger Drive; Thomasville, NC"/>
    <n v="27360"/>
    <s v="336-313-4289"/>
    <s v="www.mohawk.com"/>
    <n v="423220"/>
    <s v="Not Applicable"/>
    <s v="Warehousing/Distribution"/>
    <s v="Not Applicable"/>
    <s v="a. Installation or purchase of new equipment, d. Construction of or improvements to new or existing water...or equipment for new/proposed building"/>
    <n v="175000"/>
    <m/>
    <m/>
    <n v="78"/>
    <n v="686"/>
    <n v="813"/>
    <n v="78300000"/>
    <m/>
    <n v="2"/>
    <s v="Active"/>
    <n v="175000"/>
    <n v="0"/>
    <m/>
    <m/>
    <n v="0"/>
    <n v="686"/>
    <n v="0"/>
    <n v="0"/>
    <n v="0"/>
    <n v="2400000"/>
    <s v="Cash"/>
    <n v="0"/>
    <n v="0"/>
  </r>
  <r>
    <s v="2018-22299"/>
    <x v="0"/>
    <x v="0"/>
    <d v="2021-10-01T00:00:00"/>
    <n v="2021"/>
    <s v="Project Synthetic"/>
    <s v="Cambrex High Point, Inc."/>
    <s v="Yes"/>
    <s v="Guilford"/>
    <n v="2"/>
    <s v="4180 Mendenhall Oaks Parkway; High Point, NC"/>
    <s v="Yes"/>
    <s v="4180 Mendenhall Oaks Parkway; High Point, NC"/>
    <n v="27455"/>
    <s v="336-821-5333"/>
    <s v="www.cambrex.com"/>
    <n v="325412"/>
    <s v="Not Applicable"/>
    <s v="Manufacturing"/>
    <s v="Not Applicable"/>
    <s v=" b. Structural repairs, improvements, or renovations to existing buildings to be used for expansion;"/>
    <n v="200000"/>
    <m/>
    <m/>
    <n v="70"/>
    <n v="110"/>
    <n v="973"/>
    <n v="27000000"/>
    <m/>
    <n v="3"/>
    <s v="Active"/>
    <n v="200000"/>
    <n v="0"/>
    <m/>
    <m/>
    <n v="0"/>
    <n v="110"/>
    <n v="0"/>
    <n v="0"/>
    <n v="0"/>
    <n v="428400"/>
    <s v="Cash"/>
    <n v="0"/>
    <n v="0"/>
  </r>
  <r>
    <s v="2021-28927"/>
    <x v="0"/>
    <x v="0"/>
    <d v="2021-10-15T00:00:00"/>
    <n v="2021"/>
    <s v="Project Fescue"/>
    <s v="Poppelmann Plastics USA LLC"/>
    <s v="Yes"/>
    <s v="Catawba"/>
    <n v="2"/>
    <s v="2180 Heart Drive; Claremont, NC"/>
    <s v="Yes"/>
    <s v="2180 Heart Drive; Claremont, NC"/>
    <n v="28610"/>
    <s v="704-972-2050"/>
    <s v="www.poeppelmann.com"/>
    <n v="326199"/>
    <s v="Not Applicable"/>
    <s v="Manufacturing"/>
    <s v="Not Applicable"/>
    <s v="a. Installation or purchase of new equipment, b. Structural repairs, improvements, or renovations to existing buildings to be used for expansion"/>
    <n v="200000"/>
    <m/>
    <m/>
    <n v="120"/>
    <n v="152"/>
    <n v="845"/>
    <n v="17325000"/>
    <m/>
    <n v="5"/>
    <s v="Active"/>
    <n v="200000"/>
    <n v="0"/>
    <m/>
    <m/>
    <n v="0"/>
    <n v="152"/>
    <n v="0"/>
    <n v="0"/>
    <n v="0"/>
    <n v="524061"/>
    <s v="Tax Grant"/>
    <n v="0"/>
    <n v="0"/>
  </r>
  <r>
    <s v="2021-28841"/>
    <x v="0"/>
    <x v="0"/>
    <d v="2021-10-18T00:00:00"/>
    <n v="2021"/>
    <s v="Project Fusion 2"/>
    <s v="Hubbell Lenoir City, Inc."/>
    <s v="Yes"/>
    <s v="Nash"/>
    <n v="1"/>
    <s v="546 English Road; Rocky Mount, NC"/>
    <s v="Yes"/>
    <s v="546 English Road; Rocky Mount, NC"/>
    <n v="27804"/>
    <s v="475-882-4277"/>
    <s v="www.hubbell.com"/>
    <n v="334419"/>
    <n v="334290"/>
    <s v="Manufacturing"/>
    <s v="Manufacturing"/>
    <s v="a. Installation or purchase of new equipment, b. Structural repairs, improvements, or renovations to existing buildings to be used for expansion;  c. Construction of or improvements to new or existing water"/>
    <n v="200000"/>
    <m/>
    <m/>
    <n v="66"/>
    <n v="108"/>
    <n v="804"/>
    <n v="8050500"/>
    <m/>
    <n v="2"/>
    <s v="Active"/>
    <n v="200000"/>
    <n v="0"/>
    <m/>
    <m/>
    <n v="0"/>
    <n v="108"/>
    <n v="0"/>
    <n v="0"/>
    <n v="0"/>
    <n v="66667"/>
    <s v="Tax Grant"/>
    <n v="0"/>
    <n v="0"/>
  </r>
  <r>
    <s v="2020-27781"/>
    <x v="0"/>
    <x v="0"/>
    <d v="2021-10-20T00:00:00"/>
    <n v="2021"/>
    <s v="Project Sub"/>
    <s v="Custom Alloy Corporation"/>
    <s v="No"/>
    <s v="Stanly"/>
    <n v="2"/>
    <s v="293 NC 740 Hwy; Badin, NC"/>
    <s v="No"/>
    <s v="293 NC 740 Hwy"/>
    <n v="28009"/>
    <s v="800-453-1724"/>
    <s v="www.customalloy.com"/>
    <n v="333519"/>
    <n v="332996"/>
    <s v="Manufacturing"/>
    <s v="Manufacturing"/>
    <s v="b. Structural repairs, improvements, or renovations to existing buildings to be used for expansion;  c. Construction of or improvements to new or existing water"/>
    <n v="100000"/>
    <m/>
    <m/>
    <n v="36"/>
    <n v="0"/>
    <n v="681"/>
    <n v="7290000"/>
    <m/>
    <n v="3"/>
    <s v="Active"/>
    <n v="100000"/>
    <n v="0"/>
    <m/>
    <m/>
    <n v="0"/>
    <n v="0"/>
    <n v="0"/>
    <n v="0"/>
    <n v="0"/>
    <n v="354042"/>
    <s v="Tax Grant"/>
    <n v="0"/>
    <n v="0"/>
  </r>
  <r>
    <s v="2020-27234"/>
    <x v="0"/>
    <x v="0"/>
    <d v="2021-10-21T00:00:00"/>
    <n v="2021"/>
    <s v="Project Firestorm"/>
    <s v="Westrock Converting LLC"/>
    <s v="Yes"/>
    <s v="Catawba"/>
    <n v="2"/>
    <s v="2690 Kelly Blvd; Claremont, NC"/>
    <s v="Yes"/>
    <s v="2690 Kelly Blvd; Claremont, NC"/>
    <n v="28610"/>
    <s v="770-448-2193"/>
    <s v="www.westrock.com"/>
    <n v="322212"/>
    <s v="Not Applicable"/>
    <s v="Manufacturing"/>
    <s v="Not Applicable"/>
    <s v="a. Installation or purchase of new equipment, b. Structural repairs, improvements, or renovations to existing buildings to be used for expansion;"/>
    <n v="125000"/>
    <m/>
    <m/>
    <n v="45"/>
    <n v="3239"/>
    <n v="829"/>
    <n v="42300000"/>
    <m/>
    <n v="3"/>
    <s v="Active"/>
    <n v="125000"/>
    <n v="0"/>
    <m/>
    <m/>
    <n v="0"/>
    <n v="3239"/>
    <n v="0"/>
    <n v="0"/>
    <n v="0"/>
    <n v="781243"/>
    <s v="Tax Grant"/>
    <n v="0"/>
    <n v="0"/>
  </r>
  <r>
    <s v="2021-29159"/>
    <x v="0"/>
    <x v="0"/>
    <d v="2021-11-15T00:00:00"/>
    <n v="2021"/>
    <s v="Project Freeze"/>
    <s v="Meel Corp"/>
    <s v="No"/>
    <s v="Granville"/>
    <n v="2"/>
    <s v="112 Corporation Drive; Oxford, NC"/>
    <s v="No"/>
    <s v="112 Corporation Drive"/>
    <n v="27565"/>
    <s v="305-688-9199"/>
    <s v="www.meelcorp.com"/>
    <n v="311412"/>
    <n v="493120"/>
    <s v="Manufacturing"/>
    <s v="Warehousing"/>
    <s v="a. Installation or purchase of new equipment, b. Structural repairs, improvements, or renovations to existing buildings to be used for expansion;"/>
    <n v="50000"/>
    <m/>
    <m/>
    <n v="22"/>
    <n v="0"/>
    <n v="813"/>
    <n v="5160600"/>
    <m/>
    <n v="3"/>
    <s v="Active"/>
    <n v="50000"/>
    <n v="0"/>
    <m/>
    <m/>
    <n v="0"/>
    <n v="0"/>
    <n v="0"/>
    <n v="0"/>
    <n v="0"/>
    <n v="25000"/>
    <s v="Cash"/>
    <n v="0"/>
    <n v="0"/>
  </r>
  <r>
    <s v="2021-28851"/>
    <x v="0"/>
    <x v="0"/>
    <d v="2021-11-16T00:00:00"/>
    <n v="2021"/>
    <s v="Project Exact"/>
    <s v="Precision Graphics, Inc."/>
    <s v="No"/>
    <s v="Greene"/>
    <n v="1"/>
    <s v="429 Kingold Blvd; Snow Hill, NC"/>
    <s v="No"/>
    <s v="429 Kingold Blvd; Snow Hill, NC"/>
    <n v="28580"/>
    <s v="908-707-8880"/>
    <s v="www.precisiongraphics.us"/>
    <n v="334418"/>
    <s v="Not Applicable"/>
    <s v="Manufacturing"/>
    <s v="Not Applicable"/>
    <s v="a. Installation or purchase of new equipment, b. Structural repairs, improvements, or renovations to existing buildings to be used for expansion;"/>
    <n v="150000"/>
    <m/>
    <m/>
    <n v="63"/>
    <n v="0"/>
    <n v="632"/>
    <n v="4590000"/>
    <m/>
    <n v="5"/>
    <s v="Active"/>
    <n v="150000"/>
    <n v="0"/>
    <m/>
    <m/>
    <n v="0"/>
    <n v="0"/>
    <n v="0"/>
    <n v="0"/>
    <n v="0"/>
    <n v="330000"/>
    <s v="Cash"/>
    <n v="0"/>
    <n v="0"/>
  </r>
  <r>
    <s v="2021-27913"/>
    <x v="0"/>
    <x v="0"/>
    <d v="2021-11-17T00:00:00"/>
    <n v="2021"/>
    <s v="Project Shell"/>
    <s v="Hosokawa Custom Processing Services, LLC"/>
    <s v="No"/>
    <s v="Wayne"/>
    <n v="1"/>
    <s v="501 Challen Court; Goldsboro, NC"/>
    <s v="No"/>
    <s v="501 Challen Court; Goldsboro, NC"/>
    <n v="27530"/>
    <s v="908-273-6360"/>
    <s v="www.hmicronpowder.com"/>
    <n v="325998"/>
    <s v="Not Applicable"/>
    <s v="Manufacturing"/>
    <s v="Not Applicable"/>
    <s v="a. Installation or purchase of new equipment"/>
    <n v="50000"/>
    <m/>
    <m/>
    <n v="14"/>
    <n v="0"/>
    <n v="738"/>
    <n v="5850000"/>
    <m/>
    <n v="3"/>
    <s v="Active"/>
    <n v="50000"/>
    <n v="0"/>
    <m/>
    <m/>
    <n v="0"/>
    <n v="0"/>
    <n v="0"/>
    <n v="0"/>
    <n v="0"/>
    <n v="240000"/>
    <s v="Cash"/>
    <n v="0"/>
    <n v="0"/>
  </r>
  <r>
    <s v="2021-28622"/>
    <x v="0"/>
    <x v="0"/>
    <d v="2021-12-03T00:00:00"/>
    <n v="2021"/>
    <s v="Project Goldfinger"/>
    <s v="Sherrill Furniture Company"/>
    <s v="Yes"/>
    <s v="Catawba"/>
    <n v="2"/>
    <s v="1102 First Street West; Conover, NC"/>
    <s v="Yes"/>
    <s v="1102 First Street West; Conover, NC"/>
    <n v="28601"/>
    <s v="828-431-5983"/>
    <s v="www.sherrillfurniture.com"/>
    <n v="337121"/>
    <s v="Not Applicable"/>
    <s v="Manufacturing"/>
    <s v="Not Applicable"/>
    <s v="a. Installation or purchase of new equipment; b. structural repairs, improvements or renovations to existing buildings to be used for expansion"/>
    <n v="150000"/>
    <m/>
    <m/>
    <n v="81"/>
    <n v="944"/>
    <n v="845"/>
    <n v="2664900"/>
    <m/>
    <n v="3"/>
    <s v="Active"/>
    <n v="150000"/>
    <n v="0"/>
    <m/>
    <m/>
    <n v="0"/>
    <n v="944"/>
    <n v="0"/>
    <n v="0"/>
    <n v="0"/>
    <n v="82000"/>
    <s v="Cash"/>
    <n v="0"/>
    <n v="0"/>
  </r>
  <r>
    <s v="15-1091"/>
    <x v="1"/>
    <x v="0"/>
    <d v="2021-01-11T00:00:00"/>
    <n v="2021"/>
    <s v="Draken International"/>
    <s v="Draken International"/>
    <s v="No"/>
    <s v="Lenoir"/>
    <n v="1"/>
    <s v="1200 Cargo Road"/>
    <s v="No"/>
    <s v="2780 Jetport Rd., Kinston"/>
    <n v="28504"/>
    <s v="(252) 775-6180"/>
    <s v="www.lenoircountync.gov"/>
    <s v="Not Required"/>
    <s v="Not Required"/>
    <s v="Not Required"/>
    <s v="Not Required"/>
    <s v="Road"/>
    <n v="500000"/>
    <s v="N/A"/>
    <s v="N/A"/>
    <s v="Not Required"/>
    <s v="Not Required"/>
    <s v="Not Required"/>
    <s v="Not Required"/>
    <s v="N/A"/>
    <s v="N/A"/>
    <s v="Closed, Funds Disbursed"/>
    <n v="0"/>
    <n v="500000"/>
    <s v="N/A"/>
    <s v="N/A"/>
    <s v="Not Required"/>
    <s v="Not Required"/>
    <s v="Not Required"/>
    <s v="Not Required"/>
    <s v="N/A - Local Governments Apply for Reimbursement"/>
    <s v="Not Required"/>
    <s v="Not Required"/>
    <s v="Not Required"/>
    <n v="500000"/>
  </r>
  <r>
    <s v="15-1092"/>
    <x v="1"/>
    <x v="0"/>
    <d v="2021-01-11T00:00:00"/>
    <n v="2021"/>
    <s v="I-74/I-95 Industrial Park"/>
    <s v="N/A"/>
    <s v="N/A"/>
    <s v="Robeson"/>
    <n v="1"/>
    <s v="I-95/I-74"/>
    <s v="No"/>
    <s v="500 N. Cedar St., Lumberton"/>
    <n v="28358"/>
    <s v="(910) 671-3810"/>
    <s v="www.ci.lumberton.nc.us"/>
    <s v="Not Required"/>
    <s v="Not Required"/>
    <s v="Not Required"/>
    <s v="Not Required"/>
    <s v="Water, Sewer"/>
    <n v="3745640"/>
    <s v="N/A"/>
    <s v="N/A"/>
    <s v="Not Required"/>
    <s v="Not Required"/>
    <s v="Not Required"/>
    <s v="Not Required"/>
    <s v="N/A"/>
    <s v="N/A"/>
    <s v="Active"/>
    <n v="3169621"/>
    <n v="576019"/>
    <s v="N/A"/>
    <s v="N/A"/>
    <s v="Not Required"/>
    <s v="Not Required"/>
    <s v="Not Required"/>
    <s v="Not Required"/>
    <s v="N/A - Local Governments Apply for Reimbursement"/>
    <s v="Not Required"/>
    <s v="Not Required"/>
    <s v="Not Required"/>
    <n v="576019"/>
  </r>
  <r>
    <s v="15-1093"/>
    <x v="1"/>
    <x v="0"/>
    <d v="2021-02-01T00:00:00"/>
    <n v="2021"/>
    <s v="Drexel Infrastructure Project"/>
    <s v="N/A"/>
    <s v="N/A"/>
    <s v="Burke"/>
    <n v="2"/>
    <s v="Dean Road"/>
    <s v="No"/>
    <s v="P.O. Box 188, Drexel"/>
    <n v="28619"/>
    <s v="(828) 437-7421"/>
    <s v="www.ci.drexel.nc.us"/>
    <s v="Not Required"/>
    <s v="Not Required"/>
    <s v="Not Required"/>
    <s v="Not Required"/>
    <s v="Water, Sewer"/>
    <n v="647100"/>
    <s v="N/A"/>
    <s v="N/A"/>
    <s v="Not Required"/>
    <s v="Not Required"/>
    <s v="Not Required"/>
    <s v="Not Required"/>
    <s v="N/A"/>
    <s v="N/A"/>
    <s v="Active"/>
    <n v="647100"/>
    <n v="0"/>
    <s v="N/A"/>
    <s v="N/A"/>
    <s v="Not Required"/>
    <s v="Not Required"/>
    <s v="Not Required"/>
    <s v="Not Required"/>
    <s v="N/A - Local Governments Apply for Reimbursement"/>
    <s v="Not Required"/>
    <s v="Not Required"/>
    <s v="Not Required"/>
    <n v="0"/>
  </r>
  <r>
    <s v="15-1094"/>
    <x v="1"/>
    <x v="0"/>
    <d v="2021-02-10T00:00:00"/>
    <n v="2021"/>
    <s v="C2NC"/>
    <s v="C2NC"/>
    <s v="Yes"/>
    <s v="Duplin"/>
    <n v="1"/>
    <s v="Penny Branch Road"/>
    <s v="Yes"/>
    <s v="P.O. Box 464, Warsaw"/>
    <n v="28398"/>
    <s v="(910) 293-7814"/>
    <s v="www.townofwarsawnc.com"/>
    <n v="562219"/>
    <s v="Not Required"/>
    <s v="Renewable gas production"/>
    <s v="Not Required"/>
    <s v="Sewer"/>
    <n v="400000"/>
    <s v="N/A"/>
    <s v="N/A"/>
    <s v="Not Required"/>
    <s v="Not Required"/>
    <s v="Not Required"/>
    <s v="Not Required"/>
    <s v="N/A"/>
    <s v="N/A"/>
    <s v="Active"/>
    <n v="400000"/>
    <n v="0"/>
    <s v="N/A"/>
    <s v="N/A"/>
    <s v="Not Required"/>
    <s v="Not Required"/>
    <s v="Not Required"/>
    <s v="Not Required"/>
    <s v="N/A - Local Governments Apply for Reimbursement"/>
    <s v="Not Required"/>
    <s v="Not Required"/>
    <s v="Not Required"/>
    <n v="0"/>
  </r>
  <r>
    <s v="15-1095"/>
    <x v="1"/>
    <x v="0"/>
    <d v="2021-03-16T00:00:00"/>
    <n v="2021"/>
    <s v="Anthem Displays"/>
    <s v="Anthem Displays"/>
    <s v="Yes"/>
    <s v="Bladen"/>
    <n v="1"/>
    <s v="Executive Drive"/>
    <s v="Yes"/>
    <s v="805 W. Broad St., Elizabethtown"/>
    <n v="28337"/>
    <s v="(910) 862-2066"/>
    <s v="www.elizabethtownnc.org"/>
    <n v="812331"/>
    <s v="Not Required"/>
    <s v="Distribution"/>
    <s v="Not Required"/>
    <s v="Water, Sewer"/>
    <n v="248960"/>
    <s v="N/A"/>
    <s v="N/A"/>
    <s v="Not Required"/>
    <s v="Not Required"/>
    <s v="Not Required"/>
    <s v="Not Required"/>
    <s v="N/A"/>
    <s v="N/A"/>
    <s v="Closed, Funds Disbursed"/>
    <n v="0"/>
    <n v="230942"/>
    <s v="N/A"/>
    <s v="N/A"/>
    <s v="Not Required"/>
    <s v="Not Required"/>
    <s v="Not Required"/>
    <s v="Not Required"/>
    <s v="N/A - Local Governments Apply for Reimbursement"/>
    <s v="Not Required"/>
    <s v="Not Required"/>
    <s v="Not Required"/>
    <n v="230942"/>
  </r>
  <r>
    <s v="15-1096"/>
    <x v="1"/>
    <x v="0"/>
    <d v="2021-04-22T00:00:00"/>
    <n v="2021"/>
    <s v="Energy Way Industrial Park"/>
    <s v="N/A"/>
    <s v="N/A"/>
    <s v="Richmond"/>
    <n v="1"/>
    <s v="Energy Way"/>
    <s v="No"/>
    <s v="1401 Fayetteville Rd., Rockingham"/>
    <n v="28379"/>
    <s v="(910) 997-8200"/>
    <s v="www.richmondnc.com"/>
    <s v="Not Required"/>
    <s v="Not Required"/>
    <s v="Not Required"/>
    <s v="Not Required"/>
    <s v="Sewer"/>
    <n v="1000000"/>
    <s v="N/A"/>
    <s v="N/A"/>
    <s v="Not Required"/>
    <s v="Not Required"/>
    <s v="Not Required"/>
    <s v="Not Required"/>
    <s v="N/A"/>
    <s v="N/A"/>
    <s v="Active"/>
    <n v="1000000"/>
    <n v="0"/>
    <s v="N/A"/>
    <s v="N/A"/>
    <s v="Not Required"/>
    <s v="Not Required"/>
    <s v="Not Required"/>
    <s v="Not Required"/>
    <s v="N/A - Local Governments Apply for Reimbursement"/>
    <s v="Not Required"/>
    <s v="Not Required"/>
    <s v="Not Required"/>
    <n v="0"/>
  </r>
  <r>
    <s v="15-1097"/>
    <x v="1"/>
    <x v="0"/>
    <d v="2021-04-22T00:00:00"/>
    <n v="2021"/>
    <s v="Camp Davis Industrial Park Phase II"/>
    <s v="N/A"/>
    <s v="N/A"/>
    <s v="Onslow"/>
    <n v="1"/>
    <s v="Hwy 50/Hwy 17"/>
    <s v="No"/>
    <s v="P.O. Box 145, Holly Ridge"/>
    <n v="28445"/>
    <s v="(910) 803-4227"/>
    <s v="www.hollyridgenc.org"/>
    <s v="Not Required"/>
    <s v="Not Required"/>
    <s v="Not Required"/>
    <s v="Not Required"/>
    <s v="Water, Sewer"/>
    <n v="650000"/>
    <s v="N/A"/>
    <s v="N/A"/>
    <s v="Not Required"/>
    <s v="Not Required"/>
    <s v="Not Required"/>
    <s v="Not Required"/>
    <s v="N/A"/>
    <s v="N/A"/>
    <s v="Active"/>
    <n v="1335000"/>
    <n v="0"/>
    <s v="N/A"/>
    <s v="N/A"/>
    <s v="Not Required"/>
    <s v="Not Required"/>
    <s v="Not Required"/>
    <s v="Not Required"/>
    <s v="N/A - Local Governments Apply for Reimbursement"/>
    <s v="Not Required"/>
    <s v="Not Required"/>
    <s v="Not Required"/>
    <n v="0"/>
  </r>
  <r>
    <s v="15-1098"/>
    <x v="1"/>
    <x v="0"/>
    <d v="2021-06-02T00:00:00"/>
    <n v="2021"/>
    <s v="Altec"/>
    <s v="Altec"/>
    <s v="Yes"/>
    <s v="Surry"/>
    <n v="2"/>
    <s v="Altec Way"/>
    <s v="Yes"/>
    <s v="114 W. Adkins Street, Dobson"/>
    <n v="27017"/>
    <s v="(336) 401-8205"/>
    <s v="www.co.surry.nc.us"/>
    <n v="333120"/>
    <s v="Not Required"/>
    <s v="Services to electric utility"/>
    <s v="Not Required"/>
    <s v="Gas"/>
    <n v="540000"/>
    <s v="N/A"/>
    <s v="N/A"/>
    <s v="Not Required"/>
    <s v="Not Required"/>
    <s v="Not Required"/>
    <s v="Not Required"/>
    <s v="N/A"/>
    <s v="N/A"/>
    <s v="Active"/>
    <n v="0"/>
    <n v="540000"/>
    <s v="N/A"/>
    <s v="N/A"/>
    <s v="Not Required"/>
    <s v="Not Required"/>
    <s v="Not Required"/>
    <s v="Not Required"/>
    <s v="N/A - Local Governments Apply for Reimbursement"/>
    <s v="Not Required"/>
    <s v="Not Required"/>
    <s v="Not Required"/>
    <n v="540000"/>
  </r>
  <r>
    <s v="2020-27413"/>
    <x v="2"/>
    <x v="0"/>
    <s v="01/07/2021"/>
    <n v="2021"/>
    <s v="Mercury"/>
    <s v="Adverum NC LLC"/>
    <s v="No"/>
    <s v="Durham"/>
    <n v="3"/>
    <s v="TBD, Not in City Limits, NC N/A"/>
    <s v="No"/>
    <s v="800 Saginaw Drive, Redwood City, CA 94063"/>
    <s v="N/A"/>
    <s v="605 272-62620"/>
    <s v="http://www.adverum.com/"/>
    <n v="325414"/>
    <s v=""/>
    <s v="Manufacturing"/>
    <s v=""/>
    <s v="a. Purchase and/or installation of equipment; b. Renovation to building"/>
    <n v="4039000"/>
    <n v="3029250"/>
    <n v="1009750"/>
    <n v="182"/>
    <n v="0"/>
    <n v="84386"/>
    <n v="74556828"/>
    <n v="5"/>
    <n v="12"/>
    <s v="Withdrawn"/>
    <n v="0"/>
    <n v="0"/>
    <n v="0"/>
    <n v="0"/>
    <s v="Not Reported"/>
    <s v="Not Reported"/>
    <s v="Not Reported"/>
    <s v="Not Reported"/>
    <s v=""/>
    <n v="653000"/>
    <s v="Cash Incentive"/>
    <n v="0"/>
    <n v="0"/>
  </r>
  <r>
    <s v="2020-26049"/>
    <x v="2"/>
    <x v="0"/>
    <s v="01/26/2021"/>
    <n v="2021"/>
    <s v="Springfield"/>
    <s v="Private National Mortgage Acceptance Company, LLC"/>
    <s v="Yes"/>
    <s v="Wake"/>
    <n v="3"/>
    <s v="1000 Centregreen Way, Ste 100, Cary, NC 27513-2284"/>
    <s v="No"/>
    <s v="3043 Townsgate Road, Westlake Village, CA 91361"/>
    <s v="27513-2284"/>
    <s v="805-330-6000"/>
    <s v="https://www.pennymacusa.com/"/>
    <n v="522292"/>
    <s v=""/>
    <s v="Finance and Insurance"/>
    <s v=""/>
    <s v="a. Purchase and/or installation of equipment; b. Renovation to building; c. Training"/>
    <n v="2553000"/>
    <n v="1914750"/>
    <n v="638250"/>
    <n v="290"/>
    <n v="57"/>
    <n v="64567"/>
    <s v=""/>
    <n v="2"/>
    <n v="12"/>
    <s v="Active"/>
    <n v="1914750"/>
    <n v="0"/>
    <n v="638250"/>
    <n v="0"/>
    <s v="Not Reported"/>
    <s v="Not Reported"/>
    <s v="Not Reported"/>
    <s v="Not Reported"/>
    <s v=""/>
    <n v="64567"/>
    <s v="Cash Grant"/>
    <n v="0"/>
    <n v="0"/>
  </r>
  <r>
    <s v="2020-27037"/>
    <x v="2"/>
    <x v="0"/>
    <s v="02/09/2021"/>
    <n v="2021"/>
    <s v="Kelpie"/>
    <s v="Gilead Sciences, Inc."/>
    <s v="Yes"/>
    <s v="Wake"/>
    <n v="3"/>
    <s v="305 Church At North Hills St; Floors 7-9, Raleigh, NC 27609-2668"/>
    <s v="No"/>
    <s v="333 Lakeside Drive, Foster City, CA 94404"/>
    <s v="27609-2668"/>
    <s v="(650) 574-3000"/>
    <s v="gilead.com"/>
    <n v="541512"/>
    <s v=""/>
    <s v="Professional, Scientific, and Technical Services"/>
    <s v=""/>
    <s v="a. Purchase and/or installation of equipment; b. Renovation to building; d. Other -Offset employee payroll costs"/>
    <n v="13330000"/>
    <n v="9997500"/>
    <n v="3332500"/>
    <n v="220"/>
    <n v="67"/>
    <n v="127958"/>
    <s v=""/>
    <n v="2"/>
    <n v="12"/>
    <s v="Active"/>
    <n v="9997500"/>
    <n v="0"/>
    <n v="3332500"/>
    <n v="0"/>
    <s v="Not Reported"/>
    <s v="Not Reported"/>
    <s v="Not Reported"/>
    <s v="Not Reported"/>
    <s v=""/>
    <n v="1625000"/>
    <s v="Tax Grant"/>
    <n v="0"/>
    <n v="0"/>
  </r>
  <r>
    <s v="2020-27332"/>
    <x v="2"/>
    <x v="1"/>
    <s v="03/18/2021"/>
    <n v="2021"/>
    <s v="Galaxy"/>
    <s v="FUJIFILM Diosynth Biotechnologies U.S.A., Inc."/>
    <s v="Yes"/>
    <s v="Wake"/>
    <n v="3"/>
    <s v="Holly Springs Business Park - Address TBD, Holly Springs, NC TBD; 101 J. Morris Commons Lane, Morrisville, NC, NC 27560-0287; 6051 George Watts Hill Drive, RTP, NC 27709; 6040 George Watts Hill Drive, RTP, NC 27709"/>
    <s v="Yes"/>
    <s v="101 J. Morris Commons Lane, Morrisville, NC 27560"/>
    <s v="TBD; 27560-0287; 27709; 27709"/>
    <s v="919-337-4400"/>
    <s v="https://fujifilmdiosynth.com/"/>
    <n v="325414"/>
    <s v=""/>
    <s v="Manufacturing"/>
    <s v=""/>
    <s v="a. Purchase and/or installation of equipment; b. Renovation to building; c. Training; d. Other - other items as needed by company"/>
    <n v="26299000"/>
    <n v="19724250"/>
    <n v="6574750"/>
    <n v="653"/>
    <n v="664"/>
    <n v="89863"/>
    <n v="1350000000"/>
    <n v="5"/>
    <n v="12"/>
    <s v="Active"/>
    <n v="19724250"/>
    <n v="0"/>
    <n v="6574750"/>
    <n v="0"/>
    <s v="Not Reported"/>
    <s v="Not Reported"/>
    <s v="Not Reported"/>
    <s v="Not Reported"/>
    <s v=""/>
    <n v="72500000"/>
    <s v="Tax grant; donation of land; infrastructure/road improvements; fee waiver"/>
    <n v="21574000"/>
    <n v="0"/>
  </r>
  <r>
    <s v="2020-27476"/>
    <x v="2"/>
    <x v="0"/>
    <s v="03/30/2021"/>
    <n v="2021"/>
    <s v="Ace"/>
    <s v="Robinhood Markets, Inc."/>
    <s v="No"/>
    <s v="Mecklenburg"/>
    <n v="3"/>
    <s v="650 South Tryon, Legacy Union Building?, Charlotte, NC 28202-3271"/>
    <s v="No"/>
    <s v="85 Willow Road, Menlo Park, CA 94025"/>
    <s v="28202-3271"/>
    <s v="650-488-8584"/>
    <s v="https://robinhood.com/us/en/"/>
    <n v="541990"/>
    <s v=""/>
    <s v="Professional, Scientific, and Technical Services"/>
    <s v=""/>
    <s v="a. Purchase and/or installation of equipment; b. Renovation to building; c. Training"/>
    <n v="4008000"/>
    <n v="3006000"/>
    <n v="1002000"/>
    <n v="350"/>
    <n v="20"/>
    <n v="72628"/>
    <n v="10602000"/>
    <n v="5"/>
    <n v="12"/>
    <s v="Active"/>
    <n v="3006000"/>
    <n v="0"/>
    <n v="1002000"/>
    <n v="0"/>
    <s v="Not Reported"/>
    <s v="Not Reported"/>
    <s v="Not Reported"/>
    <s v="Not Reported"/>
    <s v=""/>
    <n v="157726"/>
    <s v="Cash Grant"/>
    <n v="0"/>
    <n v="0"/>
  </r>
  <r>
    <s v="2020-27324"/>
    <x v="2"/>
    <x v="0"/>
    <s v="04/13/2021"/>
    <n v="2021"/>
    <s v="Star B"/>
    <s v="Abzena (North Carolina) LLC"/>
    <s v="No"/>
    <s v="Lee"/>
    <n v="2"/>
    <s v="6074 Enterprise Park Drive, Sanford, NC 27330-9709"/>
    <s v="No"/>
    <s v="TBD, TBD, N/A TBD"/>
    <s v="27330-9709"/>
    <s v="TBD"/>
    <s v="TBD"/>
    <n v="325414"/>
    <s v=""/>
    <s v="Manufacturing"/>
    <s v=""/>
    <s v="a. Purchase and/or installation of equipment; b. Renovation to building; c. Training; d. Other - new construction"/>
    <n v="7712000"/>
    <n v="6940800"/>
    <n v="771200"/>
    <n v="293"/>
    <n v="0"/>
    <n v="56977"/>
    <n v="191700000"/>
    <n v="4"/>
    <n v="12"/>
    <s v="Active"/>
    <n v="6940800"/>
    <n v="0"/>
    <n v="771200"/>
    <n v="0"/>
    <s v="Not Reported"/>
    <s v="Not Reported"/>
    <s v="Not Reported"/>
    <s v="Not Reported"/>
    <s v=""/>
    <n v="10607616"/>
    <s v="Cash Grant"/>
    <n v="0"/>
    <n v="0"/>
  </r>
  <r>
    <s v="2021-28039"/>
    <x v="2"/>
    <x v="0"/>
    <s v="04/20/2021"/>
    <n v="2021"/>
    <s v="Oz"/>
    <s v="Invitae Corporation"/>
    <s v="Yes"/>
    <s v="Wake"/>
    <n v="3"/>
    <s v="101 Airport Blvd., Morrisville, NC 27560-9193"/>
    <s v="No"/>
    <s v="1400 16th Street, San Francisco, CA 94013"/>
    <s v="27560-9193"/>
    <s v="(415) 374-7782"/>
    <s v="www.invitae.com"/>
    <n v="621511"/>
    <s v=""/>
    <s v="Health Care and Social Assistance"/>
    <s v=""/>
    <s v="a. Purchase and/or installation of equipment; b. Renovation to building; c. Training"/>
    <n v="9023000"/>
    <n v="6767250"/>
    <n v="2255750"/>
    <n v="337"/>
    <n v="41"/>
    <n v="82059"/>
    <n v="103140000"/>
    <n v="4"/>
    <n v="12"/>
    <s v="Active"/>
    <n v="6767250"/>
    <n v="0"/>
    <n v="2255750"/>
    <n v="0"/>
    <s v="Not Reported"/>
    <s v="Not Reported"/>
    <s v="Not Reported"/>
    <s v="Not Reported"/>
    <s v=""/>
    <n v="3896400"/>
    <s v="Cash Grant; Tax Grant"/>
    <n v="0"/>
    <n v="0"/>
  </r>
  <r>
    <s v="2018-21631"/>
    <x v="2"/>
    <x v="0"/>
    <s v="04/26/2021"/>
    <n v="2021"/>
    <s v="Bear"/>
    <s v="Apple Inc."/>
    <s v="Yes"/>
    <s v="Wake, Catawba"/>
    <s v="3, 2"/>
    <s v="Louis Stephens Drive and Little Drive, Research Triangle Park, NC 27709-0000; TBD, Raleigh, NC N/A; 5977 Startown Road, Maiden, NC 28650-8771"/>
    <s v="No"/>
    <s v="One Apple Park Way, Cupertino, CA 95014"/>
    <s v="27709-0000; N/A; 28650-8771"/>
    <s v="408-425-6218"/>
    <s v="www.apple.com"/>
    <s v="541715; 518210"/>
    <s v=""/>
    <s v="Professional, Scientific, and Technical Services"/>
    <s v=""/>
    <s v="a. Purchase and/or installation of equipment; b. Renovation to building; d. Other - Construction of new buildings"/>
    <n v="958201000"/>
    <n v="845820750"/>
    <n v="112380250"/>
    <n v="2700"/>
    <n v="1100"/>
    <n v="168301"/>
    <n v="905400000"/>
    <s v="10 (Transformative ONLY)"/>
    <s v="39 (Transformative)"/>
    <s v="Active"/>
    <n v="845820750"/>
    <n v="0"/>
    <n v="112380250"/>
    <n v="0"/>
    <s v="Not Reported"/>
    <s v="Not Reported"/>
    <s v="Not Reported"/>
    <s v="Not Reported"/>
    <s v=""/>
    <n v="15000000"/>
    <s v="tax grant - phase 1 of 3"/>
    <n v="0"/>
    <n v="0"/>
  </r>
  <r>
    <s v="2021-28105"/>
    <x v="2"/>
    <x v="0"/>
    <s v="05/04/2021"/>
    <n v="2021"/>
    <s v="Paragon"/>
    <s v="JELD-WEN, Inc. (MFG)"/>
    <s v="Yes"/>
    <s v="Iredell"/>
    <n v="3"/>
    <s v="2061 Sherrill Dr, Statesville, NC 28625"/>
    <s v="No"/>
    <s v="2645 Silver Crescent Dr., Charlotte, NC 28273"/>
    <s v="28625"/>
    <s v="704-378-6969"/>
    <s v="www.jeld-wen.com"/>
    <n v="326199"/>
    <s v=""/>
    <s v="Manufacturing"/>
    <s v=""/>
    <s v="a. Purchase and/or installation of equipment; b. Renovation to building; c. Training; d. Other - General company"/>
    <n v="2942000"/>
    <n v="2206500"/>
    <n v="735500"/>
    <n v="212"/>
    <n v="212"/>
    <n v="51648"/>
    <n v="7087500"/>
    <n v="3"/>
    <n v="12"/>
    <s v="Active"/>
    <n v="2206500"/>
    <n v="0"/>
    <n v="735500"/>
    <n v="0"/>
    <s v="Not Reported"/>
    <s v="Not Reported"/>
    <s v="Not Reported"/>
    <s v="Not Reported"/>
    <s v=""/>
    <n v="273251"/>
    <s v="Cash Grant"/>
    <n v="0"/>
    <n v="0"/>
  </r>
  <r>
    <s v="2021-27976"/>
    <x v="2"/>
    <x v="0"/>
    <s v="05/20/2021"/>
    <n v="2021"/>
    <s v="Pine"/>
    <s v="CARsgen Therapeutics Corporation"/>
    <s v="No"/>
    <s v="Durham"/>
    <n v="3"/>
    <s v="4022 Stirrup Creek Drive, Durham, NC 27703-9411; TBD, TBD, NC TBD"/>
    <s v="No"/>
    <s v="6575 West Loop South, Suite 455, Bellaire, TX 77401"/>
    <s v="27703-9411; TBD"/>
    <s v="216-633-8758"/>
    <s v="http://www.carsgen.com/"/>
    <n v="325414"/>
    <s v=""/>
    <s v="Manufacturing"/>
    <s v=""/>
    <s v="a. Purchase and/or installation of equipment; b. Renovation to building; c. Training"/>
    <n v="2155000"/>
    <n v="1616250"/>
    <n v="538750"/>
    <n v="180"/>
    <n v="0"/>
    <n v="72258"/>
    <n v="141300000"/>
    <n v="5"/>
    <n v="12"/>
    <s v="Active"/>
    <n v="1616250"/>
    <n v="0"/>
    <n v="538750"/>
    <n v="0"/>
    <s v="Not Reported"/>
    <s v="Not Reported"/>
    <s v="Not Reported"/>
    <s v="Not Reported"/>
    <s v=""/>
    <n v="1256000"/>
    <s v="Cash Incentive"/>
    <n v="0"/>
    <n v="0"/>
  </r>
  <r>
    <s v="2021-28404"/>
    <x v="2"/>
    <x v="0"/>
    <s v="05/20/2021"/>
    <n v="2021"/>
    <s v="Blue Fin"/>
    <s v="White River Marine Group, LLC"/>
    <s v="No"/>
    <s v="Craven"/>
    <n v="2"/>
    <s v="110 N Glenburnie Road, New Bern, NC 28560-2703"/>
    <s v="No"/>
    <s v="2500 E Kearney, Springfield, MO 65898"/>
    <s v="28560-2703"/>
    <s v="(417) 873-5000"/>
    <s v="https://www.whiterivermg.com/"/>
    <n v="336612"/>
    <s v=""/>
    <s v="Manufacturing"/>
    <s v=""/>
    <s v="a. Purchase and/or installation of equipment; b. Renovation to building; c. Training"/>
    <n v="6046000"/>
    <n v="5441400"/>
    <n v="604600"/>
    <n v="452"/>
    <n v="0"/>
    <n v="42436"/>
    <n v="30600000"/>
    <n v="4"/>
    <n v="12"/>
    <s v="Active"/>
    <n v="5441400"/>
    <n v="0"/>
    <n v="604600"/>
    <n v="0"/>
    <s v="Not Reported"/>
    <s v="Not Reported"/>
    <s v="Not Reported"/>
    <s v="Not Reported"/>
    <s v=""/>
    <n v="1100000"/>
    <s v="Cash grants"/>
    <n v="500000"/>
    <n v="0"/>
  </r>
  <r>
    <s v="2020-26004"/>
    <x v="2"/>
    <x v="0"/>
    <s v="05/25/2021"/>
    <n v="2021"/>
    <s v="Growth"/>
    <s v="Credit Karma, LLC"/>
    <s v="Yes"/>
    <s v="Mecklenburg"/>
    <n v="3"/>
    <s v="13146 Ballantyne Corporate Place, Charlotte, NC 28277 -2840"/>
    <s v="Yes"/>
    <s v="1100 Broadway, Suite 1800, Oakland, CA 94607"/>
    <s v="28277 -2840"/>
    <s v="510-833-9776"/>
    <s v="www.creditkarma.com"/>
    <n v="541511"/>
    <s v=""/>
    <s v="Professional, Scientific, and Technical Services"/>
    <s v=""/>
    <s v="a. Purchase and/or installation of equipment; b. Renovation to building; c. Training"/>
    <n v="27075000"/>
    <n v="20306250"/>
    <n v="6768750"/>
    <n v="540"/>
    <n v="326"/>
    <n v="140945"/>
    <n v="11925000"/>
    <n v="5"/>
    <n v="12"/>
    <s v="Active"/>
    <n v="20306250"/>
    <n v="0"/>
    <n v="6768750"/>
    <n v="0"/>
    <s v="Not Reported"/>
    <s v="Not Reported"/>
    <s v="Not Reported"/>
    <s v="Not Reported"/>
    <s v=""/>
    <s v="Agreement terminated"/>
    <s v="Cash Grant"/>
    <n v="0"/>
    <n v="0"/>
  </r>
  <r>
    <s v="2021-28037"/>
    <x v="2"/>
    <x v="0"/>
    <s v="06/29/2021"/>
    <n v="2021"/>
    <s v="Dillon"/>
    <s v="Precision Swiss Products, Inc."/>
    <s v="No"/>
    <s v="Brunswick &amp; Columbus (Int'l Logistics Park)"/>
    <n v="1"/>
    <s v="3811 International Blvd. NE (Int'l Logistics Park mega site), Leland, NC 28451"/>
    <s v="No"/>
    <s v="1911 Tarob Court, Milpitas, CA 95035"/>
    <s v="28451"/>
    <s v="408-433-5880"/>
    <s v="www.precisionswiss.com"/>
    <n v="339112"/>
    <s v=""/>
    <s v="Manufacturing"/>
    <s v=""/>
    <s v="a. Purchase and/or installation of equipment; b. Renovation to building; c. Training; d. Other - Moving Costs"/>
    <n v="1779000"/>
    <n v="1779000"/>
    <n v="0"/>
    <n v="113"/>
    <n v="0"/>
    <n v="48623"/>
    <n v="8433000"/>
    <n v="5"/>
    <n v="10"/>
    <s v="Active"/>
    <n v="1779000"/>
    <n v="0"/>
    <n v="0"/>
    <n v="0"/>
    <s v="Not Reported"/>
    <s v="Not Reported"/>
    <s v="Not Reported"/>
    <s v="Not Reported"/>
    <s v=""/>
    <n v="270000"/>
    <s v="Cash Grant"/>
    <n v="0"/>
    <n v="0"/>
  </r>
  <r>
    <s v="2020-27808"/>
    <x v="2"/>
    <x v="0"/>
    <s v="07/01/2021"/>
    <n v="2021"/>
    <s v="Big Rock"/>
    <s v="Roseburg Forest Products Co."/>
    <s v="Yes"/>
    <s v="Halifax"/>
    <n v="1"/>
    <s v="290 Power Place, Weldon, NC 27890-1345"/>
    <s v="No"/>
    <s v="3660 GATEWAY STREET, Springfield, OR 97477"/>
    <s v="27890-1345"/>
    <s v="541-679-3311"/>
    <s v="https://www.roseburg.com/"/>
    <n v="321113"/>
    <s v=""/>
    <s v="Manufacturing"/>
    <s v=""/>
    <s v="a. Purchase and/or installation of equipment"/>
    <n v="2088000"/>
    <n v="2088000"/>
    <n v="0"/>
    <n v="123"/>
    <n v="0"/>
    <n v="45716"/>
    <n v="164250000"/>
    <n v="1"/>
    <n v="12"/>
    <s v="Active"/>
    <n v="2088000"/>
    <n v="0"/>
    <n v="0"/>
    <n v="0"/>
    <s v="Not Reported"/>
    <s v="Not Reported"/>
    <s v="Not Reported"/>
    <s v="Not Reported"/>
    <s v=""/>
    <n v="12152280"/>
    <s v="Economic Development Incentives Grant"/>
    <n v="0"/>
    <n v="0"/>
  </r>
  <r>
    <s v="2021-28593"/>
    <x v="2"/>
    <x v="0"/>
    <s v="07/13/2021"/>
    <n v="2021"/>
    <s v="Aquamarine 2.0"/>
    <s v="Rauch North America, Inc."/>
    <s v="No"/>
    <s v="Cabarrus"/>
    <n v="3"/>
    <s v="The Grounds at Concord, Concord, NC 28027-9042"/>
    <s v="No"/>
    <s v="10501 North Reems Road, Waddell, AZ 85355"/>
    <s v="28027-9042"/>
    <s v="704-309-0007"/>
    <s v="www.rauchna.com"/>
    <n v="312111"/>
    <s v=""/>
    <s v="Manufacturing"/>
    <s v=""/>
    <s v="a. Purchase and/or installation of equipment; c. Training; d. Other - site development"/>
    <n v="4077000"/>
    <n v="3057750"/>
    <n v="1019250"/>
    <n v="291"/>
    <n v="0"/>
    <n v="45348"/>
    <n v="389700000"/>
    <n v="3"/>
    <n v="12"/>
    <s v="Active"/>
    <n v="3057750"/>
    <n v="0"/>
    <n v="1019250"/>
    <n v="0"/>
    <s v="Not Reported"/>
    <s v="Not Reported"/>
    <s v="Not Reported"/>
    <s v="Not Reported"/>
    <s v=""/>
    <n v="28345566"/>
    <s v="Tax Grant"/>
    <n v="0"/>
    <n v="0"/>
  </r>
  <r>
    <s v="2021-28594"/>
    <x v="2"/>
    <x v="0"/>
    <s v="07/13/2021"/>
    <n v="2021"/>
    <s v="Aquamarine 2.1"/>
    <s v="Red Bull North America, Inc."/>
    <s v="No"/>
    <s v="Cabarrus"/>
    <n v="3"/>
    <s v="The Grounds at Concord, Concord, NC 28027-9042"/>
    <s v="No"/>
    <s v="1630 Stewart Street, Santa Monica, CA 90404"/>
    <s v="28027-9042"/>
    <s v="310-393-4647"/>
    <s v="www.redbull.com"/>
    <n v="424490"/>
    <s v=""/>
    <s v="Wholesale Trade"/>
    <s v=""/>
    <s v="a. Purchase and/or installation of equipment; c. Training; d. Other - Site development"/>
    <n v="1344000"/>
    <n v="1008000"/>
    <n v="336000"/>
    <n v="81"/>
    <n v="18"/>
    <n v="45330"/>
    <n v="126000000"/>
    <n v="1"/>
    <n v="12"/>
    <s v="Active"/>
    <n v="1008000"/>
    <n v="0"/>
    <n v="336000"/>
    <n v="0"/>
    <s v="Not Reported"/>
    <s v="Not Reported"/>
    <s v="Not Reported"/>
    <s v="Not Reported"/>
    <s v=""/>
    <n v="7501036"/>
    <s v="Tax Grant"/>
    <n v="0"/>
    <n v="0"/>
  </r>
  <r>
    <s v="2020-27002"/>
    <x v="2"/>
    <x v="0"/>
    <s v="07/27/2021"/>
    <n v="2021"/>
    <s v="Aquamarine"/>
    <s v="Ball Metal Beverage Container Corp."/>
    <s v="No"/>
    <s v="Cabarrus"/>
    <n v="3"/>
    <s v="The Grounds at Concord, Concord, NC 28027-9042"/>
    <s v="No"/>
    <s v="9300 W. 108th Circle, Westminster, CO 80021"/>
    <s v="28027-9042"/>
    <s v="(920) 397-0274"/>
    <s v="www.ball.com"/>
    <n v="332431"/>
    <s v=""/>
    <s v="Manufacturing"/>
    <s v=""/>
    <s v="a. Purchase and/or installation of equipment; c. Training; d. Other - Site Development"/>
    <n v="4112000"/>
    <n v="3084000"/>
    <n v="1028000"/>
    <n v="198"/>
    <n v="0"/>
    <n v="63500"/>
    <n v="345486960"/>
    <n v="2"/>
    <n v="12"/>
    <s v="Active"/>
    <n v="3084000"/>
    <n v="0"/>
    <n v="1028000"/>
    <n v="0"/>
    <s v="Not Reported"/>
    <s v="Not Reported"/>
    <s v="Not Reported"/>
    <s v="Not Reported"/>
    <s v=""/>
    <n v="18705432"/>
    <s v=" Tax Grant"/>
    <n v="0"/>
    <n v="0"/>
  </r>
  <r>
    <s v="2021-28311"/>
    <x v="2"/>
    <x v="0"/>
    <s v="07/27/2021"/>
    <n v="2021"/>
    <s v="Hollywood"/>
    <s v="Poly-Wood, LLC II"/>
    <s v="Yes"/>
    <s v="Person"/>
    <n v="2"/>
    <s v="TBD, Roxboro, NC 27574-5445"/>
    <s v="Yes"/>
    <s v="1001 W Brooklyn St, Syracuse, IN 46567"/>
    <s v="27574-5445"/>
    <s v="574-328-5820"/>
    <s v="www.polywood.com"/>
    <n v="337125"/>
    <s v=""/>
    <s v="Manufacturing"/>
    <s v=""/>
    <s v="a. Purchase and/or installation of equipment"/>
    <n v="3343000"/>
    <n v="3008700"/>
    <n v="334300"/>
    <n v="270"/>
    <n v="384"/>
    <n v="45868"/>
    <n v="55489771"/>
    <n v="4"/>
    <n v="12"/>
    <s v="Active"/>
    <n v="3008700"/>
    <n v="0"/>
    <n v="334300"/>
    <n v="0"/>
    <s v="Not Reported"/>
    <s v="Not Reported"/>
    <s v="Not Reported"/>
    <s v="Not Reported"/>
    <s v=""/>
    <n v="1899000"/>
    <s v="Cash Grant"/>
    <n v="0"/>
    <n v="0"/>
  </r>
  <r>
    <s v="2021-28107"/>
    <x v="2"/>
    <x v="0"/>
    <s v="07/27/2021"/>
    <n v="2021"/>
    <s v="Inspire"/>
    <s v="Smart Wires Inc."/>
    <s v="No"/>
    <s v="Durham"/>
    <n v="3"/>
    <s v="1035 Swabia Court, Durham, NC 27703-8462"/>
    <s v="No"/>
    <s v="3292 Whipple Road, Union City, CA 94587"/>
    <s v="27703-8462"/>
    <s v="(937) 672-4329"/>
    <s v="https://www.smartwires.com/"/>
    <n v="221121"/>
    <s v=""/>
    <s v="Utilities"/>
    <s v=""/>
    <s v="a. Purchase and/or installation of equipment; b. Renovation to building; c. Training; d. Other - Company Operating Expenses"/>
    <n v="3762000"/>
    <n v="2821500"/>
    <n v="940500"/>
    <n v="225"/>
    <n v="5"/>
    <n v="106524"/>
    <n v="19350000"/>
    <n v="4"/>
    <n v="12"/>
    <s v="Active"/>
    <n v="2821500"/>
    <n v="0"/>
    <n v="940500"/>
    <n v="0"/>
    <s v="Not Reported"/>
    <s v="Not Reported"/>
    <s v="Not Reported"/>
    <s v="Not Reported"/>
    <s v=""/>
    <n v="125000"/>
    <s v="Cash Incentive"/>
    <n v="0"/>
    <n v="0"/>
  </r>
  <r>
    <s v="2020-27844"/>
    <x v="2"/>
    <x v="0"/>
    <s v="08/03/2021"/>
    <n v="2021"/>
    <s v="Titan"/>
    <s v="Amgen Inc."/>
    <s v="Yes"/>
    <s v="Wake"/>
    <n v="3"/>
    <s v="4112 Friendship Rd, Apex, NC 27539-8723"/>
    <s v="No"/>
    <s v="1 Amgen Center Drive, Thousand Oaks, CA 91320"/>
    <s v="27539-8723"/>
    <s v="(805) 447-1000"/>
    <s v="www.amgen.com"/>
    <n v="325414"/>
    <s v=""/>
    <s v="Manufacturing"/>
    <s v=""/>
    <s v="a. Purchase and/or installation of equipment; c. Training; d. Other - Site and infrastructure improvements"/>
    <n v="15483000"/>
    <n v="11612250"/>
    <n v="3870750"/>
    <n v="320"/>
    <n v="0"/>
    <n v="107559"/>
    <n v="342526500"/>
    <n v="5"/>
    <n v="12"/>
    <s v="Active"/>
    <n v="11612250"/>
    <n v="0"/>
    <n v="3870750"/>
    <n v="0"/>
    <s v="Not Reported"/>
    <s v="Not Reported"/>
    <s v="Not Reported"/>
    <s v="Not Reported"/>
    <s v=""/>
    <n v="38133992"/>
    <s v="Tax Grant; Infrastructure; fee Waiver"/>
    <n v="3640000"/>
    <n v="0"/>
  </r>
  <r>
    <s v="2021-27934"/>
    <x v="2"/>
    <x v="0"/>
    <s v="08/03/2021"/>
    <n v="2021"/>
    <s v="Laser"/>
    <s v="Steffes Solutions, LLC"/>
    <s v="No"/>
    <s v="Cleveland"/>
    <n v="1"/>
    <s v="620 Plato Lee Rd., Shelby, NC 28150"/>
    <s v="No"/>
    <s v="3050 Highway 22N, Dickinson, ND 58601"/>
    <s v="28150"/>
    <s v="701-483-5400"/>
    <s v="www,steffes.com"/>
    <n v="332999"/>
    <s v=""/>
    <s v="Manufacturing"/>
    <s v=""/>
    <s v="a. Purchase and/or installation of equipment; d. Other - Reimbursement if start-up and talent acquisition costs"/>
    <n v="1421000"/>
    <n v="1421000"/>
    <n v="0"/>
    <n v="117"/>
    <n v="0"/>
    <n v="42653"/>
    <n v="18855000"/>
    <n v="4"/>
    <n v="12"/>
    <s v="Active"/>
    <n v="1421000"/>
    <n v="0"/>
    <n v="0"/>
    <n v="0"/>
    <s v="Not Reported"/>
    <s v="Not Reported"/>
    <s v="Not Reported"/>
    <s v="Not Reported"/>
    <s v=""/>
    <n v="101814"/>
    <s v="Tax Grant"/>
    <n v="0"/>
    <n v="0"/>
  </r>
  <r>
    <s v="2021-28304"/>
    <x v="2"/>
    <x v="0"/>
    <s v="08/10/2021"/>
    <n v="2021"/>
    <s v="Health"/>
    <s v="Nature's Value Inc."/>
    <s v="No"/>
    <s v="Forsyth"/>
    <n v="2"/>
    <s v="601-11 Reynolds Blvd, Winston Salem, NC 27105"/>
    <s v="No"/>
    <s v="468 Mill Road, Coram, NY 11727-4108"/>
    <s v="27105"/>
    <s v="631-846-2500"/>
    <s v="http://www.naturesvalue.com/"/>
    <n v="325411"/>
    <s v=""/>
    <s v="Manufacturing"/>
    <s v=""/>
    <s v="a. Purchase and/or installation of equipment; b. Renovation to building; c. Training; d. Other Other expenses and costs that arise"/>
    <n v="2172000"/>
    <n v="1954800"/>
    <n v="217200"/>
    <n v="165"/>
    <n v="52"/>
    <n v="54786"/>
    <n v="17100000"/>
    <n v="1"/>
    <n v="12"/>
    <s v="Active"/>
    <n v="1954800"/>
    <n v="0"/>
    <n v="217200"/>
    <n v="0"/>
    <s v="Not Reported"/>
    <s v="Not Reported"/>
    <s v="Not Reported"/>
    <s v="Not Reported"/>
    <s v=""/>
    <n v="592036"/>
    <s v="Cash Grant"/>
    <n v="0"/>
    <n v="0"/>
  </r>
  <r>
    <s v="2021-28414"/>
    <x v="2"/>
    <x v="0"/>
    <s v="08/17/2021"/>
    <n v="2021"/>
    <s v="Drew"/>
    <s v="The Crump Group USA, Inc."/>
    <s v="No"/>
    <s v="Nash"/>
    <n v="1"/>
    <s v="4626 Coleman Drive, Nashville, NC 27856"/>
    <s v="No"/>
    <s v="TBD, TBD, NC TBD"/>
    <s v="27856"/>
    <s v="9055846781 (temp)"/>
    <s v="to be set up"/>
    <n v="311111"/>
    <s v=""/>
    <s v="Manufacturing"/>
    <s v=""/>
    <s v="a. Purchase and/or installation of equipment; b. Renovation to building; c. Training"/>
    <n v="1644000"/>
    <n v="1644000"/>
    <s v=""/>
    <n v="144"/>
    <n v="0"/>
    <n v="42016"/>
    <n v="11925000"/>
    <n v="4"/>
    <n v="12"/>
    <s v="Active"/>
    <n v="1644000"/>
    <n v="0"/>
    <n v="0"/>
    <n v="0"/>
    <s v="Not Reported"/>
    <s v="Not Reported"/>
    <s v="Not Reported"/>
    <s v="Not Reported"/>
    <s v=""/>
    <n v="1054850"/>
    <s v="Tax Grant; CDBG Building Reuse"/>
    <n v="0"/>
    <n v="0"/>
  </r>
  <r>
    <s v="2019-25812"/>
    <x v="2"/>
    <x v="0"/>
    <s v="08/25/2021"/>
    <n v="2021"/>
    <s v="Weave"/>
    <s v="Reco NC LLC"/>
    <s v="No"/>
    <s v="Lenoir"/>
    <n v="1"/>
    <s v="1700 Block, Smithfield Way, Kinston, NC 28504"/>
    <s v="No"/>
    <s v="1700 Block, Smithfield Way, Kinston, NC 28504"/>
    <s v="28504"/>
    <s v="TBD"/>
    <s v="www.grupporeco.eu"/>
    <n v="335220"/>
    <s v=""/>
    <s v="Manufacturing"/>
    <s v=""/>
    <s v="a. Purchase and/or installation of equipment; b. Renovation to building; d. Other - Construction"/>
    <n v="918000"/>
    <n v="918000"/>
    <s v=""/>
    <n v="99"/>
    <n v="0"/>
    <n v="39854"/>
    <n v="25200000"/>
    <n v="4"/>
    <n v="12"/>
    <s v="Active"/>
    <n v="918000"/>
    <n v="0"/>
    <n v="0"/>
    <n v="0"/>
    <s v="Not Reported"/>
    <s v="Not Reported"/>
    <s v="Not Reported"/>
    <s v="Not Reported"/>
    <s v=""/>
    <n v="1222950"/>
    <s v="Tax Grant/performance"/>
    <n v="0"/>
    <n v="0"/>
  </r>
  <r>
    <s v="2021-28517"/>
    <x v="2"/>
    <x v="0"/>
    <s v="09/14/2021"/>
    <n v="2021"/>
    <s v="Lucky"/>
    <s v="Patheon Manufacturing Services LLC II"/>
    <s v="Yes"/>
    <s v="Pitt"/>
    <n v="2"/>
    <s v="5900 Martin Luther King Jr Highway, Greenville, NC 27834-8628"/>
    <s v="Yes"/>
    <s v="5900 Martin Luther King Jr Highway, Greenville, NC 27834"/>
    <s v="27834-8628"/>
    <s v="252-707-7051"/>
    <s v="www.thermofisher.com"/>
    <n v="334516"/>
    <s v=""/>
    <s v="Manufacturing"/>
    <s v=""/>
    <s v="a. Purchase and/or installation of equipment; b. Renovation to building; c. Training; d. Other - Expansion of existing company facility"/>
    <n v="5032000"/>
    <n v="4528800"/>
    <n v="503200"/>
    <n v="261"/>
    <n v="1982"/>
    <n v="59873"/>
    <n v="138600000"/>
    <n v="4"/>
    <n v="12"/>
    <s v="Active"/>
    <n v="4528800"/>
    <n v="0"/>
    <n v="503200"/>
    <n v="0"/>
    <s v="Not Reported"/>
    <s v="Not Reported"/>
    <s v="Not Reported"/>
    <s v="Not Reported"/>
    <s v=""/>
    <n v="3277376"/>
    <s v="Tax Grant"/>
    <n v="0"/>
    <n v="0"/>
  </r>
  <r>
    <s v="2021-28397"/>
    <x v="2"/>
    <x v="0"/>
    <s v="09/28/2021"/>
    <n v="2021"/>
    <s v="Checkmate"/>
    <s v="Corning Optical Communications LLC (Cable III)"/>
    <s v="Yes"/>
    <s v="Catawba"/>
    <n v="2"/>
    <s v="2020 Trivium Court, Hickory, NC 28658; 1764 Trivium Parkway, Hickory, NC 28658"/>
    <s v="Yes"/>
    <s v="4200 Corning Place, Charlotte, NC 28216"/>
    <s v="28658; 28658"/>
    <s v="1 828 901 5000"/>
    <s v="www.corning.com"/>
    <n v="335921"/>
    <s v=""/>
    <s v="Manufacturing"/>
    <s v=""/>
    <s v="a. Purchase and/or installation of equipment; b. Renovation to building"/>
    <n v="2268000"/>
    <n v="2041200"/>
    <n v="226800"/>
    <n v="180"/>
    <n v="1944"/>
    <n v="49500"/>
    <n v="135000000"/>
    <n v="1"/>
    <n v="12"/>
    <s v="Active"/>
    <n v="2041200"/>
    <n v="0"/>
    <n v="226800"/>
    <n v="0"/>
    <s v="Not Reported"/>
    <s v="Not Reported"/>
    <s v="Not Reported"/>
    <s v="Not Reported"/>
    <s v=""/>
    <s v="Need Local Incentives"/>
    <s v="Need Local Incentives"/>
    <s v="Need Local Incentives"/>
    <n v="0"/>
  </r>
  <r>
    <s v="2021-28421"/>
    <x v="2"/>
    <x v="0"/>
    <s v="09/28/2021"/>
    <n v="2021"/>
    <s v="Manage"/>
    <s v="Vantaca, LLC"/>
    <s v="Yes"/>
    <s v="New Hanover"/>
    <n v="2"/>
    <s v="7040 Wrightsville Ave, Wilmington, NC 28403-6181"/>
    <s v="Yes"/>
    <s v="1612 Military Cutoff Rd, Wilmington, NC 28403"/>
    <s v="28403-6181"/>
    <s v="910-239-1314"/>
    <s v="www.vantaca.com"/>
    <n v="541511"/>
    <s v=""/>
    <s v="Professional, Scientific, and Technical Services"/>
    <s v=""/>
    <s v="a. Purchase and/or installation of equipment; b. Renovation to building; d. Other -  Employee acquisition"/>
    <n v="1576000"/>
    <n v="1418400"/>
    <n v="157600"/>
    <n v="94"/>
    <n v="177"/>
    <n v="72061"/>
    <n v="4430250"/>
    <n v="5"/>
    <n v="12"/>
    <s v="Active"/>
    <n v="1418400"/>
    <n v="0"/>
    <n v="157600"/>
    <n v="0"/>
    <s v="Not Reported"/>
    <s v="Not Reported"/>
    <s v="Not Reported"/>
    <s v="Not Reported"/>
    <s v=""/>
    <n v="200000"/>
    <s v="Cash Grant"/>
    <n v="0"/>
    <n v="0"/>
  </r>
  <r>
    <s v="2021-28863"/>
    <x v="2"/>
    <x v="0"/>
    <s v="10/26/2021"/>
    <n v="2021"/>
    <s v="Niagara"/>
    <s v="Jaguar Gene Therapy, LLC"/>
    <s v="Yes"/>
    <s v="Durham"/>
    <n v="3"/>
    <s v="14 TW Alexander, Durham, NC 27703"/>
    <s v="No"/>
    <s v="150 N. Field Dr. Suite 300, Lake Forest, IL 60045"/>
    <s v="27703"/>
    <s v="224-303-0701"/>
    <s v="https://jaguargenetherapy.com/"/>
    <n v="325414"/>
    <s v=""/>
    <s v="Manufacturing"/>
    <s v=""/>
    <s v="b. Renovation to building; c. Training"/>
    <n v="3140000"/>
    <n v="2355000"/>
    <n v="785000"/>
    <n v="180"/>
    <n v="27"/>
    <n v="8277"/>
    <n v="112860000"/>
    <n v="5"/>
    <n v="12"/>
    <s v="Active"/>
    <n v="2355000"/>
    <n v="0"/>
    <n v="785000"/>
    <n v="0"/>
    <s v="Not Reported"/>
    <s v="Not Reported"/>
    <s v="Not Reported"/>
    <s v="Not Reported"/>
    <s v=""/>
    <n v="525000"/>
    <s v="Cash Incentive"/>
    <n v="0"/>
    <n v="0"/>
  </r>
  <r>
    <s v="2021-28912"/>
    <x v="2"/>
    <x v="0"/>
    <s v="11/23/2021"/>
    <n v="2021"/>
    <s v="Roadrunner"/>
    <s v="MASTERBRAND CABINETS, INC."/>
    <s v="Yes"/>
    <s v="Lenoir"/>
    <n v="1"/>
    <s v="651 Collier Loftin Road, Kinston, NC 28504-6847"/>
    <s v="Yes"/>
    <s v="651 Collier Loftin Road, Kinston, NC 28504"/>
    <s v="28504-6847"/>
    <s v="(252) 361-3654"/>
    <s v="https://www.masterbrand.com/"/>
    <n v="337110"/>
    <s v=""/>
    <s v="Manufacturing"/>
    <s v=""/>
    <s v="a. Purchase and/or installation of equipment; b. Renovation to building"/>
    <n v="3878000"/>
    <n v="3878000"/>
    <s v=""/>
    <n v="418"/>
    <n v="1410"/>
    <n v="40724"/>
    <n v="12375000"/>
    <n v="4"/>
    <n v="12"/>
    <s v="Active"/>
    <n v="3878000"/>
    <n v="0"/>
    <n v="0"/>
    <n v="0"/>
    <s v="Not Reported"/>
    <s v="Not Reported"/>
    <s v="Not Reported"/>
    <s v="Not Reported"/>
    <s v=""/>
    <n v="950000"/>
    <s v="Tax Grant/performance"/>
    <n v="0"/>
    <n v="0"/>
  </r>
  <r>
    <s v="2021-28300"/>
    <x v="2"/>
    <x v="0"/>
    <s v="12/06/2021"/>
    <n v="2021"/>
    <s v="Darwin"/>
    <s v="Toyota Battery Manufacturing, Inc."/>
    <s v="No"/>
    <s v="Randolph"/>
    <n v="1"/>
    <s v="7039 – 7025 State Road 1006, Liberty, NC 27283-8018"/>
    <s v="No"/>
    <s v="c/o Toyota Motor North America, Inc. 6565 Headquarters Dr., Plano, TX 75024"/>
    <s v="27283-8018"/>
    <s v="800.331.4331"/>
    <s v="TBD"/>
    <n v="335911"/>
    <s v=""/>
    <s v="Manufacturing"/>
    <s v=""/>
    <s v="a. Purchase and/or installation of equipment; c. Training; d. Other - Construction of new manufacturing facilities and any other use of funds permissible under the award."/>
    <n v="86696000"/>
    <n v="79107200"/>
    <n v="7588800"/>
    <n v="1488"/>
    <s v=""/>
    <n v="56011"/>
    <n v="1144800000"/>
    <n v="5"/>
    <s v="20  (High Yield)"/>
    <s v="Active"/>
    <n v="79107200"/>
    <n v="0"/>
    <n v="7588800"/>
    <n v="0"/>
    <s v="Not Reported"/>
    <s v="Not Reported"/>
    <s v="Not Reported"/>
    <s v="Not Reported"/>
    <s v=""/>
    <n v="86600708"/>
    <s v="Cash Grant; Donation of land"/>
    <n v="21600708"/>
    <n v="0"/>
  </r>
  <r>
    <s v="2021-28035"/>
    <x v="2"/>
    <x v="0"/>
    <s v="12/08/2021"/>
    <n v="2021"/>
    <s v="Independence"/>
    <s v="Kroger Fulfillment Network LLC"/>
    <s v="No"/>
    <s v="Cabarrus "/>
    <n v="3"/>
    <s v="227 Hwy 49, Concord, NC 28085-8907"/>
    <s v="No"/>
    <s v="1014  Vine Street, Cincinnati, OH 45202"/>
    <s v="28085-8907"/>
    <s v="513-762-1425"/>
    <s v="www.thekrogerco.com"/>
    <n v="493110"/>
    <s v=""/>
    <s v="Transportation and Warehousing"/>
    <s v=""/>
    <s v="a. Purchase and/or installation of equipment; b. Renovation to building; c. Training"/>
    <n v="3060000"/>
    <n v="2295000"/>
    <n v="765000"/>
    <n v="623"/>
    <n v="1776"/>
    <n v="42107"/>
    <n v="82800000"/>
    <n v="4"/>
    <n v="12"/>
    <s v="Active"/>
    <n v="2295000"/>
    <n v="0"/>
    <n v="765000"/>
    <n v="0"/>
    <s v="Not Reported"/>
    <s v="Not Reported"/>
    <s v="Not Reported"/>
    <s v="Not Reported"/>
    <s v=""/>
    <n v="2012609"/>
    <s v="Tax Grant"/>
    <n v="0"/>
    <n v="0"/>
  </r>
  <r>
    <s v="2021-29149"/>
    <x v="2"/>
    <x v="0"/>
    <s v="12/21/2021"/>
    <n v="2021"/>
    <s v="Bear"/>
    <s v="Science 37, Inc."/>
    <s v="No"/>
    <s v="Wake"/>
    <n v="3"/>
    <s v="TBD, Morrisville, NC N/A"/>
    <s v="No"/>
    <s v="600 Corporate Pointe Suite 320, Culver City, CA 90230"/>
    <s v="N/A"/>
    <s v="984-377-3737"/>
    <s v="https://www.science37.com/"/>
    <n v="551114"/>
    <n v="541714"/>
    <s v="Management of Companies and Enterprises"/>
    <s v="Professional, Scientific, and Technical Services"/>
    <s v="a. Purchase and/or installation of equipment; b. Renovation to building; c. Training"/>
    <n v="4449000"/>
    <n v="3336750"/>
    <n v="1112250"/>
    <n v="225"/>
    <n v="99"/>
    <n v="102960"/>
    <s v=""/>
    <n v="4"/>
    <n v="12"/>
    <s v="Active"/>
    <n v="3336750"/>
    <n v="0"/>
    <n v="1112250"/>
    <n v="0"/>
    <s v="Not Reported"/>
    <s v="Not Reported"/>
    <s v="Not Reported"/>
    <s v="Not Reported"/>
    <s v=""/>
    <n v="5000"/>
    <s v="fee waiver"/>
    <n v="0"/>
    <n v="0"/>
  </r>
  <r>
    <s v="2019-25586"/>
    <x v="0"/>
    <x v="0"/>
    <d v="2020-01-13T00:00:00"/>
    <n v="2020"/>
    <s v="Project Paris"/>
    <s v="Sara Lee Frozen Bakery, LLC"/>
    <s v="Yes"/>
    <s v="Edgecombe"/>
    <n v="1"/>
    <s v="110 Sara Lee Road, Tarboro, NC"/>
    <s v="Yes"/>
    <s v="110 Sara Lee Rd, Tarboro, NC "/>
    <n v="27886"/>
    <s v="252-641-5370"/>
    <s v="www.saraleefrozenbakery.com"/>
    <n v="311813"/>
    <s v="Not Applicable"/>
    <s v="Manufacturing"/>
    <s v="Not Applicable"/>
    <s v="a. Installation or purchase of new equipment, b. Structural repairs, improvements or renovations to existing buildings to be used for expansion"/>
    <n v="500000"/>
    <m/>
    <m/>
    <n v="97"/>
    <n v="660"/>
    <n v="34424"/>
    <n v="17820000"/>
    <m/>
    <n v="2"/>
    <s v="Closed, $0 Disbursed"/>
    <n v="0"/>
    <n v="0"/>
    <m/>
    <m/>
    <n v="0"/>
    <n v="660"/>
    <n v="0"/>
    <n v="0"/>
    <n v="0"/>
    <n v="506944"/>
    <s v="Tax Grant"/>
    <n v="0"/>
    <n v="0"/>
  </r>
  <r>
    <s v="2019-24627"/>
    <x v="0"/>
    <x v="0"/>
    <d v="2020-01-24T00:00:00"/>
    <n v="2020"/>
    <s v="Project Earmark"/>
    <s v="Pactiv LLC"/>
    <s v="Yes"/>
    <s v="Guilford"/>
    <n v="2"/>
    <s v="520 Radar Rd, Greensboro, NC 27410"/>
    <s v="Yes"/>
    <s v="1900 West Field Court, Lake Forest, NC"/>
    <n v="60045"/>
    <s v="732-610-1750"/>
    <s v="www.pactiv.com"/>
    <n v="322211"/>
    <s v="Not Applicable"/>
    <s v="Manufacturing"/>
    <s v="Not Applicable"/>
    <s v="a. Installation or purchase of new equipment"/>
    <n v="50000"/>
    <m/>
    <m/>
    <n v="23"/>
    <n v="1139"/>
    <n v="47944"/>
    <n v="7200000"/>
    <m/>
    <n v="2"/>
    <s v="Closed, Funds Disbursed"/>
    <n v="0"/>
    <n v="50000"/>
    <m/>
    <m/>
    <n v="25"/>
    <n v="1139"/>
    <n v="927"/>
    <n v="8000000"/>
    <n v="0"/>
    <n v="160000"/>
    <s v="Tax Grant"/>
    <n v="50000"/>
    <n v="50000"/>
  </r>
  <r>
    <s v="2019-25278"/>
    <x v="0"/>
    <x v="0"/>
    <d v="2020-02-17T00:00:00"/>
    <n v="2020"/>
    <s v="Project Insure"/>
    <s v="Atlantic Casualty Insurance Company"/>
    <s v="Yes"/>
    <s v="Wayne"/>
    <n v="1"/>
    <s v="400 Commerce Ct, Goldsboro, NC 27534"/>
    <s v="Yes"/>
    <s v="400 Commerce Ct, Goldsboro, NC"/>
    <n v="27534"/>
    <s v="919-759-3220"/>
    <s v="www.atlanticcasualty.net"/>
    <n v="524126"/>
    <s v="Not Applicable"/>
    <s v="Finance and Insurance"/>
    <s v="Not Applicable"/>
    <s v="a. Installation or purchase of new equipment, b. Structural repairs, improvements or renovations to existing buildings to be used for expansion, c. Construction of or improvements to new or existing water or equipment for existing buildings, d. Construction of or improvements to new or existing water or equipment for new/proposed building"/>
    <n v="250000"/>
    <m/>
    <m/>
    <n v="75"/>
    <n v="117"/>
    <n v="35464"/>
    <n v="10647000"/>
    <m/>
    <n v="5"/>
    <s v="Active"/>
    <n v="250000"/>
    <n v="0"/>
    <m/>
    <m/>
    <n v="0"/>
    <n v="117"/>
    <n v="0"/>
    <n v="0"/>
    <n v="0"/>
    <n v="1100000"/>
    <s v="Tax Grant"/>
    <n v="0"/>
    <n v="0"/>
  </r>
  <r>
    <s v="2019-25337"/>
    <x v="0"/>
    <x v="0"/>
    <d v="2020-02-17T00:00:00"/>
    <n v="2020"/>
    <s v="Project NP East"/>
    <s v="NP East LLC"/>
    <s v="No"/>
    <s v="Chowan"/>
    <n v="1"/>
    <s v="809 Soundside Rd, Edenton, NC 27932"/>
    <s v="No"/>
    <s v="PO Box 45, Cozad, NE"/>
    <n v="69130"/>
    <s v="308-784-2500"/>
    <s v="www.countryestatevinyl.com"/>
    <n v="326121"/>
    <s v="Not Applicable"/>
    <s v="Manufacturing"/>
    <s v="Not Applicable"/>
    <s v="a. Installation or purchase of new equipment, b. Structural repairs, improvements or renovations to existing buildings to be used for expansion, c. Construction of or improvements to new or existing water or equipment for existing buildings"/>
    <n v="60000"/>
    <m/>
    <m/>
    <n v="20"/>
    <n v="0"/>
    <n v="34112"/>
    <n v="975132"/>
    <m/>
    <n v="2"/>
    <s v="Closed, $0 Disbursed"/>
    <n v="0"/>
    <n v="0"/>
    <m/>
    <m/>
    <n v="0"/>
    <n v="0"/>
    <n v="0"/>
    <n v="0"/>
    <n v="0"/>
    <n v="23000"/>
    <s v="Tax Grant"/>
    <n v="0"/>
    <n v="0"/>
  </r>
  <r>
    <s v="2019-25756"/>
    <x v="0"/>
    <x v="0"/>
    <d v="2020-02-17T00:00:00"/>
    <n v="2020"/>
    <s v="Project Rock"/>
    <s v="Amorock, LLC"/>
    <s v="No"/>
    <s v="Edgecombe"/>
    <n v="1"/>
    <s v="133 Blue Hawaiian, Battleboro, NC 27809"/>
    <s v="No"/>
    <s v="PO Box 60006, Boulder City, NV"/>
    <n v="89006"/>
    <s v="702-824-9702"/>
    <s v="www.armorock.com"/>
    <n v="327390"/>
    <s v="Not Applicable"/>
    <s v="Manufacturing"/>
    <s v="Not Applicable"/>
    <s v="a. Installation or purchase of new equipment, b. Structural repairs, improvements or renovations to existing buildings to be used for expansion, c. Construction of or improvements to new or existing water or equipment for existing buildings"/>
    <n v="200000"/>
    <m/>
    <m/>
    <n v="50"/>
    <n v="0"/>
    <n v="34424"/>
    <n v="5962500"/>
    <m/>
    <n v="5"/>
    <s v="Closed, $0 Disbursed"/>
    <n v="0"/>
    <n v="0"/>
    <m/>
    <m/>
    <n v="0"/>
    <n v="0"/>
    <n v="0"/>
    <n v="0"/>
    <n v="0"/>
    <n v="500000"/>
    <s v="Cash"/>
    <n v="0"/>
    <n v="0"/>
  </r>
  <r>
    <s v="2019-24841"/>
    <x v="0"/>
    <x v="0"/>
    <d v="2020-02-18T00:00:00"/>
    <n v="2020"/>
    <s v="Project Red"/>
    <s v="Syngenta Crop Protection, LLC"/>
    <s v="Yes"/>
    <s v="Guilford"/>
    <n v="2"/>
    <s v="TBD"/>
    <s v="No"/>
    <s v="410 Swing Rd, Greensboro, NC"/>
    <n v="27409"/>
    <s v="336-632-6000"/>
    <s v="www.syngenta-us.com"/>
    <n v="325320"/>
    <s v="Not Applicable"/>
    <s v="Manufacturing"/>
    <s v="Not Applicable"/>
    <s v="a. Installation or purchase of new equipment, b. Structural repairs, improvements or renovations to existing buildings to be used for expansion, c. Construction of or improvements to new or existing water or equipment for existing buildings, d. Construction of or improvements to new or existing water or equipment for new/proposed building"/>
    <n v="5000000"/>
    <m/>
    <m/>
    <n v="0"/>
    <n v="650"/>
    <n v="47944"/>
    <n v="40860000"/>
    <m/>
    <n v="3"/>
    <s v="Active"/>
    <n v="5000000"/>
    <n v="0"/>
    <m/>
    <m/>
    <n v="0"/>
    <n v="650"/>
    <n v="0"/>
    <n v="0"/>
    <n v="0"/>
    <n v="3630000"/>
    <s v="Tax Grant"/>
    <n v="0"/>
    <n v="0"/>
  </r>
  <r>
    <s v="2019-25675"/>
    <x v="0"/>
    <x v="0"/>
    <d v="2020-02-24T00:00:00"/>
    <n v="2020"/>
    <s v="Project Ocean"/>
    <s v="Parker Offshore, LLC"/>
    <s v="Yes"/>
    <s v="Carteret"/>
    <n v="2"/>
    <s v="2570 NC-101, Beaufort, NC 28516"/>
    <s v="Yes"/>
    <s v="2570 NC-101, Beaufort, NC"/>
    <n v="28516"/>
    <s v="252-728-5321"/>
    <s v="www.parkerboats.com"/>
    <n v="336612"/>
    <s v="Not Applicable"/>
    <s v="Manufacturing"/>
    <s v="Not Applicable"/>
    <s v="a. Installation or purchase of new equipment, b. Structural repairs, improvements or renovations to existing buildings to be used for expansion"/>
    <n v="100000"/>
    <m/>
    <m/>
    <n v="38"/>
    <n v="102"/>
    <n v="31616"/>
    <n v="1715000"/>
    <m/>
    <n v="2"/>
    <s v="Closed, Funds Disbursed"/>
    <n v="0"/>
    <n v="50000"/>
    <m/>
    <m/>
    <n v="24"/>
    <n v="102"/>
    <n v="819"/>
    <n v="1302421"/>
    <n v="0"/>
    <n v="50000"/>
    <s v="Cash"/>
    <n v="25000"/>
    <n v="50000"/>
  </r>
  <r>
    <s v="2019-23920"/>
    <x v="0"/>
    <x v="0"/>
    <d v="2020-04-06T00:00:00"/>
    <n v="2020"/>
    <s v="Project Max"/>
    <s v="Dymax Corporation"/>
    <s v="No"/>
    <s v="Gaston"/>
    <n v="2"/>
    <s v="907 Gastonia Tech Parkway, Dallas, NC 28034"/>
    <s v="No"/>
    <s v="318 Industrial Ln, Torrington, CT"/>
    <n v="6790"/>
    <s v="860-626-6328"/>
    <s v="www.dymax.com"/>
    <n v="325529"/>
    <s v="Not Applicable"/>
    <s v="Manufacturing"/>
    <s v="Not Applicable"/>
    <s v="a. Installation or purchase of new equipment"/>
    <n v="200000"/>
    <m/>
    <m/>
    <n v="53"/>
    <n v="0"/>
    <n v="39832"/>
    <n v="19374750"/>
    <m/>
    <n v="5"/>
    <s v="Active"/>
    <n v="200000"/>
    <n v="0"/>
    <m/>
    <m/>
    <n v="0"/>
    <n v="0"/>
    <n v="0"/>
    <n v="0"/>
    <n v="0"/>
    <n v="1021000"/>
    <s v="Tax Grant"/>
    <n v="0"/>
    <n v="0"/>
  </r>
  <r>
    <s v="2019-25220"/>
    <x v="0"/>
    <x v="0"/>
    <d v="2020-04-27T00:00:00"/>
    <n v="2020"/>
    <s v="Project Philly"/>
    <s v="Moog Inc. "/>
    <s v="Yes"/>
    <s v="Cherokee"/>
    <n v="2"/>
    <s v="75 Peachtree Street, Murphy, NC"/>
    <s v="Yes"/>
    <s v="1995 NC Hwy 141, Murphy, NC"/>
    <n v="28906"/>
    <s v="828-837-5115"/>
    <s v="www.moog.com"/>
    <n v="335312"/>
    <s v="Not Applicable"/>
    <s v="Manufacturing"/>
    <s v="Not Applicable"/>
    <s v="a. Installation or purchase of new equipment, b. Structural repairs, improvements or renovations to existing buildings to be used for expansion"/>
    <n v="40000"/>
    <m/>
    <m/>
    <n v="11"/>
    <n v="405"/>
    <n v="31824"/>
    <n v="2070000"/>
    <m/>
    <n v="2"/>
    <s v="Active"/>
    <n v="40000"/>
    <n v="0"/>
    <m/>
    <m/>
    <n v="0"/>
    <n v="405"/>
    <n v="0"/>
    <n v="0"/>
    <n v="0"/>
    <n v="20000"/>
    <s v="Tax Grant"/>
    <n v="0"/>
    <n v="0"/>
  </r>
  <r>
    <s v="2018-22816"/>
    <x v="0"/>
    <x v="0"/>
    <d v="2020-05-12T00:00:00"/>
    <n v="2020"/>
    <s v="Project Blue Sky"/>
    <s v="Charlotte Pipe and Foundry Company"/>
    <s v="Yes"/>
    <s v="Stanly"/>
    <n v="2"/>
    <s v="10145 Lighthouse Rd, Oakboro, NC 28129"/>
    <s v="No"/>
    <s v="2901 Randolph Rd, Charlotte, NC"/>
    <n v="28207"/>
    <s v="704-348-5408"/>
    <s v="www.charlottepipe.com"/>
    <n v="331511"/>
    <s v="Not Applicable"/>
    <s v="Manufacturing"/>
    <s v="Not Applicable"/>
    <s v="a. Installation or purchase of new equipment"/>
    <n v="500000"/>
    <m/>
    <m/>
    <n v="0"/>
    <n v="1240"/>
    <n v="33124"/>
    <n v="325000000"/>
    <m/>
    <n v="4"/>
    <s v="Active"/>
    <n v="500000"/>
    <n v="0"/>
    <m/>
    <m/>
    <n v="0"/>
    <n v="1240"/>
    <n v="0"/>
    <n v="0"/>
    <n v="0"/>
    <n v="44000000"/>
    <s v="Tax Grant"/>
    <n v="0"/>
    <n v="0"/>
  </r>
  <r>
    <s v="2019-25595"/>
    <x v="0"/>
    <x v="0"/>
    <d v="2020-05-14T00:00:00"/>
    <n v="2020"/>
    <s v="Project Resin"/>
    <s v="Serioplast US LLC"/>
    <s v="No"/>
    <s v="Robeson"/>
    <n v="1"/>
    <s v="NC Hwy 71, Red Springs, NC 28377"/>
    <s v="No"/>
    <s v="Bergamo, Italy"/>
    <n v="24068"/>
    <n v="390352657411"/>
    <s v="www.serioplast.com"/>
    <n v="326160"/>
    <s v="Not Applicable"/>
    <s v="Manufacturing"/>
    <s v="Not Applicable"/>
    <s v="a. Installation or purchase of new equipment, b. Structural repairs, improvements or renovations to existing buildings to be used for expansion"/>
    <n v="150000"/>
    <m/>
    <m/>
    <n v="41"/>
    <n v="0"/>
    <n v="33436"/>
    <n v="8478000"/>
    <m/>
    <n v="3"/>
    <s v="Active"/>
    <n v="150000"/>
    <n v="0"/>
    <m/>
    <m/>
    <n v="0"/>
    <n v="0"/>
    <n v="0"/>
    <n v="0"/>
    <n v="0"/>
    <n v="110556"/>
    <s v="Tax Grant"/>
    <n v="0"/>
    <n v="0"/>
  </r>
  <r>
    <s v="2020-25932"/>
    <x v="0"/>
    <x v="0"/>
    <d v="2020-05-27T00:00:00"/>
    <n v="2020"/>
    <s v="Project Refresh"/>
    <s v="Unix Packaging, LLC"/>
    <s v="No"/>
    <s v="Burke"/>
    <n v="2"/>
    <s v="100 Ceramic Tile Dr, Morganton, NC 28655"/>
    <s v="No"/>
    <s v="9 Minson Way, Montebello, CA"/>
    <n v="90640"/>
    <s v="213-627-5050"/>
    <s v="www.unixpackaging.com"/>
    <n v="312112"/>
    <s v="Not Applicable"/>
    <s v="Manufacturing"/>
    <s v="Not Applicable"/>
    <s v="a. Installation or purchase of new equipment, b. Structural repairs, improvements or renovations to existing buildings to be used for expansion"/>
    <n v="500000"/>
    <m/>
    <m/>
    <n v="203"/>
    <n v="0"/>
    <n v="36816"/>
    <n v="17100000"/>
    <m/>
    <n v="5"/>
    <s v="Active"/>
    <n v="500000"/>
    <n v="0"/>
    <m/>
    <m/>
    <n v="0"/>
    <n v="0"/>
    <n v="0"/>
    <n v="0"/>
    <n v="0"/>
    <n v="702075"/>
    <s v="Tax Grant"/>
    <n v="0"/>
    <n v="0"/>
  </r>
  <r>
    <s v="2019-24676"/>
    <x v="0"/>
    <x v="0"/>
    <d v="2020-06-04T00:00:00"/>
    <n v="2020"/>
    <s v="Project Sneakers"/>
    <s v="Ames Copper Group LLC"/>
    <s v="Yes"/>
    <s v="Cleveland"/>
    <n v="1"/>
    <s v="135 Old Boiling Springs Rd, Shelby, NC 28152"/>
    <s v="No"/>
    <s v="99 East River Dr, East Hartford, CT"/>
    <n v="6108"/>
    <s v="860-622-7626"/>
    <s v="www.imc-ma.com"/>
    <n v="331410"/>
    <s v="Not Applicable"/>
    <s v="Manufacturing"/>
    <s v="Not Applicable"/>
    <s v="a. Installation or purchase of new equipment"/>
    <n v="150000"/>
    <m/>
    <m/>
    <n v="41"/>
    <n v="76"/>
    <n v="38740"/>
    <n v="23752478"/>
    <m/>
    <n v="2"/>
    <s v="Active"/>
    <n v="150000"/>
    <n v="0"/>
    <m/>
    <m/>
    <n v="0"/>
    <n v="76"/>
    <n v="0"/>
    <n v="0"/>
    <n v="0"/>
    <n v="50000"/>
    <s v="Cash"/>
    <n v="0"/>
    <n v="0"/>
  </r>
  <r>
    <s v="2020-26241"/>
    <x v="0"/>
    <x v="0"/>
    <d v="2020-06-15T00:00:00"/>
    <n v="2020"/>
    <s v="Project Flag"/>
    <s v="Anthem Diplays, LLC"/>
    <s v="Yes"/>
    <s v="Bladen"/>
    <n v="1"/>
    <s v="518 Ben Greene Industrial Park Rd, Elizabethtown, NC 28337"/>
    <s v="Yes"/>
    <s v="664 Ben Greene Industrial Park Rd, Elizabethtow, NC"/>
    <n v="28337"/>
    <s v="910-862-3550"/>
    <s v="www.anthemdisplays.com"/>
    <n v="334419"/>
    <s v="Not Applicable"/>
    <s v="Manufacturing"/>
    <s v="Not Applicable"/>
    <s v="b. Structural repairs, improvements or renovations to existing buildings to be used for expansion"/>
    <n v="50000"/>
    <m/>
    <m/>
    <n v="15"/>
    <n v="9"/>
    <n v="34840"/>
    <n v="3240000"/>
    <m/>
    <n v="2"/>
    <s v="Closed, $0 Disbursed"/>
    <n v="0"/>
    <n v="0"/>
    <m/>
    <m/>
    <n v="0"/>
    <n v="9"/>
    <n v="0"/>
    <n v="0"/>
    <n v="0"/>
    <n v="900000"/>
    <s v="Land"/>
    <n v="0"/>
    <n v="0"/>
  </r>
  <r>
    <s v="2020-26521"/>
    <x v="0"/>
    <x v="0"/>
    <s v="08/05/2020"/>
    <n v="2020"/>
    <s v="Project SPH"/>
    <s v="Select Tissue of North Carolina, LLC"/>
    <s v="No"/>
    <s v="Vance"/>
    <n v="1"/>
    <s v="1133 Poplar Creek Road"/>
    <s v="No"/>
    <s v="1133 Poplar Creek Road"/>
    <n v="27537"/>
    <s v="631-421-6000"/>
    <s v="www.selectproducts-usa.com"/>
    <n v="322291"/>
    <s v="Not Applicable"/>
    <s v="Manufacturing"/>
    <s v="Not Applicable"/>
    <s v="a. Installation or purchase of new equipment, b. Structural repairs, improvements, or renovations to existing buildings to be used for expansion"/>
    <n v="350000"/>
    <m/>
    <m/>
    <n v="66"/>
    <n v="0"/>
    <n v="687"/>
    <n v="3681000"/>
    <m/>
    <n v="3"/>
    <s v="Active"/>
    <n v="350000"/>
    <n v="0"/>
    <m/>
    <m/>
    <n v="0"/>
    <n v="0"/>
    <n v="0"/>
    <n v="0"/>
    <n v="0"/>
    <n v="145231"/>
    <s v="Tax Grant"/>
    <n v="0"/>
    <n v="0"/>
  </r>
  <r>
    <s v="2020-26368"/>
    <x v="0"/>
    <x v="0"/>
    <s v="08/06/2020"/>
    <n v="2020"/>
    <s v="Project Liger"/>
    <s v="HC Composites, LLC"/>
    <s v="Yes"/>
    <s v="Pitt"/>
    <n v="1"/>
    <s v="601 Staton Road; Greenville, NC 27834"/>
    <s v="Yes"/>
    <s v="601 Staton Road; Greenville, NC "/>
    <n v="27834"/>
    <s v="252-641-8000"/>
    <s v="www.hccomposite.com"/>
    <n v="336612"/>
    <s v="Not Applicable"/>
    <s v="Manufacturing"/>
    <s v="Not Applicable"/>
    <s v="a. Installation or purchase of new equipment, b. Structural repairs, improvements, or renovations to existing buildings to be used for expansion"/>
    <n v="180000"/>
    <m/>
    <m/>
    <n v="54"/>
    <n v="180"/>
    <n v="789"/>
    <n v="8879000"/>
    <m/>
    <n v="2"/>
    <s v="Closed, Funds Disbursed"/>
    <n v="0"/>
    <n v="180000"/>
    <m/>
    <m/>
    <n v="106"/>
    <n v="180"/>
    <n v="886"/>
    <n v="8895130"/>
    <n v="0"/>
    <n v="60000"/>
    <s v="Cash"/>
    <n v="60000"/>
    <n v="180000"/>
  </r>
  <r>
    <s v="2018-23212"/>
    <x v="0"/>
    <x v="0"/>
    <s v="08/20/2020"/>
    <n v="2020"/>
    <s v="Project Peach"/>
    <s v="Continental Structural Plastics of North Carolina, Inc."/>
    <s v="Yes"/>
    <s v="Rowan"/>
    <n v="2"/>
    <s v="6701 Statesville Blvd; Salisbury, NC 28147"/>
    <s v="Yes"/>
    <s v="6701 Statesville Blvd; Salisbury, NC"/>
    <n v="28147"/>
    <s v="704-645-4650"/>
    <s v="www.cspplastics.com"/>
    <n v="336390"/>
    <s v="Not Applicable"/>
    <s v="Manufacturing"/>
    <s v="Not Applicable"/>
    <s v="a. Installation or purchase of new equipment, b. Structural repairs, improvements, or renovations to existing buildings to be used for expansion"/>
    <n v="100000"/>
    <m/>
    <m/>
    <n v="55"/>
    <n v="486"/>
    <n v="844"/>
    <n v="40500000"/>
    <m/>
    <n v="3"/>
    <s v="Active"/>
    <n v="100000"/>
    <n v="0"/>
    <m/>
    <m/>
    <n v="0"/>
    <n v="0"/>
    <n v="0"/>
    <n v="0"/>
    <n v="0"/>
    <n v="919650"/>
    <s v="Tax Grant"/>
    <n v="0"/>
    <n v="0"/>
  </r>
  <r>
    <s v="2020-26615"/>
    <x v="0"/>
    <x v="0"/>
    <s v="08/21/2020"/>
    <n v="2020"/>
    <s v="Project BBQ"/>
    <s v="Dansons US, LLC"/>
    <s v="No"/>
    <s v="Cumberland"/>
    <n v="1"/>
    <s v="800 Technology Drive; Fayetteville, NC 28306"/>
    <s v="No"/>
    <s v="800 Technology Drive; Fayetteville, NC"/>
    <n v="28306"/>
    <s v="877-303-3134"/>
    <s v="www.dansons.com"/>
    <n v="493110"/>
    <s v="Not Applicable"/>
    <s v="Warehousing"/>
    <s v="Not Applicable"/>
    <s v="a. Installation or purchase of new equipment, b. Structural repairs, improvements, or renovations to existing buildings to be used for expansion, c. Construction of or improvements to new or existing water"/>
    <n v="400000"/>
    <m/>
    <m/>
    <n v="106"/>
    <n v="0"/>
    <n v="725"/>
    <n v="24930000"/>
    <m/>
    <n v="4"/>
    <s v="Active"/>
    <n v="400000"/>
    <n v="0"/>
    <m/>
    <m/>
    <n v="0"/>
    <n v="0"/>
    <n v="0"/>
    <n v="0"/>
    <n v="0"/>
    <n v="175000"/>
    <s v="Cash"/>
    <n v="0"/>
    <n v="0"/>
  </r>
  <r>
    <s v="2020-26296"/>
    <x v="0"/>
    <x v="0"/>
    <s v="09/29/2020"/>
    <n v="2020"/>
    <s v="Project River Breeze"/>
    <s v="CleanAire, LLC"/>
    <s v="Yes"/>
    <s v="Beaufort"/>
    <n v="1"/>
    <s v="720 Page Road; Washington, NC 27889"/>
    <s v="Yes"/>
    <s v="720 Page Road; Washington, NC"/>
    <n v="27889"/>
    <s v="252-293-6699"/>
    <s v="www.cleanaire.net"/>
    <n v="333413"/>
    <s v="Not Applicable"/>
    <s v="Manufacturing"/>
    <s v="Not Applicable"/>
    <s v="a. Installation or purchase of new equipment, b. Structural repairs, improvements, or renovations to existing buildings to be used for expansion"/>
    <n v="120000"/>
    <m/>
    <m/>
    <n v="35"/>
    <n v="18"/>
    <n v="731"/>
    <n v="1305000"/>
    <m/>
    <n v="3"/>
    <s v="Closed, $0 Disbursed"/>
    <n v="0"/>
    <n v="0"/>
    <m/>
    <m/>
    <n v="0"/>
    <n v="0"/>
    <n v="0"/>
    <n v="0"/>
    <n v="0"/>
    <n v="73000"/>
    <s v="Cash"/>
    <n v="0"/>
    <n v="0"/>
  </r>
  <r>
    <s v="2020-26731"/>
    <x v="0"/>
    <x v="0"/>
    <s v="10/02/2020"/>
    <n v="2020"/>
    <s v="Project TAD"/>
    <s v="Triple Aught Design, LLC"/>
    <s v="No"/>
    <s v="McDowell"/>
    <n v="2"/>
    <s v="89 Commerce St; Old Fort, NC 28762"/>
    <s v="No"/>
    <s v="89 Commerce St; Old Fort, NC"/>
    <n v="28762"/>
    <s v="415-520-3222"/>
    <s v="www.tripleaughtdesign.com"/>
    <n v="314910"/>
    <n v="315220"/>
    <s v="Manufacturing"/>
    <s v="Manufacturing"/>
    <s v="a. Installation or purchase of new equipment, b. Structural repairs, improvements, or renovations to existing buildings to be used for expansion, c. Construction of or improvements to new or existing water"/>
    <n v="210000"/>
    <m/>
    <m/>
    <n v="63"/>
    <n v="0"/>
    <n v="707"/>
    <n v="965691"/>
    <m/>
    <n v="5"/>
    <s v="Active"/>
    <n v="210000"/>
    <n v="0"/>
    <m/>
    <m/>
    <n v="0"/>
    <n v="0"/>
    <n v="0"/>
    <n v="0"/>
    <n v="0"/>
    <n v="105000"/>
    <s v="Cash"/>
    <n v="0"/>
    <n v="0"/>
  </r>
  <r>
    <s v="2020-26964"/>
    <x v="0"/>
    <x v="0"/>
    <s v="10/14/2020"/>
    <n v="2020"/>
    <s v="Project EastPac"/>
    <s v="MBP Acquisitions LLC"/>
    <s v="Yes"/>
    <s v="Union"/>
    <n v="3"/>
    <s v="6029 Stitt St; Monroe, NC 28110"/>
    <s v="Yes"/>
    <s v="6029 Stitt St; Monroe, NC "/>
    <n v="28110"/>
    <s v="704-349-5055"/>
    <s v="www.hamiltondp.com"/>
    <n v="327420"/>
    <s v="Not Applicable"/>
    <s v="Manufacturing"/>
    <s v="Not Applicable"/>
    <s v="b. Structural repairs, improvements, or renovations to existing buildings to be used for expansion"/>
    <n v="50000"/>
    <m/>
    <m/>
    <n v="31"/>
    <n v="20"/>
    <n v="865"/>
    <n v="4500000"/>
    <m/>
    <n v="2"/>
    <s v="Active"/>
    <n v="50000"/>
    <n v="0"/>
    <m/>
    <m/>
    <n v="0"/>
    <n v="0"/>
    <n v="0"/>
    <n v="0"/>
    <n v="0"/>
    <n v="326000"/>
    <s v="Tax Grant"/>
    <n v="0"/>
    <n v="0"/>
  </r>
  <r>
    <s v="2020-26919"/>
    <x v="0"/>
    <x v="0"/>
    <s v="10/15/2020"/>
    <n v="2020"/>
    <s v="Project Explorer"/>
    <s v="RMC Advanced Technologies Inc."/>
    <s v="Yes"/>
    <s v="Catawba"/>
    <n v="2"/>
    <s v="1400 Burris Road; Newton, NC 28658"/>
    <s v="Yes"/>
    <s v="1400 Burris Road; Newton, NC"/>
    <n v="28658"/>
    <s v="586-441-1940"/>
    <s v="www.rmctechnology.com"/>
    <n v="336211"/>
    <s v="Not Applicable"/>
    <s v="Manufacturing"/>
    <s v="Not Applicable"/>
    <s v="b. Structural repairs, improvements, or renovations to existing buildings to be used for expansion"/>
    <n v="150000"/>
    <m/>
    <m/>
    <n v="72"/>
    <n v="24"/>
    <n v="829"/>
    <n v="6435000"/>
    <m/>
    <n v="5"/>
    <s v="Active"/>
    <n v="150000"/>
    <n v="0"/>
    <m/>
    <m/>
    <n v="0"/>
    <n v="0"/>
    <n v="0"/>
    <n v="0"/>
    <n v="0"/>
    <n v="76378"/>
    <s v="Tax Grant"/>
    <n v="0"/>
    <n v="0"/>
  </r>
  <r>
    <s v="2020-26408"/>
    <x v="0"/>
    <x v="0"/>
    <s v="10/26/2020"/>
    <n v="2020"/>
    <s v="Project Connection"/>
    <s v="Illinois Tool Works Inc."/>
    <s v="Yes"/>
    <s v="Surry"/>
    <n v="2"/>
    <s v="645 W. Pine Street; Mount Airy 27030"/>
    <s v="Yes"/>
    <s v="645 W. Pine Street; Mount Airy"/>
    <n v="27030"/>
    <s v="336-996-7046"/>
    <s v="www.itw.com"/>
    <n v="314999"/>
    <s v="Not Applicable"/>
    <s v="Manufacturing"/>
    <s v="Not Applicable"/>
    <s v="a. Installation or purchase of new equipment, b. Structural repairs, improvements, or renovations to existing buildings to be used for expansion"/>
    <n v="75000"/>
    <m/>
    <m/>
    <n v="30"/>
    <n v="259"/>
    <n v="716"/>
    <n v="4086488"/>
    <m/>
    <n v="3"/>
    <s v="Active"/>
    <n v="75000"/>
    <n v="0"/>
    <m/>
    <m/>
    <n v="0"/>
    <n v="0"/>
    <n v="0"/>
    <n v="0"/>
    <n v="0"/>
    <n v="128531"/>
    <s v="Cash"/>
    <n v="0"/>
    <n v="0"/>
  </r>
  <r>
    <s v="2020-27177"/>
    <x v="0"/>
    <x v="0"/>
    <s v="10/28/2020"/>
    <n v="2020"/>
    <s v="Project Iron Monger"/>
    <s v="East Coast Steel Fabrication, Inc."/>
    <s v="Yes"/>
    <s v="Perquimans"/>
    <n v="1"/>
    <s v="116 N. Granby Street; Shawboro, NC 27944"/>
    <s v="Yes"/>
    <s v="116 N. Granby Street; Shawboro, NC"/>
    <n v="27944"/>
    <s v="757-351-2601"/>
    <s v="www.ecsfi.com"/>
    <n v="331210"/>
    <s v="Not Applicable"/>
    <s v="Manufacturing"/>
    <s v="Not Applicable"/>
    <s v="a. Installation or purchase of new equipment"/>
    <n v="60000"/>
    <m/>
    <m/>
    <n v="25"/>
    <n v="6"/>
    <n v="664"/>
    <n v="433982"/>
    <m/>
    <n v="2"/>
    <s v="Active"/>
    <n v="45000"/>
    <n v="15000"/>
    <m/>
    <m/>
    <n v="7"/>
    <n v="6"/>
    <n v="848"/>
    <n v="132100"/>
    <n v="0"/>
    <n v="20000"/>
    <s v="Cash"/>
    <n v="5000"/>
    <n v="15000"/>
  </r>
  <r>
    <s v="2018-22417"/>
    <x v="0"/>
    <x v="0"/>
    <s v="10/30/2020"/>
    <n v="2020"/>
    <s v="Project BLVD"/>
    <s v="Cornerstone Building Brands, Inc."/>
    <s v="Yes"/>
    <s v="Nash"/>
    <n v="1"/>
    <s v="100 Red Iron Road; Rocky Mount, NC 27804"/>
    <s v="Yes"/>
    <s v="100 Red Iron Road; Rocky Mount, NC"/>
    <n v="27804"/>
    <s v="513-702-0141"/>
    <s v="www.cornerstonebuildingbrands.com"/>
    <n v="326150"/>
    <s v="Not Applicable"/>
    <s v="Manufacturing"/>
    <s v="Not Applicable"/>
    <s v="a. Installation or purchase of new equipment, b. Structural repairs, improvements, or renovations to existing buildings to be used for expansion, c. Construction of or improvements to new or existing water"/>
    <n v="100000"/>
    <m/>
    <m/>
    <n v="34"/>
    <n v="2687"/>
    <n v="785"/>
    <n v="22140000"/>
    <m/>
    <n v="5"/>
    <s v="Active"/>
    <n v="100000"/>
    <n v="0"/>
    <m/>
    <m/>
    <n v="0"/>
    <n v="0"/>
    <n v="0"/>
    <n v="0"/>
    <n v="0"/>
    <n v="545279"/>
    <s v="Cash"/>
    <n v="0"/>
    <n v="0"/>
  </r>
  <r>
    <s v="2020-26063"/>
    <x v="0"/>
    <x v="0"/>
    <s v="11/09/2020"/>
    <n v="2020"/>
    <s v="Project Twin Rivers"/>
    <s v="American Wood Fibers, Inc"/>
    <s v="Yes"/>
    <s v="Scotland"/>
    <n v="1"/>
    <s v="16900 Aberdeen Road; Laurinburg, NC 28352"/>
    <s v="Yes"/>
    <s v="16900 Aberdeen Road; Laurinburg, NC"/>
    <n v="28352"/>
    <s v="443-545-1920"/>
    <s v="www.awf.com"/>
    <n v="321999"/>
    <s v="Not Applicable"/>
    <s v="Manufacturing"/>
    <s v="Not Applicable"/>
    <s v="a. Installation or purchase of new equipment, b. Structural repairs, improvements, or renovations to existing buildings to be used for expansion, c. Construction of or improvements to new or existing water...or"/>
    <n v="100000"/>
    <m/>
    <m/>
    <n v="46"/>
    <n v="0"/>
    <n v="698"/>
    <n v="17550000"/>
    <m/>
    <n v="4"/>
    <s v="Active"/>
    <n v="100000"/>
    <n v="0"/>
    <m/>
    <m/>
    <n v="0"/>
    <n v="0"/>
    <n v="0"/>
    <n v="0"/>
    <n v="0"/>
    <n v="502390"/>
    <s v="Tax Grant"/>
    <n v="0"/>
    <n v="0"/>
  </r>
  <r>
    <s v="2020-26583"/>
    <x v="0"/>
    <x v="0"/>
    <s v="11/12/2020"/>
    <n v="2020"/>
    <s v="Project X-Ray"/>
    <s v="Flow X-Ray Corp"/>
    <s v="No"/>
    <s v="Edgecombe"/>
    <n v="1"/>
    <s v="133 Blue Hawaiian Dr; Battleboro, NC 27804"/>
    <s v="No"/>
    <s v="133 Blue Hawaiian Dr; Battleboro, NC "/>
    <n v="27804"/>
    <s v="631-242-9729"/>
    <s v="www.flowdental.com"/>
    <n v="334517"/>
    <n v="325992"/>
    <s v="Manufacturing"/>
    <s v="Manufacturing"/>
    <s v="a. Installation or purchase of new equipment, b. Structural repairs, improvements, or renovations to existing buildings to be used for expansion, c. Construction of or improvements to new or existing water"/>
    <n v="200000"/>
    <m/>
    <m/>
    <n v="61"/>
    <n v="0"/>
    <n v="687"/>
    <n v="4117000"/>
    <m/>
    <n v="5"/>
    <s v="Active"/>
    <n v="200000"/>
    <n v="0"/>
    <m/>
    <m/>
    <n v="0"/>
    <n v="0"/>
    <n v="0"/>
    <n v="0"/>
    <n v="0"/>
    <n v="104800"/>
    <s v="Cash"/>
    <n v="0"/>
    <n v="0"/>
  </r>
  <r>
    <s v="2020-27382"/>
    <x v="0"/>
    <x v="0"/>
    <s v="12/04/2020"/>
    <n v="2020"/>
    <s v="Project Day"/>
    <s v="Riverside Furniture Corporation"/>
    <s v="Yes"/>
    <s v="Caswell"/>
    <n v="1"/>
    <s v="5928 N. Hwy 87; Gibsonville, NC 27377"/>
    <s v="Yes"/>
    <s v="5928 N. Hwy 87; Gibsonville, NC"/>
    <n v="27377"/>
    <s v="479-785-8153"/>
    <s v="www.riverside-furniture.com"/>
    <n v="423210"/>
    <s v="Not Applicable"/>
    <s v="Wholesale"/>
    <s v="Not Applicable"/>
    <s v="a. Installation or purchase of new equipment, b. Structural repairs, improvements, or renovations to existing buildings to be used for expansion"/>
    <n v="150000"/>
    <m/>
    <m/>
    <n v="45"/>
    <n v="5"/>
    <n v="701"/>
    <n v="4945500"/>
    <m/>
    <n v="4"/>
    <s v="Active"/>
    <n v="112500"/>
    <n v="37500"/>
    <m/>
    <m/>
    <n v="21"/>
    <n v="5"/>
    <n v="1784"/>
    <n v="4761388"/>
    <n v="0"/>
    <n v="50000"/>
    <s v="Cash"/>
    <n v="12500"/>
    <n v="37500"/>
  </r>
  <r>
    <s v="2020-26317"/>
    <x v="0"/>
    <x v="0"/>
    <s v="12/07/2020"/>
    <n v="2020"/>
    <s v="Project Disney"/>
    <s v="Sturm, Ruger &amp; Co., Inc."/>
    <s v="Yes"/>
    <s v="Rockingham"/>
    <n v="1"/>
    <s v="271 Cardwell Road; Mayodan, NC 27027"/>
    <s v="Yes"/>
    <s v="271 Cardwell Road; Mayodan, NC"/>
    <n v="27027"/>
    <s v="336-949-5128"/>
    <s v="www.ruger.com"/>
    <n v="332994"/>
    <s v="Not Applicable"/>
    <s v="Manufacturing"/>
    <s v="Not Applicable"/>
    <s v="a. Installation or purchase of new equipment, b. Structural repairs, improvements, or renovations to existing buildings to be used for expansion, c. Construction of or improvements to new or existing water"/>
    <n v="150000"/>
    <m/>
    <m/>
    <n v="54"/>
    <n v="490"/>
    <n v="676"/>
    <n v="9297000"/>
    <m/>
    <n v="2"/>
    <s v="Active"/>
    <n v="150000"/>
    <n v="0"/>
    <m/>
    <m/>
    <n v="0"/>
    <n v="0"/>
    <n v="0"/>
    <n v="0"/>
    <n v="0"/>
    <n v="447600"/>
    <s v="Tax Grant"/>
    <n v="0"/>
    <n v="0"/>
  </r>
  <r>
    <s v="2020-27354"/>
    <x v="0"/>
    <x v="0"/>
    <s v="12/09/2020"/>
    <n v="2020"/>
    <s v="Project Hero"/>
    <s v="Integro Technologies Corp"/>
    <s v="Yes"/>
    <s v="Rowan"/>
    <n v="2"/>
    <s v="301 South Main Street; Salisbury, NC 28144"/>
    <s v="Yes"/>
    <s v="301 South Main Street; Salisbury, NC"/>
    <n v="28144"/>
    <s v="704-636-9666"/>
    <s v="www.integro-tech.com"/>
    <n v="336111"/>
    <s v="Not Applicable"/>
    <s v="Manufacturing"/>
    <s v="Not Applicable"/>
    <s v="a. Installation or purchase of new equipment, b. Structural repairs, improvements, or renovations to existing buildings to be used for expansion"/>
    <n v="80000"/>
    <m/>
    <m/>
    <n v="27"/>
    <n v="45"/>
    <n v="844"/>
    <n v="2407500"/>
    <m/>
    <n v="5"/>
    <s v="Active"/>
    <n v="80000"/>
    <n v="0"/>
    <m/>
    <m/>
    <n v="0"/>
    <n v="0"/>
    <n v="0"/>
    <n v="0"/>
    <n v="0"/>
    <n v="80251"/>
    <s v="Tax Grant"/>
    <n v="0"/>
    <n v="0"/>
  </r>
  <r>
    <s v="2020-27355"/>
    <x v="0"/>
    <x v="0"/>
    <s v="12/09/2020"/>
    <n v="2020"/>
    <s v="Project House 1"/>
    <s v="Huvepharma"/>
    <s v="Yes"/>
    <s v="Scottland"/>
    <n v="1"/>
    <s v="22300 Skyway Church Road; Maxton, NC 28364"/>
    <s v="Yes"/>
    <s v="22300 Skyway Church Road; Maxton, NC"/>
    <n v="28364"/>
    <s v="910-506-2650"/>
    <s v="www.huvepharma.com"/>
    <n v="325414"/>
    <s v="Not Applicable"/>
    <s v="Manufacturing"/>
    <s v="Not Applicable"/>
    <s v="a. Installation or purchase of new equipment, b. Structural repairs, improvements, or renovations to existing buildings to be used for expansion, c. Construction of or improvements to new or existing water"/>
    <n v="30000"/>
    <m/>
    <m/>
    <n v="9"/>
    <n v="21"/>
    <n v="698"/>
    <n v="1710000"/>
    <m/>
    <n v="2"/>
    <s v="Active"/>
    <n v="30000"/>
    <n v="0"/>
    <m/>
    <m/>
    <n v="0"/>
    <n v="0"/>
    <n v="0"/>
    <n v="0"/>
    <n v="0"/>
    <n v="28250"/>
    <s v="Tax Grant"/>
    <n v="0"/>
    <n v="0"/>
  </r>
  <r>
    <s v="15-1083"/>
    <x v="1"/>
    <x v="0"/>
    <d v="2020-02-03T00:00:00"/>
    <n v="2020"/>
    <s v="Bharat Forge"/>
    <s v="Bharat Forge"/>
    <s v="No"/>
    <s v="Sanford"/>
    <n v="1"/>
    <s v="Colon Rd at US 1"/>
    <s v="No"/>
    <s v="P.O. Box 3729, Sanford, NC"/>
    <n v="27331"/>
    <s v="(919) 777-1112"/>
    <s v="www.sanfordnc.net"/>
    <n v="336350"/>
    <s v="Not Required"/>
    <s v="Manufacturing"/>
    <s v="Not Required"/>
    <s v="Sewer"/>
    <n v="500000"/>
    <s v="N/A"/>
    <s v="N/A"/>
    <s v="Not Required"/>
    <s v="Not Required"/>
    <s v="Not Required"/>
    <s v="Not Required"/>
    <s v="N/A"/>
    <s v="N/A"/>
    <s v="Closed, Funds Disbursed"/>
    <n v="0"/>
    <n v="500000"/>
    <s v="N/A"/>
    <s v="N/A"/>
    <s v="Not Required"/>
    <s v="Not Required"/>
    <s v="Not Required"/>
    <s v="Not Required"/>
    <s v="N/A - Local Governments Apply for Reimbursement"/>
    <s v="Not Required"/>
    <s v="Not Required"/>
    <s v="Not Required"/>
    <n v="500000"/>
  </r>
  <r>
    <s v="15-1085"/>
    <x v="1"/>
    <x v="0"/>
    <d v="2020-03-30T00:00:00"/>
    <n v="2020"/>
    <s v="Wright Foods Bilhen Pump Station"/>
    <s v="Wright Foods"/>
    <s v="Yes"/>
    <s v="Montgomery"/>
    <n v="1"/>
    <s v="W. Main Street, Troy"/>
    <s v="Yes"/>
    <s v="315 N. Main St., Troy, NC"/>
    <n v="27371"/>
    <s v="(910) 572.3661"/>
    <s v="www.troy.nc.us"/>
    <s v="Not Required"/>
    <s v="Not Required"/>
    <s v="Manufacturing"/>
    <s v="Not Required"/>
    <s v="Sewer"/>
    <n v="1095000"/>
    <s v="N/A"/>
    <s v="N/A"/>
    <s v="Not Required"/>
    <s v="Not Required"/>
    <s v="Not Required"/>
    <s v="Not Required"/>
    <s v="N/A"/>
    <s v="N/A"/>
    <s v="Closed, Funds Disbursed"/>
    <n v="0"/>
    <n v="1095000"/>
    <s v="N/A"/>
    <s v="N/A"/>
    <s v="Not Required"/>
    <s v="Not Required"/>
    <s v="Not Required"/>
    <s v="Not Required"/>
    <s v="N/A - Local Governments Apply for Reimbursement"/>
    <s v="Not Required"/>
    <s v="Not Required"/>
    <s v="Not Required"/>
    <n v="1095000"/>
  </r>
  <r>
    <s v="15-1084"/>
    <x v="1"/>
    <x v="0"/>
    <d v="2020-05-12T00:00:00"/>
    <n v="2020"/>
    <s v="Louisburg Industrial Park"/>
    <s v="N/A"/>
    <s v="N/A"/>
    <s v="Franklin"/>
    <n v="2"/>
    <s v="T. Kemp Road"/>
    <s v="No"/>
    <s v="110 W. Nash St., Louisburg, NC"/>
    <n v="27549"/>
    <s v="(919) 497-1004"/>
    <s v="www.townoflouisburg.org"/>
    <s v="Not Required"/>
    <s v="Not Required"/>
    <s v="Not Required"/>
    <s v="Not Required"/>
    <s v="Water, Sewer, Road"/>
    <n v="2439100"/>
    <s v="N/A"/>
    <s v="N/A"/>
    <s v="Not Required"/>
    <s v="Not Required"/>
    <s v="Not Required"/>
    <s v="Not Required"/>
    <s v="N/A"/>
    <s v="N/A"/>
    <s v="Active"/>
    <n v="2439100"/>
    <n v="0"/>
    <s v="N/A"/>
    <s v="N/A"/>
    <s v="Not Required"/>
    <s v="Not Required"/>
    <s v="Not Required"/>
    <s v="Not Required"/>
    <s v="N/A - Local Governments Apply for Reimbursement"/>
    <s v="Not Required"/>
    <s v="Not Required"/>
    <s v="Not Required"/>
    <n v="0"/>
  </r>
  <r>
    <s v="15-1086"/>
    <x v="1"/>
    <x v="0"/>
    <d v="2020-07-27T00:00:00"/>
    <n v="2020"/>
    <s v="Craven County Industrial Park"/>
    <s v="N/A"/>
    <s v="N/A"/>
    <s v="Craven"/>
    <n v="2"/>
    <s v="US Hwy 70 and US Hwy 17"/>
    <s v="No"/>
    <s v="406 Craven St., New Bern"/>
    <n v="28560"/>
    <s v="(252) 636-6600"/>
    <s v="www.cravencountync.gov"/>
    <s v="Not Required"/>
    <s v="Not Required"/>
    <s v="Not Required"/>
    <s v="Not Required"/>
    <s v="Water, Sewer"/>
    <n v="352500"/>
    <s v="N/A"/>
    <s v="N/A"/>
    <s v="Not Required"/>
    <s v="Not Required"/>
    <s v="Not Required"/>
    <s v="Not Required"/>
    <s v="N/A"/>
    <s v="N/A"/>
    <s v="Closed, Funds Disbursed"/>
    <n v="0"/>
    <n v="332511"/>
    <s v="N/A"/>
    <s v="N/A"/>
    <s v="Not Required"/>
    <s v="Not Required"/>
    <s v="Not Required"/>
    <s v="Not Required"/>
    <s v="N/A - Local Governments Apply for Reimbursement"/>
    <s v="Not Required"/>
    <s v="Not Required"/>
    <s v="Not Required"/>
    <n v="332511"/>
  </r>
  <r>
    <s v="15-1087"/>
    <x v="1"/>
    <x v="0"/>
    <d v="2020-07-27T00:00:00"/>
    <n v="2020"/>
    <s v="Liberty Point Industrial Park"/>
    <s v="N/A"/>
    <s v="N/A"/>
    <s v="Cumberland"/>
    <n v="1"/>
    <s v="Corporation Drive"/>
    <s v="No"/>
    <s v="117 Dick St., Fayetteville"/>
    <n v="28301"/>
    <s v="(910) 678-7771"/>
    <s v="www.cumberlandcountync.gov"/>
    <s v="Not Required"/>
    <s v="Not Required"/>
    <s v="Not Required"/>
    <s v="Not Required"/>
    <s v="Sewer"/>
    <n v="1946511"/>
    <s v="N/A"/>
    <s v="N/A"/>
    <s v="Not Required"/>
    <s v="Not Required"/>
    <s v="Not Required"/>
    <s v="Not Required"/>
    <s v="N/A"/>
    <s v="N/A"/>
    <s v="Active"/>
    <n v="1946511"/>
    <n v="0"/>
    <s v="N/A"/>
    <s v="N/A"/>
    <s v="Not Required"/>
    <s v="Not Required"/>
    <s v="Not Required"/>
    <s v="Not Required"/>
    <s v="N/A - Local Governments Apply for Reimbursement"/>
    <s v="Not Required"/>
    <s v="Not Required"/>
    <s v="Not Required"/>
    <n v="0"/>
  </r>
  <r>
    <s v="15-1088"/>
    <x v="1"/>
    <x v="0"/>
    <d v="2020-09-24T00:00:00"/>
    <n v="2020"/>
    <s v="Southeast Region Park"/>
    <s v="N/A"/>
    <s v="N/A"/>
    <s v="Columbus"/>
    <n v="1"/>
    <s v="1024 Midway Road"/>
    <s v="No"/>
    <s v="111 Washington St., Whiteville, NC"/>
    <n v="28472"/>
    <s v="(910) 640-6640"/>
    <s v="www.columbusco.org"/>
    <s v="Not Required"/>
    <s v="Not Required"/>
    <s v="Not Required"/>
    <s v="Not Required"/>
    <s v="Water"/>
    <n v="886983"/>
    <s v="N/A"/>
    <s v="N/A"/>
    <s v="Not Required"/>
    <s v="Not Required"/>
    <s v="Not Required"/>
    <s v="Not Required"/>
    <s v="N/A"/>
    <s v="N/A"/>
    <s v="Active"/>
    <n v="319181"/>
    <n v="567802"/>
    <s v="N/A"/>
    <s v="N/A"/>
    <s v="Not Required"/>
    <s v="Not Required"/>
    <s v="Not Required"/>
    <s v="Not Required"/>
    <s v="N/A - Local Governments Apply for Reimbursement"/>
    <s v="Not Required"/>
    <s v="Not Required"/>
    <s v="Not Required"/>
    <n v="567802"/>
  </r>
  <r>
    <s v="15-1089"/>
    <x v="1"/>
    <x v="1"/>
    <d v="2020-09-24T00:00:00"/>
    <n v="2020"/>
    <s v="Jetstream Aviation"/>
    <s v="Jetstream Aviation, LLC "/>
    <s v="Yes"/>
    <s v="Lenoir"/>
    <n v="1"/>
    <s v="2860 Jetport Road"/>
    <s v="No"/>
    <s v="P.O. Box 339, Kinston"/>
    <n v="28502"/>
    <s v="(252) 939-3110"/>
    <s v="www.ci.kinston.nc.us"/>
    <s v="Not Required"/>
    <s v="Not Required"/>
    <s v="Not Required"/>
    <s v="Not Required"/>
    <s v="Water"/>
    <n v="187300"/>
    <s v="N/A"/>
    <s v="N/A"/>
    <s v="Not Required"/>
    <s v="Not Required"/>
    <s v="Not Required"/>
    <s v="Not Required"/>
    <s v="N/A"/>
    <s v="N/A"/>
    <s v="Closed, Funds Disbursed"/>
    <n v="0"/>
    <n v="152266"/>
    <s v="N/A"/>
    <s v="N/A"/>
    <s v="Not Required"/>
    <s v="Not Required"/>
    <s v="Not Required"/>
    <s v="Not Required"/>
    <s v="N/A - Local Governments Apply for Reimbursement"/>
    <s v="Not Required"/>
    <s v="Not Required"/>
    <s v="Not Required"/>
    <n v="152266"/>
  </r>
  <r>
    <s v="15-1090"/>
    <x v="1"/>
    <x v="0"/>
    <d v="2020-11-30T00:00:00"/>
    <n v="2020"/>
    <s v="Heritage Mulch"/>
    <s v="Heritage Mulch"/>
    <s v="Yes"/>
    <s v="Warren"/>
    <n v="1"/>
    <s v="155 Collins Road"/>
    <s v="Yes"/>
    <s v="602 W. Ridgeway St., Warrenton"/>
    <n v="27589"/>
    <s v="(252) 257-3115"/>
    <s v="www.warrencountync.com"/>
    <n v="444220"/>
    <s v="Not Required"/>
    <s v="Manufacturing"/>
    <s v="Not Required"/>
    <s v="Water"/>
    <n v="115000"/>
    <s v="N/A"/>
    <s v="N/A"/>
    <s v="Not Required"/>
    <s v="Not Required"/>
    <s v="Not Required"/>
    <s v="Not Required"/>
    <s v="N/A"/>
    <s v="N/A"/>
    <s v="Active"/>
    <n v="291332"/>
    <n v="0"/>
    <s v="N/A"/>
    <s v="N/A"/>
    <s v="Not Required"/>
    <s v="Not Required"/>
    <s v="Not Required"/>
    <s v="Not Required"/>
    <s v="N/A - Local Governments Apply for Reimbursement"/>
    <s v="Not Required"/>
    <s v="Not Required"/>
    <s v="Not Required"/>
    <n v="0"/>
  </r>
  <r>
    <s v="2019-24946"/>
    <x v="2"/>
    <x v="0"/>
    <s v="01/21/2020"/>
    <n v="2020"/>
    <s v="Blue Jay"/>
    <s v="Eli Lilly and Company I"/>
    <s v="Yes"/>
    <s v="Durham"/>
    <n v="3"/>
    <s v="Moore Drive, Not in City limits, NC 27709"/>
    <s v="No"/>
    <s v="Lilly Corporate Center, Indianapolis, IN 46285"/>
    <s v="27709"/>
    <s v="317-276-2000"/>
    <s v="www.lilly.com"/>
    <n v="325412"/>
    <s v=""/>
    <s v="Manufacturing"/>
    <s v=""/>
    <s v="a. Purchase and/or installation of equipment, c. Training"/>
    <n v="11586000"/>
    <n v="8689500"/>
    <n v="2896500"/>
    <n v="416"/>
    <n v="0"/>
    <n v="65152"/>
    <n v="426600000"/>
    <n v="5"/>
    <n v="12"/>
    <s v="Active"/>
    <n v="8689500"/>
    <n v="0"/>
    <n v="2896500"/>
    <n v="0"/>
    <s v="Not Reported"/>
    <s v="Not Reported"/>
    <s v="Not Reported"/>
    <s v="Not Reported"/>
    <s v=""/>
    <n v="2550000"/>
    <s v="Cash Incentive"/>
    <n v="160290"/>
    <n v="0"/>
  </r>
  <r>
    <s v="2019-24101"/>
    <x v="2"/>
    <x v="0"/>
    <s v="02/18/2020"/>
    <n v="2020"/>
    <s v="Jupiter"/>
    <s v="Audentes Therapeutics, Inc."/>
    <s v="No"/>
    <s v="Lee"/>
    <n v="2"/>
    <s v="6074 Enterprise Park Drive, Sanford, NC 27330-9709"/>
    <s v="No"/>
    <s v="600 California Street, 17th Floor, San Francisco, CA 94108"/>
    <s v="27330-9709"/>
    <s v="(415) 818-1001"/>
    <s v="https://www.audentestx.com/"/>
    <n v="325414"/>
    <s v=""/>
    <s v="Manufacturing"/>
    <s v=""/>
    <s v="a. Purchase and/or installation of equipment, b. Renovation to building, c. Training"/>
    <n v="4139000"/>
    <n v="3725100"/>
    <n v="413900"/>
    <n v="188"/>
    <n v="0"/>
    <n v="75510"/>
    <n v="98460000"/>
    <n v="5"/>
    <n v="12"/>
    <s v="Active"/>
    <n v="3725100"/>
    <n v="0"/>
    <n v="413900"/>
    <n v="0"/>
    <s v="Not Reported"/>
    <s v="Not Reported"/>
    <s v="Not Reported"/>
    <s v="Not Reported"/>
    <s v=""/>
    <n v="4874185"/>
    <s v="Cash Grant"/>
    <n v="0"/>
    <n v="0"/>
  </r>
  <r>
    <s v="2019-25246"/>
    <x v="2"/>
    <x v="0"/>
    <s v="04/07/2020"/>
    <n v="2020"/>
    <s v="Athens"/>
    <s v="Bandwidth Inc."/>
    <s v="Yes"/>
    <s v="Wake"/>
    <n v="3"/>
    <s v="TBD, Raleigh, NC N/A; 900 Main Campus Dr, Suite 100, Raleigh, NC 27606-5177"/>
    <s v="Yes"/>
    <s v="900 Main Campus Dr, Suite 100, Raleigh, NC 27606"/>
    <s v="N/A; 27606-5177"/>
    <s v="800-808-5150"/>
    <s v="bandwidth.com"/>
    <n v="517911"/>
    <s v=""/>
    <s v="Information"/>
    <s v=""/>
    <s v="a. Purchase and/or installation of equipment, c. Training, d. Other-TBD"/>
    <n v="43039000"/>
    <n v="32279250"/>
    <n v="10759750"/>
    <n v="932"/>
    <n v="677"/>
    <n v="87149"/>
    <n v="95783850"/>
    <n v="5"/>
    <n v="12"/>
    <s v="Active"/>
    <n v="32279250"/>
    <n v="0"/>
    <n v="10759750"/>
    <n v="0"/>
    <s v="Not Reported"/>
    <s v="Not Reported"/>
    <s v="Not Reported"/>
    <s v="Not Reported"/>
    <s v=""/>
    <s v="Contract Pending + $3,068,060"/>
    <s v="Tax Grant"/>
    <n v="0"/>
    <n v="0"/>
  </r>
  <r>
    <s v="2018-23210"/>
    <x v="2"/>
    <x v="0"/>
    <s v="04/14/2020"/>
    <n v="2020"/>
    <s v="Grand"/>
    <s v="GoldenHome International Inc."/>
    <s v="No"/>
    <s v="Cabarrus"/>
    <n v="3"/>
    <s v="231 Concord Pkwy S, Concord, NC 28027"/>
    <s v="No"/>
    <s v="400 Apgar Dr Ste A, Somerset, NJ 8873"/>
    <s v="28027"/>
    <s v="609-582-3268"/>
    <s v="www.goldenhomekitchen.com"/>
    <n v="321999"/>
    <s v=""/>
    <s v="Manufacturing"/>
    <s v=""/>
    <s v="a. Purchase and/or installation of equipment, c. Training"/>
    <n v="1490000"/>
    <n v="1117500"/>
    <n v="372500"/>
    <n v="231"/>
    <n v="0"/>
    <n v="38334"/>
    <n v="77400000"/>
    <n v="4"/>
    <n v="12"/>
    <s v="Active"/>
    <n v="1117500"/>
    <n v="0"/>
    <n v="372500"/>
    <n v="0"/>
    <s v="Not Reported"/>
    <s v="Not Reported"/>
    <s v="Not Reported"/>
    <s v="Not Reported"/>
    <s v=""/>
    <n v="2042268"/>
    <s v="Tax Grant"/>
    <n v="0"/>
    <n v="0"/>
  </r>
  <r>
    <s v="2017-21576"/>
    <x v="2"/>
    <x v="0"/>
    <s v="05/26/2020"/>
    <n v="2020"/>
    <s v="Optic"/>
    <s v="Ontex Operations USA, LLC"/>
    <s v="No"/>
    <s v="Rockingham"/>
    <n v="1"/>
    <s v="SW corner of interesection of HWY 65 &amp; I 73, not in city limits, NC 27357"/>
    <s v="No"/>
    <s v="960 North Point Parkway, Suite 100, Alpharetta, GA 30005"/>
    <s v="27357"/>
    <s v="678-464-8787"/>
    <s v="www.ontex.com"/>
    <n v="322291"/>
    <s v=""/>
    <s v="Manufacturing"/>
    <s v=""/>
    <s v="a. Purchase and/or installation of equipment, b. Renovation to building, c. Training"/>
    <n v="3001000"/>
    <n v="3001000"/>
    <n v="0"/>
    <n v="317"/>
    <n v="51"/>
    <n v="36460"/>
    <n v="70482220"/>
    <n v="4"/>
    <n v="12"/>
    <s v="Active"/>
    <n v="3001000"/>
    <n v="0"/>
    <n v="0"/>
    <n v="0"/>
    <s v="Not Reported"/>
    <s v="Not Reported"/>
    <s v="Not Reported"/>
    <s v="Not Reported"/>
    <s v=""/>
    <n v="2210867"/>
    <s v=" Cash Grant"/>
    <n v="0"/>
    <n v="0"/>
  </r>
  <r>
    <s v="2019-25247"/>
    <x v="2"/>
    <x v="0"/>
    <s v="06/02/2020"/>
    <n v="2020"/>
    <s v="Orion 2 Phase 1"/>
    <s v="Grail, LLC"/>
    <s v="No"/>
    <s v="Durham"/>
    <n v="3"/>
    <s v="4001 NC Hwy 54, Not in City Limits, NC 27709-0000"/>
    <s v="No"/>
    <s v="1525 O'Brien Dr., Menlo Park, CA 94025"/>
    <s v="27709-0000"/>
    <s v="(833) 694-2553"/>
    <s v="https://grail.com"/>
    <n v="541714"/>
    <s v=""/>
    <s v="Professional, Scientific, and Technical Services"/>
    <s v=""/>
    <s v="a. Purchase and/or installation of equipment, b. Renovation to building, c. Training"/>
    <n v="6868000"/>
    <n v="5151000"/>
    <n v="1717000"/>
    <n v="358"/>
    <n v="0"/>
    <n v="64535"/>
    <n v="92700000"/>
    <n v="4"/>
    <n v="12"/>
    <s v="Active"/>
    <n v="5151000"/>
    <n v="0"/>
    <n v="1717000"/>
    <n v="0"/>
    <s v="Not Reported"/>
    <s v="Not Reported"/>
    <s v="Not Reported"/>
    <s v="Not Reported"/>
    <s v=""/>
    <n v="925000"/>
    <s v="Cash Incentive"/>
    <n v="0"/>
    <n v="0"/>
  </r>
  <r>
    <s v="2020-26044"/>
    <x v="2"/>
    <x v="0"/>
    <s v="06/09/2020"/>
    <n v="2020"/>
    <n v="625"/>
    <s v="Grifols Therapeutics LLC II"/>
    <s v="Yes"/>
    <s v="Johnston"/>
    <n v="3"/>
    <s v="8368 US 70 Business Highway West, Clayton, NC 27520-9464"/>
    <s v="Yes"/>
    <s v="79 T.W. Alexander Dr / 4101 Research Commons, Research Triangle Park, NC 27709"/>
    <s v="27520-9464"/>
    <s v="919-359-7900"/>
    <s v="www.grifols.com"/>
    <n v="325414"/>
    <s v=""/>
    <s v="Manufacturing"/>
    <s v=""/>
    <s v="a. Purchase and/or installation of equipment, d. Other-Construction costs"/>
    <n v="6882000"/>
    <n v="5161500"/>
    <n v="1720500"/>
    <n v="270"/>
    <n v="1755"/>
    <n v="62129"/>
    <n v="316440000"/>
    <n v="5"/>
    <n v="12"/>
    <s v="Active"/>
    <n v="5161500"/>
    <n v="0"/>
    <n v="1720500"/>
    <n v="0"/>
    <s v="Not Reported"/>
    <s v="Not Reported"/>
    <s v="Not Reported"/>
    <s v="Not Reported"/>
    <s v=""/>
    <n v="39310500"/>
    <s v="Tax Grant"/>
    <n v="0"/>
    <n v="0"/>
  </r>
  <r>
    <s v="2019-24326"/>
    <x v="2"/>
    <x v="0"/>
    <s v="06/09/2020"/>
    <n v="2020"/>
    <s v="Press"/>
    <s v="Prime Beverage Group, LLC"/>
    <s v="No"/>
    <s v="Cabarrus "/>
    <n v="3"/>
    <s v="1858 Kannapolis Parkway, Kannapolis, NC 28207"/>
    <s v="No"/>
    <s v="1858 Kannapolis Parkway, Kannapolis, NC 28027"/>
    <s v="28207"/>
    <s v="805-587-9356"/>
    <s v="www.primebev.com"/>
    <n v="312111"/>
    <s v=""/>
    <s v="Manufacturing"/>
    <s v=""/>
    <s v="a. Purchase and/or installation of equipment"/>
    <n v="3240000"/>
    <n v="2430000"/>
    <n v="810000"/>
    <n v="208"/>
    <n v="0"/>
    <n v="59382"/>
    <n v="61200000"/>
    <n v="1"/>
    <n v="12"/>
    <s v="Active"/>
    <n v="2430000"/>
    <n v="0"/>
    <n v="810000"/>
    <n v="0"/>
    <s v="Not Reported"/>
    <s v="Not Reported"/>
    <s v="Not Reported"/>
    <s v="Not Reported"/>
    <s v=""/>
    <n v="2539193"/>
    <s v="Tax Grant"/>
    <n v="0"/>
    <n v="0"/>
  </r>
  <r>
    <s v="2020-26312"/>
    <x v="2"/>
    <x v="0"/>
    <s v="07/01/2020"/>
    <n v="2020"/>
    <s v="Big Boy"/>
    <s v="Centene Management Company LLC"/>
    <s v="Yes"/>
    <s v="Mecklenburg"/>
    <n v="3"/>
    <s v="2405 Governor Hunt Road and surrounding areas within 1 mile radius, Charlotte, NC 28262-2373; 10101 David Taylor Drive, Suite 100, Suite 150, Suite 300, Charlotte, NC 28262-2379; 1422 S Tryon St, Charlotte, NC 28203-4678; TBD and 1848 Galleria Blvd., Suite B, Charlotte, NC TBD and 28270-2476"/>
    <s v="Yes"/>
    <s v="7700 Forsyth Boulevard, St. Louis, MO 63105"/>
    <s v="28262-2373; 28262-2379; 28203-4678; TBD and 28270-2476"/>
    <s v="(314) 320-2732"/>
    <s v="https://www.centene.com/"/>
    <n v="551114"/>
    <n v="524292"/>
    <s v="Management of Companies and Enterprises"/>
    <s v="Finance and Insurance"/>
    <s v="a. Purchase and/or installation of equipment; c. Training; d. Other - Construction and other uses as the need arises"/>
    <n v="438593000"/>
    <n v="387890250"/>
    <n v="50702750"/>
    <n v="2590"/>
    <n v="548"/>
    <n v="90081"/>
    <n v="931410711"/>
    <s v="10 (Transformative ONLY)"/>
    <s v="39 (Transformative)"/>
    <s v="Active"/>
    <n v="387890250"/>
    <n v="0"/>
    <n v="50702750"/>
    <n v="0"/>
    <s v="Not Reported"/>
    <s v="Not Reported"/>
    <s v="Not Reported"/>
    <s v="Not Reported"/>
    <s v=""/>
    <n v="57611352"/>
    <s v="Cash Grant"/>
    <n v="0"/>
    <n v="0"/>
  </r>
  <r>
    <s v="2019-25410"/>
    <x v="2"/>
    <x v="0"/>
    <s v="08/07/2020"/>
    <n v="2020"/>
    <s v="Maple"/>
    <s v="Prepac Manufacturing US LLC"/>
    <s v="No"/>
    <s v="Guilford"/>
    <n v="2"/>
    <s v="3031 Hendren Road, Whitsett, NC 27377-9144"/>
    <s v="No"/>
    <s v="6705 Dennett Place, Delta, British Columbia, N/A V4G 1N4"/>
    <s v="27377-9144"/>
    <s v="604-940-2300"/>
    <s v="prepacmfg.ca"/>
    <n v="337125"/>
    <s v=""/>
    <s v="Manufacturing"/>
    <s v=""/>
    <s v="a. Purchase and/or installation of equipment; b. Renovation to building; c. Training"/>
    <n v="2340000"/>
    <n v="2106000"/>
    <n v="234000"/>
    <n v="181"/>
    <n v="0"/>
    <n v="45164"/>
    <n v="24390000"/>
    <n v="4"/>
    <n v="12"/>
    <s v="Active"/>
    <n v="2106000"/>
    <n v="0"/>
    <n v="234000"/>
    <n v="0"/>
    <s v="Not Reported"/>
    <s v="Not Reported"/>
    <s v="Not Reported"/>
    <s v="Not Reported"/>
    <s v=""/>
    <n v="597286"/>
    <s v="Cash Grant"/>
    <n v="0"/>
    <n v="0"/>
  </r>
  <r>
    <s v="2020-25901"/>
    <x v="2"/>
    <x v="0"/>
    <s v="08/11/2020"/>
    <n v="2020"/>
    <s v="Pathfinder"/>
    <s v="Beam Therapeutics Inc."/>
    <s v="No"/>
    <s v="Durham"/>
    <n v="3"/>
    <s v="10 Davis Drive, RTP, NC 27709, Not in City Limits, NC NA"/>
    <s v="No"/>
    <s v="26 Landsdowne Street, Cambridge, MA 2139"/>
    <s v="NA"/>
    <s v="857-327-8775"/>
    <s v="https://beamtx.com/"/>
    <n v="325414"/>
    <s v=""/>
    <s v="Manufacturing"/>
    <s v=""/>
    <s v="a. Purchase and/or installation of equipment; b. Renovation to building; c. Training"/>
    <n v="4317000"/>
    <n v="3237750"/>
    <n v="1079250"/>
    <n v="181"/>
    <n v="0"/>
    <n v="92389"/>
    <n v="74700000"/>
    <n v="4"/>
    <n v="12"/>
    <s v="Active"/>
    <n v="3237750"/>
    <n v="0"/>
    <n v="1079250"/>
    <n v="0"/>
    <s v="Not Reported"/>
    <s v="Not Reported"/>
    <s v="Not Reported"/>
    <s v="Not Reported"/>
    <s v=""/>
    <n v="500000"/>
    <s v="Cash Incentive"/>
    <n v="0"/>
    <n v="0"/>
  </r>
  <r>
    <s v="2020-26299"/>
    <x v="2"/>
    <x v="0"/>
    <s v="08/11/2020"/>
    <n v="2020"/>
    <s v="Rocket"/>
    <s v="Retirement Clearinghouse, LLC"/>
    <s v="Yes"/>
    <s v="Mecklenburg"/>
    <n v="3"/>
    <s v="1916 Ayrsley Town Blvd., Suite 200, Charlotte, NC 28273-4428; 3545 Whitehall Park Drive, Suite 400, Charlotte, NC 28273"/>
    <s v="No"/>
    <s v="3545 Whitehall Park Drive, Suite 400, Charlotte, NC 28273"/>
    <s v="28273-4428; 28273"/>
    <s v="704-248-5839"/>
    <s v="www.rch1.com"/>
    <n v="522320"/>
    <s v=""/>
    <s v="Finance and Insurance"/>
    <s v=""/>
    <s v="a. Purchase and/or installation of equipment; b. Renovation to building; c. Training"/>
    <n v="4356000"/>
    <n v="3267000"/>
    <n v="1089000"/>
    <n v="270"/>
    <n v="61"/>
    <n v="59351"/>
    <s v=""/>
    <n v="5"/>
    <n v="12"/>
    <s v="Active"/>
    <n v="3230250"/>
    <n v="0"/>
    <n v="1076750"/>
    <n v="0"/>
    <n v="1"/>
    <n v="61"/>
    <n v="213912"/>
    <n v="0"/>
    <s v=""/>
    <n v="78686"/>
    <s v="Cash Grant"/>
    <n v="0"/>
    <n v="0"/>
  </r>
  <r>
    <s v="2020-26379"/>
    <x v="2"/>
    <x v="0"/>
    <s v="09/30/2020"/>
    <n v="2020"/>
    <s v="Jorgai"/>
    <s v="Merchants Distributors, LLC II"/>
    <s v="Yes"/>
    <s v="Caldwell"/>
    <n v="1"/>
    <s v="5005 Alex Lee Blvd., Hickory, NC 28601"/>
    <s v="Yes"/>
    <s v="5001 Alex Lee Blvd., Hickory, NC 28601"/>
    <s v="28601"/>
    <s v="828-725-4444"/>
    <s v="www.merchantsdistributors.com"/>
    <n v="424410"/>
    <s v=""/>
    <s v="Wholesale Trade"/>
    <s v=""/>
    <s v="a. Purchase and/or installation of equipment; b. Renovation to building; c. Training"/>
    <n v="1344000"/>
    <n v="1344000"/>
    <n v="0"/>
    <n v="100"/>
    <n v="1262"/>
    <n v="46471"/>
    <n v="108000000"/>
    <n v="4"/>
    <n v="12"/>
    <s v="Active"/>
    <n v="1344000"/>
    <n v="0"/>
    <n v="0"/>
    <n v="0"/>
    <s v="Not Reported"/>
    <s v="Not Reported"/>
    <s v="Not Reported"/>
    <s v="Not Reported"/>
    <s v=""/>
    <n v="10592000"/>
    <s v="Job Retention Grant; Tax Grants; Infrastructure Grant"/>
    <n v="740000"/>
    <n v="0"/>
  </r>
  <r>
    <s v="2020-26455"/>
    <x v="2"/>
    <x v="0"/>
    <s v="09/30/2020"/>
    <n v="2020"/>
    <s v="Green Acres"/>
    <s v="Nestle Purina PetCare Company"/>
    <s v="Yes"/>
    <s v="Rockingham"/>
    <n v="1"/>
    <s v="863 E Meadow Road, Eden, NC 27288-3636"/>
    <s v="No"/>
    <s v="One Checkerboard Square, St. Louis, MO 63164"/>
    <s v="27288-3636"/>
    <s v="314-982-1000"/>
    <s v="www.purina.com"/>
    <n v="311111"/>
    <s v=""/>
    <s v="Manufacturing"/>
    <s v=""/>
    <s v="a. Purchase and/or installation of equipment; b. Renovation to building; c. Training"/>
    <n v="4310000"/>
    <n v="4310000"/>
    <n v="0"/>
    <n v="270"/>
    <n v="23"/>
    <n v="37848"/>
    <n v="405000000"/>
    <n v="3"/>
    <n v="12"/>
    <s v="Active"/>
    <n v="4310000"/>
    <n v="0"/>
    <n v="0"/>
    <n v="0"/>
    <s v="Not Reported"/>
    <s v="Not Reported"/>
    <s v="Not Reported"/>
    <s v="Not Reported"/>
    <s v=""/>
    <n v="34336606"/>
    <s v="Cash Grant"/>
    <n v="0"/>
    <n v="0"/>
  </r>
  <r>
    <s v="2020-26235"/>
    <x v="2"/>
    <x v="0"/>
    <s v="10/13/2020"/>
    <n v="2020"/>
    <s v="Sort2Classify"/>
    <s v="United Parcel Service, Inc. (OH)"/>
    <s v="Yes"/>
    <s v="Guilford, Alamance"/>
    <n v="2"/>
    <s v="3100 Flagstone Dr, Greensboro, NC 27406-5329; 2770 Senator Ralph Scott Parkway (facility being built), Mebane, NC 27302"/>
    <s v="Yes"/>
    <s v="Attn:  UPS East Region Tax, 55 Glenlake Pkwy NE, Atlanta, GA 30328"/>
    <s v="27406-5329; 27302"/>
    <s v="404-828-8245"/>
    <s v="www.ups.com"/>
    <n v="492110"/>
    <s v=""/>
    <s v="Transportation and Warehousing"/>
    <s v=""/>
    <s v="a. Purchase and/or installation of equipment; b. Renovation to building; c. Training; d. Other - New build"/>
    <n v="11352000"/>
    <n v="10216800"/>
    <n v="1135200"/>
    <n v="533"/>
    <n v="10950"/>
    <n v="58557"/>
    <n v="284778771"/>
    <n v="5"/>
    <n v="12"/>
    <s v="Active"/>
    <n v="10161000"/>
    <n v="0"/>
    <n v="1129000"/>
    <n v="0"/>
    <n v="21"/>
    <n v="11645"/>
    <n v="99430"/>
    <n v="0"/>
    <s v=""/>
    <n v="4920289"/>
    <s v="Cash Grant, Fee Waiver"/>
    <n v="490000"/>
    <n v="0"/>
  </r>
  <r>
    <s v="2020-26310"/>
    <x v="2"/>
    <x v="0"/>
    <s v="10/13/2020"/>
    <n v="2020"/>
    <s v="Chippy fka Evans Food"/>
    <s v="Utz Quality Foods, LLC"/>
    <s v="Yes"/>
    <s v="Cleveland"/>
    <n v="1"/>
    <s v="TBD, Kings Mountain, NC 28086-3888"/>
    <s v="No"/>
    <s v="900 High Street, Hanover, PA 17331"/>
    <s v="28086-3888"/>
    <s v="800-367-7629"/>
    <s v="www.utzsnacks.com"/>
    <n v="311919"/>
    <s v=""/>
    <s v="Manufacturing"/>
    <s v=""/>
    <s v="a. Purchase and/or installation of equipment"/>
    <n v="1212000"/>
    <n v="1212000"/>
    <n v="0"/>
    <n v="116"/>
    <n v="103"/>
    <n v="40870"/>
    <n v="21600000"/>
    <n v="4"/>
    <n v="12"/>
    <s v="Active"/>
    <n v="1212000"/>
    <n v="0"/>
    <n v="0"/>
    <n v="0"/>
    <s v="Not Reported"/>
    <s v="Not Reported"/>
    <s v="Not Reported"/>
    <s v="Not Reported"/>
    <s v=""/>
    <s v="Not Applicable"/>
    <s v="Not Applicable"/>
    <s v="Not Applicable"/>
    <n v="0"/>
  </r>
  <r>
    <s v="2019-23892"/>
    <x v="2"/>
    <x v="0"/>
    <s v="10/22/2020"/>
    <n v="2020"/>
    <s v="Ranger"/>
    <s v="Raytheon Technologies Corporation"/>
    <s v="Yes"/>
    <s v="Buncombe"/>
    <n v="3"/>
    <s v="TBD, Not in city limits, NC N/A"/>
    <s v="No"/>
    <s v="(P&amp;W) 400 Main Street, East Hartford, CT 6118"/>
    <s v="N/A"/>
    <s v="(860) 565 - 4321"/>
    <s v="prattwhitney.com"/>
    <n v="336412"/>
    <s v=""/>
    <s v="Manufacturing"/>
    <s v=""/>
    <s v="a. Purchase and/or installation of equipment"/>
    <n v="20724000"/>
    <n v="15543000"/>
    <n v="5181000"/>
    <n v="640"/>
    <n v="0"/>
    <n v="54752"/>
    <n v="520000000"/>
    <n v="5"/>
    <n v="12"/>
    <s v="Active"/>
    <n v="15543000"/>
    <n v="0"/>
    <n v="5181000"/>
    <n v="0"/>
    <s v="Not Reported"/>
    <s v="Not Reported"/>
    <s v="Not Reported"/>
    <s v="Not Reported"/>
    <s v=""/>
    <n v="27000000"/>
    <s v="Cash Grant"/>
    <n v="0"/>
    <n v="0"/>
  </r>
  <r>
    <s v="2020-26607"/>
    <x v="2"/>
    <x v="0"/>
    <s v="10/27/2020"/>
    <n v="2020"/>
    <s v="Enterprise"/>
    <s v="Eastern Wholesale Fence LLC"/>
    <s v="No"/>
    <s v="Rowan"/>
    <n v="2"/>
    <s v="7401 Stateville Blvd, Salisbury, NC 28147-7493"/>
    <s v="No"/>
    <s v="266 Middle Island Rd, Medford, NY 11763"/>
    <s v="28147-7493"/>
    <s v="631-772-3324"/>
    <s v="https://easternfence.com/"/>
    <n v="326199"/>
    <s v=""/>
    <s v="Manufacturing"/>
    <s v=""/>
    <s v="a. Purchase and/or installation of equipment; b. Renovation to building"/>
    <n v="1198000"/>
    <n v="1078200"/>
    <n v="119800"/>
    <n v="128"/>
    <n v="1"/>
    <n v="43804"/>
    <n v="15759000"/>
    <n v="4"/>
    <n v="12"/>
    <s v="Active"/>
    <n v="1078200"/>
    <n v="0"/>
    <n v="119800"/>
    <n v="0"/>
    <s v="Not Reported"/>
    <s v="Not Reported"/>
    <s v="Not Reported"/>
    <s v="Not Reported"/>
    <s v=""/>
    <s v="No Local Incentives Reported"/>
    <s v="No Local Incentives Reported"/>
    <s v="No Local Incentives Reported"/>
    <n v="0"/>
  </r>
  <r>
    <s v="2020-27316"/>
    <x v="2"/>
    <x v="0"/>
    <s v="10/29/2020"/>
    <n v="2020"/>
    <s v="Ironman"/>
    <s v="BioAgilytix Labs, LLC"/>
    <s v="Yes"/>
    <s v="Durham"/>
    <n v="3"/>
    <s v="TBD, TBD, NC TBD"/>
    <s v="Yes"/>
    <s v="2300 Englert Drive, Durham, NC 27713"/>
    <s v="TBD"/>
    <s v="919-381-6097"/>
    <s v="www.bioagilytix.com"/>
    <n v="541380"/>
    <s v=""/>
    <s v="Professional, Scientific, and Technical Services"/>
    <s v=""/>
    <s v="a. Purchase and/or installation of equipment; b. Renovation to building; c. Training"/>
    <n v="25180000"/>
    <n v="18885000"/>
    <n v="6295000"/>
    <n v="790"/>
    <n v="351"/>
    <n v="86829"/>
    <n v="55417633"/>
    <n v="5"/>
    <n v="12"/>
    <s v="Active"/>
    <n v="18885000"/>
    <n v="0"/>
    <n v="6295000"/>
    <n v="0"/>
    <s v="Not Reported"/>
    <s v="Not Reported"/>
    <s v="Not Reported"/>
    <s v="Not Reported"/>
    <s v=""/>
    <n v="395000"/>
    <s v="Cash Incentive"/>
    <n v="0"/>
    <n v="0"/>
  </r>
  <r>
    <s v="2020-26893"/>
    <x v="2"/>
    <x v="0"/>
    <s v="10/30/2020"/>
    <n v="2020"/>
    <s v="Legacy"/>
    <s v="Nuvotronics, Inc."/>
    <s v="Yes"/>
    <s v="Durham"/>
    <n v="3"/>
    <s v="2305 Presidential Dr., Durham, NC 27703-8039"/>
    <s v="Yes"/>
    <s v="2305 Presidential Dr, Durham, NC 27703"/>
    <s v="27703-8039"/>
    <s v="919-449-4284"/>
    <s v="www.nuvotronics.com"/>
    <n v="334419"/>
    <s v=""/>
    <s v="Manufacturing"/>
    <s v=""/>
    <s v="a. Purchase and/or installation of equipment; b. Renovation to building; c. Training"/>
    <n v="1565000"/>
    <n v="1173750"/>
    <n v="391250"/>
    <n v="135"/>
    <n v="77"/>
    <n v="72867"/>
    <n v="45000000"/>
    <n v="4"/>
    <n v="12"/>
    <s v="Withdrawn"/>
    <n v="0"/>
    <n v="0"/>
    <n v="0"/>
    <n v="0"/>
    <s v="Not Reported"/>
    <s v="Not Reported"/>
    <s v="Not Reported"/>
    <s v="Not Reported"/>
    <s v=""/>
    <n v="200000"/>
    <s v="Cash Incentive"/>
    <n v="0"/>
    <n v="0"/>
  </r>
  <r>
    <s v="2020-26987"/>
    <x v="2"/>
    <x v="0"/>
    <s v="11/24/2020"/>
    <n v="2020"/>
    <s v="Cardinal"/>
    <s v="Clorox Services Company"/>
    <s v="Yes"/>
    <s v="Durham"/>
    <n v="3"/>
    <s v="210 W Pettigrew St, Durham, NC 27701-3666; TBD, TBD, NC N/A"/>
    <s v="Yes"/>
    <s v="1221 Broadway, Oakland, CA 94612"/>
    <s v="27701-3666; N/A"/>
    <s v="(510) 271-7000"/>
    <s v="https://www.thecloroxcompany.com/"/>
    <n v="551114"/>
    <s v=""/>
    <s v="Management of Companies and Enterprises"/>
    <s v=""/>
    <s v="a. Purchase and/or installation of equipment; b. Renovation to building; c. Training"/>
    <n v="2926000"/>
    <n v="2194500"/>
    <n v="731500"/>
    <n v="142"/>
    <n v="485"/>
    <n v="110979"/>
    <n v="6750000"/>
    <n v="2"/>
    <n v="12"/>
    <s v="Active"/>
    <n v="2194500"/>
    <n v="0"/>
    <n v="731500"/>
    <n v="0"/>
    <s v="Not Reported"/>
    <s v="Not Reported"/>
    <s v="Not Reported"/>
    <s v="Not Reported"/>
    <s v=""/>
    <n v="125000"/>
    <s v="Cash Incentive"/>
    <n v="0"/>
    <n v="0"/>
  </r>
  <r>
    <s v="2019-24693"/>
    <x v="2"/>
    <x v="0"/>
    <s v="12/01/2020"/>
    <n v="2020"/>
    <s v="Thunder"/>
    <s v="Chick-fil-A Supply, LLC"/>
    <s v="No"/>
    <s v="Alamance"/>
    <n v="2"/>
    <s v="North Carolina Industrial Center/ Address TBD, Not in City limits, to be annexed by Mebane, NC 27302-8368"/>
    <s v="No"/>
    <s v="5200 Buffington Rd, Atlanta, GA 30349"/>
    <s v="27302-8368"/>
    <s v="404-305-4026"/>
    <s v="www.cfa-supply.com"/>
    <n v="493110"/>
    <s v=""/>
    <s v="Transportation and Warehousing"/>
    <s v=""/>
    <s v="a. Purchase and/or installation of equipment"/>
    <n v="1736000"/>
    <n v="1562400"/>
    <n v="173600"/>
    <n v="144"/>
    <n v="0"/>
    <n v="56186"/>
    <n v="46800000"/>
    <n v="5"/>
    <n v="12"/>
    <s v="Active"/>
    <n v="1562400"/>
    <n v="0"/>
    <n v="173600"/>
    <n v="0"/>
    <s v="Not Reported"/>
    <s v="Not Reported"/>
    <s v="Not Reported"/>
    <s v="Not Reported"/>
    <s v=""/>
    <n v="1076080"/>
    <s v="Fee Waiver, Cash Grant, Scholarship"/>
    <n v="0"/>
    <n v="0"/>
  </r>
  <r>
    <s v="2019-25813"/>
    <x v="2"/>
    <x v="0"/>
    <s v="12/08/2020"/>
    <n v="2020"/>
    <s v="Top Chef"/>
    <s v="Farmina Pet Food USA, LLC"/>
    <s v="No"/>
    <s v="Rockingham"/>
    <n v="1"/>
    <s v="Reidsville Industrial Park, Reidsville, NC 27320"/>
    <s v="No"/>
    <s v="259 30th Street, Suite 1502, New York , NY 10001"/>
    <s v="27320"/>
    <s v="646 588 1030"/>
    <s v="www.farmina.com/us"/>
    <n v="311111"/>
    <s v=""/>
    <s v="Manufacturing"/>
    <s v=""/>
    <s v="a. Purchase and/or installation of equipment; d. Other -Site preparation, construction"/>
    <n v="1833000"/>
    <n v="1833000"/>
    <n v="0"/>
    <n v="103"/>
    <n v="0"/>
    <n v="37378"/>
    <n v="22788000"/>
    <n v="5"/>
    <n v="12"/>
    <s v="Active"/>
    <n v="1833000"/>
    <n v="0"/>
    <n v="0"/>
    <n v="0"/>
    <s v="Not Reported"/>
    <s v="Not Reported"/>
    <s v="Not Reported"/>
    <s v="Not Reported"/>
    <s v=""/>
    <n v="2458399.12"/>
    <s v="Cash Grant, Site Prep, Land"/>
    <n v="789635"/>
    <n v="0"/>
  </r>
  <r>
    <s v="2020-26898"/>
    <x v="2"/>
    <x v="0"/>
    <s v="12/08/2020"/>
    <n v="2020"/>
    <s v="Jackpot"/>
    <s v="Grover Gaming, Inc."/>
    <s v="Yes"/>
    <s v="Pitt"/>
    <n v="1"/>
    <s v="0 Martin Luther King Jr Hwy, Not in City Limits, NC 27834"/>
    <s v="Yes"/>
    <s v="3506 NE Greenville Blvd, Greenville, NC 27834"/>
    <s v="27834"/>
    <s v="252-329-7900"/>
    <s v="www.grovergaming.com"/>
    <n v="511210"/>
    <s v=""/>
    <s v="Information"/>
    <s v=""/>
    <s v="a. Purchase and/or installation of equipment; c. Training; d. Other - Construction &amp; development of new facility and surrounding campus"/>
    <n v="3476000"/>
    <n v="3476000"/>
    <n v="0"/>
    <n v="160"/>
    <n v="153"/>
    <n v="45581"/>
    <n v="13500000"/>
    <n v="5"/>
    <n v="12"/>
    <s v="Active"/>
    <n v="3476000"/>
    <n v="0"/>
    <n v="0"/>
    <n v="0"/>
    <s v="Not Reported"/>
    <s v="Not Reported"/>
    <s v="Not Reported"/>
    <s v="Not Reported"/>
    <s v=""/>
    <s v="No Local Incentives Reported"/>
    <s v="No Local Incentives Reported"/>
    <s v="No Local Incentives Reported"/>
    <n v="0"/>
  </r>
  <r>
    <s v="2020-27443"/>
    <x v="2"/>
    <x v="0"/>
    <s v="12/17/2020"/>
    <n v="2020"/>
    <s v="TGT"/>
    <s v="Taysha Gene Therapies, Inc."/>
    <s v="No"/>
    <s v="Durham"/>
    <n v="3"/>
    <s v="5 National Way, Durham, NC 27703-9950"/>
    <s v="No"/>
    <s v="2280 Inwood Rd, Dallas, TX 75235"/>
    <s v="27703-9950"/>
    <s v="302.455.2488"/>
    <s v="https://tayshagtx.com/"/>
    <n v="541715"/>
    <s v=""/>
    <s v="Professional, Scientific, and Technical Services"/>
    <s v=""/>
    <s v="a. Purchase and/or installation of equipment; b. Renovation to building"/>
    <n v="6507000"/>
    <n v="4880250"/>
    <n v="1626750"/>
    <n v="181"/>
    <n v="0"/>
    <n v="107776"/>
    <n v="67500000"/>
    <n v="3"/>
    <n v="12"/>
    <s v="Active"/>
    <n v="4880250"/>
    <n v="0"/>
    <n v="1626750"/>
    <n v="0"/>
    <s v="Not Reported"/>
    <s v="Not Reported"/>
    <s v="Not Reported"/>
    <s v="Not Reported"/>
    <s v=""/>
    <n v="540000"/>
    <s v="Cash Incentive"/>
    <n v="0"/>
    <n v="0"/>
  </r>
  <r>
    <s v="2020-27231"/>
    <x v="2"/>
    <x v="0"/>
    <s v="12/22/2020"/>
    <n v="2020"/>
    <s v="Ignite"/>
    <s v="Intercontinental Capital Group, Inc."/>
    <s v="Yes"/>
    <s v="Mecklenburg"/>
    <n v="3"/>
    <s v="1515 Mockingbird Lane Suite 1000, Charlotte, NC 28209; TBD, Charlotte, NC N/A"/>
    <s v="Yes"/>
    <s v="265 Broadhollow Road Suite 220, Melville, NY 11747"/>
    <s v="28209; N/A"/>
    <s v="1-877-828-9569"/>
    <s v="https://intercontinentalcapital.com/"/>
    <n v="522292"/>
    <s v=""/>
    <s v="Finance and Insurance"/>
    <s v=""/>
    <s v="a. Purchase and/or installation of equipment; b. Renovation to building; c. Training"/>
    <n v="10259000"/>
    <n v="7694250"/>
    <n v="2564750"/>
    <n v="450"/>
    <n v="194"/>
    <n v="78750"/>
    <n v="0"/>
    <n v="5"/>
    <n v="12"/>
    <s v="Active"/>
    <n v="7694250"/>
    <n v="0"/>
    <n v="2564750"/>
    <n v="0"/>
    <s v="Not Reported"/>
    <s v="Not Reported"/>
    <s v="Not Reported"/>
    <s v="Not Reported"/>
    <s v=""/>
    <n v="109661"/>
    <s v="Cash Grant"/>
    <n v="0"/>
    <n v="0"/>
  </r>
  <r>
    <s v="2019-23730"/>
    <x v="2"/>
    <x v="0"/>
    <s v="12/23/2020"/>
    <n v="2020"/>
    <s v="Decal"/>
    <s v="American Fuji Seal, Inc."/>
    <s v="No"/>
    <s v="Catawba"/>
    <n v="2"/>
    <s v="1801 Lutetium Circle, Newton, NC 28658 (portions of Parcel ID #372117017293 &amp; #372117105489, Newton, NC 28658"/>
    <s v="No"/>
    <s v="1051 Bloomfield Road, Bardstown, KY 40004"/>
    <s v="28658"/>
    <s v="(502) 348-9211"/>
    <s v="www.fujiseal.com/americas"/>
    <n v="323111"/>
    <s v=""/>
    <s v="Manufacturing"/>
    <s v=""/>
    <s v="a. Purchase and/or installation of equipment; b. Renovation to building; c. Training; d. Other - Employee motivation and local activities"/>
    <n v="850000"/>
    <n v="765000"/>
    <n v="85000"/>
    <n v="96"/>
    <n v="0"/>
    <n v="43870"/>
    <n v="46800000"/>
    <n v="5"/>
    <n v="12"/>
    <s v="Active"/>
    <n v="765000"/>
    <n v="0"/>
    <n v="85000"/>
    <n v="0"/>
    <s v="Not Reported"/>
    <s v="Not Reported"/>
    <s v="Not Reported"/>
    <s v="Not Reported"/>
    <s v=""/>
    <n v="2551000"/>
    <s v="Free Property; Grading Assistance"/>
    <n v="2551000"/>
    <n v="0"/>
  </r>
  <r>
    <s v="2018-22816"/>
    <x v="3"/>
    <x v="2"/>
    <d v="2020-05-12T00:00:00"/>
    <n v="2020"/>
    <s v="Blue Sky"/>
    <s v="Charlotte Pipe and Foundry Company"/>
    <s v="Yes"/>
    <s v="Stanly; Mecklengurg; Union"/>
    <n v="1"/>
    <s v="10145 Lighthouse Rd/Oakboro, NC 28129; 1335 Clarkson Street Charlotte, NC 28216; 4210 Old Charlotte Highway Monroe, NC 28110; 2109 Randolph Road Charlotte, NC 28207"/>
    <s v="Heritage JMAC"/>
    <s v="2109 Randolph Road,_x000a_Charlotte, NC 28207-1521"/>
    <n v="28129"/>
    <s v="704-348-6483"/>
    <s v="www.charlottepipe.com"/>
    <n v="331511"/>
    <m/>
    <s v="Manufacturing"/>
    <m/>
    <s v="training and retraining "/>
    <n v="15000000"/>
    <s v="NA"/>
    <s v="NA"/>
    <s v="Not Required"/>
    <n v="1050"/>
    <s v="140% of County Average"/>
    <n v="325000000"/>
    <s v="NA"/>
    <n v="10"/>
    <s v="Active"/>
    <n v="15000000"/>
    <n v="0"/>
    <s v="NA"/>
    <s v="NA"/>
    <s v="Not Required"/>
    <s v="Not Reported"/>
    <s v="Not Reported"/>
    <s v="Not Reported"/>
    <n v="0"/>
    <n v="40529592"/>
    <s v="Tax Grant; Cash Grant; Fee Waiver; Infrastructure Grant"/>
    <n v="431756"/>
    <m/>
  </r>
  <r>
    <s v="2018-23436"/>
    <x v="0"/>
    <x v="0"/>
    <d v="2019-02-20T00:00:00"/>
    <n v="2019"/>
    <s v="Project Blue Ribbon"/>
    <s v="BestCo Inc."/>
    <s v="Yes"/>
    <s v="Iredell"/>
    <n v="3"/>
    <s v="288 Mazeppa Rd, Mooresville, NC"/>
    <s v="Yes"/>
    <s v="288 Mazeppa Road, Mooresville, NC "/>
    <n v="28115"/>
    <s v="704-664-4300"/>
    <s v="www.bestco.com"/>
    <n v="325412"/>
    <n v="311340"/>
    <s v="Manufacturing"/>
    <s v="Not Applicable"/>
    <s v="a. Installation or purchase of new equipment"/>
    <n v="150000"/>
    <m/>
    <m/>
    <n v="127"/>
    <n v="476"/>
    <n v="47842"/>
    <n v="42750000"/>
    <m/>
    <n v="4"/>
    <s v="Active"/>
    <n v="66545"/>
    <n v="83455"/>
    <m/>
    <m/>
    <n v="141"/>
    <n v="476"/>
    <n v="984"/>
    <n v="36912992"/>
    <n v="0"/>
    <n v="2141000"/>
    <s v="Tax Grant"/>
    <n v="83455"/>
    <n v="83455"/>
  </r>
  <r>
    <s v="2019-24013"/>
    <x v="0"/>
    <x v="0"/>
    <d v="2019-03-26T00:00:00"/>
    <n v="2019"/>
    <s v="Project Life Saver"/>
    <s v="E-N-G Mobile Systems"/>
    <s v="No"/>
    <s v="Cumberland"/>
    <n v="1"/>
    <s v="810 Tom Starling Rd, Fayetteville, NC"/>
    <s v="No"/>
    <s v="2245 Via de Mercados, Concord, CA"/>
    <s v="94520-8100"/>
    <s v="301-983-1133"/>
    <s v="www.e-n-g.com"/>
    <n v="336211"/>
    <s v="Not Applicable"/>
    <s v="Manufacturing"/>
    <s v="Not Applicable"/>
    <s v="a. Installation or purchase of new equipment, b. Structural repairs improvements or renovations to existing buildings to be used for expansions, c. Construction of or improvements to new or existing water...or equipment for existing buildings"/>
    <n v="180000"/>
    <m/>
    <m/>
    <n v="54"/>
    <n v="0"/>
    <n v="36425"/>
    <n v="2115000"/>
    <m/>
    <n v="3"/>
    <s v="Closed, $0 Disbursed"/>
    <n v="0"/>
    <n v="0"/>
    <m/>
    <m/>
    <n v="0"/>
    <n v="0"/>
    <n v="0"/>
    <n v="0"/>
    <n v="0"/>
    <n v="60000"/>
    <s v="Cash"/>
    <n v="0"/>
    <n v="0"/>
  </r>
  <r>
    <s v="2018-21633"/>
    <x v="0"/>
    <x v="0"/>
    <d v="2019-04-05T00:00:00"/>
    <n v="2019"/>
    <s v="Project Pavement"/>
    <s v="Pacon Manufacturing Corporation"/>
    <s v="No"/>
    <s v="Brunswick"/>
    <n v="3"/>
    <s v="100 Quality Dr, Navassa, NC"/>
    <s v="No"/>
    <s v="400 Pierce Street, Somerset, NJ"/>
    <n v="8873"/>
    <s v="732-357-8023"/>
    <s v="www.paconmfg.com"/>
    <n v="313230"/>
    <s v="Not Applicable"/>
    <s v="Manufacturing"/>
    <s v="Not Applicable"/>
    <s v="b. Structural repairs improvements or renovations to existing buildings to be used for expansions"/>
    <n v="300000"/>
    <m/>
    <m/>
    <n v="269"/>
    <n v="0"/>
    <n v="36825"/>
    <n v="33750000"/>
    <m/>
    <n v="5"/>
    <s v="Active"/>
    <n v="300000"/>
    <n v="0"/>
    <m/>
    <m/>
    <n v="0"/>
    <n v="0"/>
    <n v="0"/>
    <n v="0"/>
    <n v="0"/>
    <n v="250000"/>
    <s v="Cash"/>
    <n v="0"/>
    <n v="0"/>
  </r>
  <r>
    <s v="2018-22098"/>
    <x v="0"/>
    <x v="0"/>
    <d v="2019-04-17T00:00:00"/>
    <n v="2019"/>
    <s v="Project Kodiak"/>
    <s v="Chewy, Inc."/>
    <s v="No"/>
    <s v="Rowan"/>
    <n v="2"/>
    <s v="1215 Long Ferry Rd, Salisbury, NC"/>
    <s v="No"/>
    <s v="1855 Griffin Rd, Dania Beach, FL"/>
    <n v="33004"/>
    <s v="786-320-7111"/>
    <s v="www.chewy.com"/>
    <n v="493110"/>
    <s v="Not Applicable"/>
    <s v="Transportation and Warehousing"/>
    <s v="Not Applicable"/>
    <s v="a. Installation or purchase of new equipment, d. Construction of or improvements to new or existing water...or equipment for new/proposed building"/>
    <n v="166650"/>
    <m/>
    <m/>
    <n v="135"/>
    <n v="0"/>
    <n v="41062"/>
    <n v="13500000"/>
    <m/>
    <n v="2"/>
    <s v="Closed, Funds Disbursed"/>
    <n v="0"/>
    <n v="166650"/>
    <m/>
    <m/>
    <n v="135"/>
    <n v="0"/>
    <n v="1880"/>
    <n v="16209356"/>
    <n v="0"/>
    <n v="2719538"/>
    <s v="Cash, Tax Grant"/>
    <n v="1212000"/>
    <n v="166650"/>
  </r>
  <r>
    <s v="2019-23885"/>
    <x v="0"/>
    <x v="0"/>
    <d v="2019-04-18T00:00:00"/>
    <n v="2019"/>
    <s v="Project Perfect Gauge"/>
    <s v="Superior Plastics Extrusion"/>
    <s v="Yes"/>
    <s v="Richmond"/>
    <n v="1"/>
    <s v="1057 County Home Rd, Hamlet, NC"/>
    <s v="Yes"/>
    <s v="1057 County Home Rd, Hamlet, NC"/>
    <s v="28345-4390"/>
    <s v="860-963-1976"/>
    <s v="www.impactplastics-ct.com"/>
    <n v="326113"/>
    <s v="Not Applicable"/>
    <s v="Manufacturing"/>
    <s v="Not Applicable"/>
    <s v="a. Installation or purchase of new equipment, b. Structural repairs improvements or renovations to existing buildings to be used for expansions, c. Construction of or improvements to new or existing water...or equipment for existing buildings,  d. Construction of or improvements to new or existing water...or equipment for new/proposed building"/>
    <n v="38000"/>
    <m/>
    <m/>
    <n v="12"/>
    <n v="24"/>
    <n v="34008"/>
    <n v="4815000"/>
    <m/>
    <n v="2"/>
    <s v="Closed, $0 Disbursed"/>
    <n v="0"/>
    <n v="0"/>
    <m/>
    <m/>
    <n v="0"/>
    <n v="24"/>
    <n v="0"/>
    <n v="0"/>
    <n v="0"/>
    <n v="337395"/>
    <s v="Tax Grant"/>
    <n v="0"/>
    <n v="0"/>
  </r>
  <r>
    <s v="2018-23263"/>
    <x v="0"/>
    <x v="0"/>
    <d v="2019-05-09T00:00:00"/>
    <n v="2019"/>
    <s v="Project Compounder"/>
    <s v="Loba-Wakol LLC"/>
    <s v="Yes"/>
    <s v="Anson"/>
    <n v="1"/>
    <s v="2732 US Hwy 74 W, Wadesboro, NC"/>
    <s v="Yes"/>
    <s v="2401 Whitewall Park Dr, Charlotte, NC"/>
    <n v="28273"/>
    <s v="704-527-5919"/>
    <s v="www.loba-wakol.com"/>
    <n v="325520"/>
    <s v="Not Applicable"/>
    <s v="Manufacturing"/>
    <s v="Not Applicable"/>
    <s v="a. Installation or purchase of new equipment, b. Structural repairs improvements or renovations to existing buildings to be used for expansions"/>
    <n v="70000"/>
    <m/>
    <m/>
    <n v="22"/>
    <n v="19"/>
    <n v="32593"/>
    <n v="5940000"/>
    <m/>
    <n v="5"/>
    <s v="Active"/>
    <n v="70000"/>
    <n v="0"/>
    <m/>
    <m/>
    <n v="0"/>
    <n v="19"/>
    <n v="0"/>
    <n v="0"/>
    <n v="0"/>
    <n v="273000"/>
    <s v="Cash, Tax Grant"/>
    <n v="0"/>
    <n v="0"/>
  </r>
  <r>
    <s v="2019-24067"/>
    <x v="0"/>
    <x v="0"/>
    <d v="2019-05-23T00:00:00"/>
    <n v="2019"/>
    <s v="Project Mermite"/>
    <s v="AmeriQual Aseptic"/>
    <s v="Yes"/>
    <s v="Montgomery"/>
    <n v="2"/>
    <s v="1 Wright Way, Troy, NC"/>
    <s v="Yes"/>
    <s v="18200 Hwy 41 N, Evansville, IN"/>
    <n v="47725"/>
    <s v="812-867-1444"/>
    <s v="www.ameriqualgroup.com"/>
    <n v="311999"/>
    <s v="Not Applicable"/>
    <s v="Manufacturing"/>
    <s v="Not Applicable"/>
    <s v="a. Installation or purchase of new equipment, b. Structural repairs improvements or renovations to existing buildings to be used for expansions"/>
    <n v="500000"/>
    <m/>
    <m/>
    <n v="68"/>
    <n v="137"/>
    <n v="35919"/>
    <n v="21433794"/>
    <m/>
    <n v="2"/>
    <s v="Closed, Funds Disbursed"/>
    <n v="0"/>
    <n v="500000"/>
    <m/>
    <m/>
    <n v="81"/>
    <n v="137"/>
    <n v="1172"/>
    <n v="29308461"/>
    <n v="0"/>
    <n v="519745"/>
    <s v="Tax Grant"/>
    <n v="525000"/>
    <n v="500000"/>
  </r>
  <r>
    <s v="2019-23919"/>
    <x v="0"/>
    <x v="0"/>
    <d v="2019-05-28T00:00:00"/>
    <n v="2019"/>
    <s v="Project Heidi"/>
    <s v="Broad River Retail"/>
    <s v="No"/>
    <s v="Johnston"/>
    <n v="3"/>
    <s v="125 Brewer Rd, Four Oaks, NC"/>
    <s v="No"/>
    <s v="2901 Lakemont Blvd, Fort Mill, SC"/>
    <n v="29708"/>
    <s v="803-228-4883"/>
    <s v="www.ashleyfurniture.com"/>
    <n v="423210"/>
    <s v="Not Applicable"/>
    <s v="Wholesale Trade"/>
    <s v="Not Applicable"/>
    <s v="a. Installation or purchase of new equipment, d. Construction of or improvements to new or existing water...or equipment for new/proposed building"/>
    <n v="150000"/>
    <m/>
    <m/>
    <n v="145"/>
    <n v="0"/>
    <n v="39716"/>
    <n v="1800000"/>
    <m/>
    <n v="5"/>
    <s v="Active"/>
    <n v="150000"/>
    <n v="0"/>
    <m/>
    <m/>
    <n v="0"/>
    <n v="0"/>
    <n v="0"/>
    <n v="0"/>
    <n v="0"/>
    <n v="628680"/>
    <s v="Tax Grant"/>
    <n v="0"/>
    <n v="0"/>
  </r>
  <r>
    <s v="2018-22575"/>
    <x v="0"/>
    <x v="0"/>
    <d v="2019-06-05T00:00:00"/>
    <n v="2019"/>
    <s v="Project Ace"/>
    <s v="Krigen Pharmaceuticals"/>
    <s v="No"/>
    <s v="Harnett"/>
    <n v="2"/>
    <s v="800 Edwards Brothers Dr, Lillington, NC"/>
    <s v="No"/>
    <s v="800 Edwards Brothers Dr, Lillington, NC"/>
    <n v="27548"/>
    <s v="919-961-3751"/>
    <s v="www.krigenpharmaceuticals.com"/>
    <n v="325412"/>
    <s v="Not Applicable"/>
    <s v="Manufacturing"/>
    <s v="Not Applicable"/>
    <s v="b. Structural repairs improvements or renovations to existing buildings to be used for expansions, c. Construction of or improvements to new or existing water...or equipment for existing buildings"/>
    <n v="200000"/>
    <m/>
    <m/>
    <n v="90"/>
    <n v="0"/>
    <n v="33061"/>
    <n v="6300000"/>
    <m/>
    <n v="3"/>
    <s v="Active"/>
    <n v="200000"/>
    <n v="0"/>
    <m/>
    <m/>
    <n v="0"/>
    <n v="0"/>
    <n v="0"/>
    <n v="0"/>
    <n v="0"/>
    <n v="108219"/>
    <s v="Tax Grant"/>
    <n v="0"/>
    <n v="0"/>
  </r>
  <r>
    <s v="2019-23869"/>
    <x v="0"/>
    <x v="0"/>
    <d v="2019-06-20T00:00:00"/>
    <n v="2019"/>
    <s v="Project CleanAire"/>
    <s v="CleanAire"/>
    <s v="No"/>
    <s v="Wilson"/>
    <n v="1"/>
    <s v="4841 Lamm Rd, Wilson, NC"/>
    <s v="No"/>
    <s v="112 South Respess Street, Washington, NC"/>
    <n v="27889"/>
    <s v="919-669-5053"/>
    <s v="www.pamlico-air.com"/>
    <n v="333413"/>
    <s v="Not Applicable"/>
    <s v="Manufacturing"/>
    <s v="Not Applicable"/>
    <s v="a. Installation or purchase of new equipment, b. Structural repairs improvements or renovations to existing buildings to be used for expansions"/>
    <n v="250000"/>
    <m/>
    <m/>
    <n v="275"/>
    <n v="0"/>
    <n v="44012"/>
    <n v="9000000"/>
    <m/>
    <n v="4"/>
    <s v="Active"/>
    <n v="250000"/>
    <n v="0"/>
    <m/>
    <m/>
    <n v="0"/>
    <n v="0"/>
    <n v="0"/>
    <n v="0"/>
    <n v="0"/>
    <n v="370000"/>
    <s v="Cash"/>
    <n v="0"/>
    <n v="0"/>
  </r>
  <r>
    <s v="2019-24460"/>
    <x v="0"/>
    <x v="0"/>
    <d v="2019-06-20T00:00:00"/>
    <n v="2019"/>
    <s v="Project Elizabeth"/>
    <s v="Telephonics Corporation"/>
    <s v="Yes"/>
    <s v="Pasquotank"/>
    <n v="1"/>
    <s v="120 Corporate Drive, Elizabeth City. NC"/>
    <s v="Yes"/>
    <s v="815 Broad Hollow Rd, Farmingdale, NY"/>
    <n v="11735"/>
    <s v="631-755-7000"/>
    <s v="www.telephonics.com"/>
    <n v="334511"/>
    <s v="Not Applicable"/>
    <s v="Manufacturing"/>
    <s v="Not Applicable"/>
    <s v="a. Installation or purchase of new equipment, b. Structural repairs improvements or renovations to existing buildings to be used for expansions, c. Construction of or improvements to new or existing water...or equipment for existing buildings"/>
    <n v="250000"/>
    <m/>
    <m/>
    <n v="68"/>
    <n v="7"/>
    <n v="34929"/>
    <n v="4995000"/>
    <m/>
    <n v="5"/>
    <s v="Active"/>
    <n v="250000"/>
    <n v="0"/>
    <m/>
    <m/>
    <n v="0"/>
    <n v="7"/>
    <n v="0"/>
    <n v="0"/>
    <n v="0"/>
    <n v="82500"/>
    <s v="Tax Grant"/>
    <n v="0"/>
    <n v="0"/>
  </r>
  <r>
    <s v="2019-23785"/>
    <x v="0"/>
    <x v="1"/>
    <d v="2019-06-27T00:00:00"/>
    <n v="2019"/>
    <s v="Project Cameo"/>
    <s v="Lowe's Companies"/>
    <s v="Yes"/>
    <s v="Mecklenburg"/>
    <n v="3"/>
    <s v="1810 Camden Rd, Charlotte, NC"/>
    <s v="Yes"/>
    <s v="1000 Lowes Blvd, Mooresville, NC"/>
    <s v="28117-8520"/>
    <s v="704-758-1000"/>
    <s v="www.lowes.com"/>
    <n v="541511"/>
    <s v="Not Applicable"/>
    <s v="Professional, Scientific, and Technical Services"/>
    <s v="Not Applicable"/>
    <s v="a. Installation or purchase of new equipment"/>
    <n v="2000000"/>
    <m/>
    <m/>
    <n v="1451"/>
    <n v="5401"/>
    <n v="66709"/>
    <n v="65000000"/>
    <m/>
    <n v="5"/>
    <s v="Active"/>
    <n v="1500730"/>
    <n v="499270"/>
    <m/>
    <m/>
    <n v="577"/>
    <n v="5401"/>
    <n v="2760"/>
    <n v="17496213"/>
    <n v="0"/>
    <n v="16192394"/>
    <s v="Tax Grant"/>
    <n v="0"/>
    <n v="499270"/>
  </r>
  <r>
    <s v="2019-24302"/>
    <x v="0"/>
    <x v="0"/>
    <d v="2019-07-23T00:00:00"/>
    <n v="2019"/>
    <s v="Project Tread"/>
    <s v="Black's Tire Service, Inc."/>
    <s v="Yes"/>
    <s v="Columbus"/>
    <n v="1"/>
    <s v="30 Bitmore Rd, Whiteville, NC 28472"/>
    <s v="Yes"/>
    <s v="30 Bitmore Rd, Whiteville, NC 28472"/>
    <n v="28472"/>
    <s v="910-642-2157"/>
    <s v="www.blackstire.com"/>
    <n v="423130"/>
    <s v="Not Applicable"/>
    <s v="Wholesale Trade"/>
    <s v="Not Applicable"/>
    <s v="a. Installation or purchase of new equipment, b. Structural repairs, improvements or renovations to existing buildings to be used for expansion, c. Construction of or improvements to new or existing water or equipment for existing buildings, d. Construction of or improvements to new or existing water or equipment for new/proposed building"/>
    <n v="75000"/>
    <m/>
    <m/>
    <n v="23"/>
    <n v="119"/>
    <n v="33800"/>
    <n v="2430000"/>
    <m/>
    <n v="5"/>
    <s v="Active"/>
    <n v="75000"/>
    <n v="0"/>
    <m/>
    <m/>
    <n v="0"/>
    <n v="119"/>
    <n v="0"/>
    <n v="0"/>
    <n v="0"/>
    <n v="60000"/>
    <s v="Tax Grant"/>
    <n v="0"/>
    <n v="0"/>
  </r>
  <r>
    <s v="2019-24151"/>
    <x v="0"/>
    <x v="0"/>
    <d v="2019-08-21T00:00:00"/>
    <n v="2019"/>
    <s v="Project Clarence"/>
    <s v="Hockmeyer Equipment Corp"/>
    <s v="Yes"/>
    <s v="Pasquotank"/>
    <n v="1"/>
    <s v="6 Kitty Hawk Lane, Elizabeth City, NC 27909"/>
    <s v="Yes"/>
    <s v="6 Kitty Hawk Lane, Elizabeth City, NC 27909"/>
    <n v="27909"/>
    <s v="252-331-5683"/>
    <s v="www.hockmeyer.com"/>
    <n v="333249"/>
    <s v="Not Applicable"/>
    <s v="Manufacturing"/>
    <s v="Not Applicable"/>
    <s v="a. Installation or purchase of new equipment, b. Structural repairs, improvements or renovations to existing buildings to be used for expansion, c. Construction of or improvements to new or existing water or equipment for existing buildings"/>
    <n v="300000"/>
    <m/>
    <m/>
    <n v="81"/>
    <n v="52"/>
    <n v="34944"/>
    <n v="5474054"/>
    <m/>
    <n v="5"/>
    <s v="Closed, $0 Disbursed"/>
    <n v="0"/>
    <n v="0"/>
    <m/>
    <m/>
    <n v="0"/>
    <n v="52"/>
    <n v="0"/>
    <n v="0"/>
    <n v="0"/>
    <n v="100000"/>
    <s v="Cash"/>
    <n v="0"/>
    <n v="0"/>
  </r>
  <r>
    <s v="2019-24891"/>
    <x v="0"/>
    <x v="0"/>
    <d v="2019-08-28T00:00:00"/>
    <n v="2019"/>
    <s v="Project Outdoors"/>
    <s v="Kitsbow LLC"/>
    <s v="No"/>
    <s v="McDowell"/>
    <n v="2"/>
    <s v="78 Catawba Ave, Old Fort, NC 28762"/>
    <s v="No"/>
    <s v="78 Catawba Ave, Old Fort, NC 28762"/>
    <n v="28762"/>
    <s v="206-304-8500"/>
    <s v="www.kitsbow.com"/>
    <n v="315220"/>
    <s v="Not Applicable"/>
    <s v="Manufacturing"/>
    <s v="Not Applicable"/>
    <s v="a. Installation or purchase of new equipment, b. Structural repairs, improvements or renovations to existing buildings to be used for expansion, c. Construction of or improvements to new or existing water or equipment for existing buildings"/>
    <n v="200000"/>
    <m/>
    <m/>
    <n v="48"/>
    <n v="0"/>
    <n v="35880"/>
    <n v="801000"/>
    <m/>
    <n v="3"/>
    <s v="Closed, Funds Disbursed"/>
    <n v="0"/>
    <n v="200000"/>
    <m/>
    <m/>
    <n v="53"/>
    <n v="0"/>
    <n v="797"/>
    <n v="1366511"/>
    <n v="0"/>
    <n v="106000"/>
    <s v="Cash"/>
    <n v="106000"/>
    <n v="200000"/>
  </r>
  <r>
    <s v="2019-24149"/>
    <x v="0"/>
    <x v="0"/>
    <d v="2019-09-12T00:00:00"/>
    <n v="2019"/>
    <s v="Project Band Aid"/>
    <s v="Medline Industries, Inc."/>
    <s v="Yes"/>
    <s v="Orange"/>
    <n v="3"/>
    <s v="TBD"/>
    <s v="No"/>
    <s v="Three Lakes Dr, Northfield, IL "/>
    <n v="60093"/>
    <s v="847-643-4316"/>
    <s v="www.medline.com"/>
    <n v="424990"/>
    <s v="Not Applicable"/>
    <s v="Wholesale Trade"/>
    <s v="Not Applicable"/>
    <s v="d. Construction of or improvements to new or existing water or equipment for new/proposed building"/>
    <n v="500000"/>
    <m/>
    <m/>
    <n v="225"/>
    <n v="251"/>
    <n v="35464"/>
    <n v="58500000"/>
    <m/>
    <n v="5"/>
    <s v="Active"/>
    <n v="500000"/>
    <n v="0"/>
    <m/>
    <m/>
    <n v="0"/>
    <n v="251"/>
    <n v="0"/>
    <n v="0"/>
    <n v="0"/>
    <n v="803000"/>
    <s v="Cash"/>
    <n v="0"/>
    <n v="0"/>
  </r>
  <r>
    <s v="2019-24953"/>
    <x v="0"/>
    <x v="0"/>
    <d v="2019-10-02T00:00:00"/>
    <n v="2019"/>
    <s v="Project Pompano"/>
    <s v="Pallet Consultants of North Carolina"/>
    <s v="No"/>
    <s v="Harnett"/>
    <n v="2"/>
    <s v="2 Dinan Rd, Dunn, NC 28334"/>
    <s v="No"/>
    <s v="2 Dinan Rd, Dunn, NC"/>
    <n v="28334"/>
    <s v="954-946-2212"/>
    <s v="www.palletconsultants.com"/>
    <n v="321920"/>
    <s v="Not Applicable"/>
    <s v="Manufacturing"/>
    <s v="Not Applicable"/>
    <s v="a. Installation or purchase of new equipment, b. Structural repairs, improvements or renovations to existing buildings to be used for expansion, c. Construction of or improvements to new or existing water or equipment for existing buildings"/>
    <n v="100000"/>
    <m/>
    <m/>
    <n v="45"/>
    <n v="0"/>
    <n v="33072"/>
    <n v="2835000"/>
    <m/>
    <n v="4"/>
    <s v="Active"/>
    <n v="100000"/>
    <n v="0"/>
    <m/>
    <m/>
    <n v="0"/>
    <n v="0"/>
    <n v="0"/>
    <n v="0"/>
    <n v="0"/>
    <n v="127542"/>
    <s v="Tax Grant"/>
    <n v="0"/>
    <n v="0"/>
  </r>
  <r>
    <s v="2019-23657"/>
    <x v="0"/>
    <x v="0"/>
    <d v="2019-10-09T00:00:00"/>
    <n v="2019"/>
    <s v="Project Nest"/>
    <s v="Michael Aram, Inc."/>
    <s v="No"/>
    <s v="Wayne"/>
    <n v="1"/>
    <s v="1500 North Carolina St, Goldsboro, NC 27530"/>
    <s v="No"/>
    <s v="2102 83rd Street, North Bergen, NJ"/>
    <n v="7047"/>
    <s v="201-355-6366"/>
    <s v="www.michaelaram.com"/>
    <n v="493110"/>
    <s v="Not Applicable"/>
    <s v="Transportation and Warehousing"/>
    <s v="Not Applicable"/>
    <s v="a. Installation or purchase of new equipment, b. Structural repairs, improvements or renovations to existing buildings to be used for expansion, c. Construction of or improvements to new or existing water or equipment for existing buildings"/>
    <n v="200000"/>
    <m/>
    <m/>
    <n v="106"/>
    <n v="0"/>
    <n v="35464"/>
    <n v="5112000"/>
    <m/>
    <n v="5"/>
    <s v="Active"/>
    <n v="200000"/>
    <n v="0"/>
    <m/>
    <m/>
    <n v="0"/>
    <n v="0"/>
    <n v="0"/>
    <n v="0"/>
    <n v="0"/>
    <n v="200000"/>
    <s v="Cash"/>
    <n v="0"/>
    <n v="0"/>
  </r>
  <r>
    <s v="2019-25029"/>
    <x v="0"/>
    <x v="0"/>
    <d v="2019-10-16T00:00:00"/>
    <n v="2019"/>
    <s v="Project Eden"/>
    <s v="Gildan Yarns, LLC"/>
    <s v="Yes"/>
    <s v="Rockingham"/>
    <n v="1"/>
    <s v="335 Summit Rd, Eden, NC 27288"/>
    <s v="No"/>
    <s v="2121 Heilig Road, Salisbury, NC "/>
    <n v="28146"/>
    <s v="704-638-5114"/>
    <s v="www.gildancorp.com"/>
    <n v="313110"/>
    <s v="Not Applicable"/>
    <s v="Manufacturing"/>
    <s v="Not Applicable"/>
    <s v="a. Installation or purchase of new equipment, b. Structural repairs, improvements or renovations to existing buildings to be used for expansion, c. Construction of or improvements to new or existing water or equipment for existing buildings"/>
    <n v="250000"/>
    <m/>
    <m/>
    <n v="77"/>
    <n v="1503"/>
    <n v="34736"/>
    <n v="4275000"/>
    <m/>
    <n v="2"/>
    <s v="Closed, $0 Disbursed"/>
    <n v="0"/>
    <n v="0"/>
    <m/>
    <m/>
    <n v="0"/>
    <n v="1503"/>
    <n v="0"/>
    <n v="0"/>
    <n v="0"/>
    <n v="362694"/>
    <s v="Tax Grant"/>
    <n v="0"/>
    <n v="0"/>
  </r>
  <r>
    <s v="2019-24894"/>
    <x v="0"/>
    <x v="0"/>
    <d v="2019-10-17T00:00:00"/>
    <n v="2019"/>
    <s v="Project Joker II"/>
    <s v="Carolina Botanicals, LLC"/>
    <s v="No"/>
    <s v="Columbus"/>
    <n v="1"/>
    <s v="305 South Main Street, Tabor City, NC 28463"/>
    <s v="No"/>
    <s v="6000 North Ocean Blvd, Myrtle Beach, SC"/>
    <n v="29577"/>
    <s v="843-449-5060"/>
    <s v="n/a"/>
    <n v="325998"/>
    <s v="Not Applicable"/>
    <s v="Manufacturing"/>
    <s v="Not Applicable"/>
    <s v="a. Installation or purchase of new equipment, b. Structural repairs, improvements or renovations to existing buildings to be used for expansion, c. Construction of or improvements to new or existing water or equipment for existing buildings"/>
    <n v="100000"/>
    <m/>
    <m/>
    <n v="27"/>
    <n v="0"/>
    <n v="33800"/>
    <n v="3114000"/>
    <m/>
    <n v="3"/>
    <s v="Active"/>
    <n v="100000"/>
    <n v="0"/>
    <m/>
    <m/>
    <n v="0"/>
    <n v="0"/>
    <n v="0"/>
    <n v="0"/>
    <n v="0"/>
    <n v="40279"/>
    <s v="Tax Grant"/>
    <n v="0"/>
    <n v="0"/>
  </r>
  <r>
    <s v="2019-23894"/>
    <x v="0"/>
    <x v="0"/>
    <d v="2019-10-30T00:00:00"/>
    <n v="2019"/>
    <s v="Project Green"/>
    <s v="CAR Greenhouse, LLC"/>
    <s v="No"/>
    <s v="Henderson"/>
    <n v="3"/>
    <s v="822 Pleasant Grove Rd Etowah, NC 28739"/>
    <s v="No"/>
    <s v="1 Bridge St, Irvington, NY"/>
    <n v="10533"/>
    <s v="917-776-6155"/>
    <s v="www.brightfarms.com"/>
    <n v="111319"/>
    <s v="Not Applicable"/>
    <s v="Agriculture, Forestry, Fishing and Hunting"/>
    <s v="Not Applicable"/>
    <s v="a. Installation or purchase of new equipment, d. Construction of or improvements to new or existing water or equipment for new/proposed building"/>
    <n v="55000"/>
    <m/>
    <m/>
    <n v="49"/>
    <n v="0"/>
    <n v="38272"/>
    <n v="19287450"/>
    <m/>
    <n v="3"/>
    <s v="Active"/>
    <n v="55000"/>
    <n v="0"/>
    <m/>
    <m/>
    <n v="0"/>
    <n v="0"/>
    <n v="0"/>
    <n v="0"/>
    <n v="0"/>
    <n v="530000"/>
    <s v="Tax Grant"/>
    <n v="0"/>
    <n v="0"/>
  </r>
  <r>
    <s v="2019-25511"/>
    <x v="0"/>
    <x v="0"/>
    <d v="2019-11-13T00:00:00"/>
    <n v="2019"/>
    <s v="Project Rota"/>
    <s v="Merck, Sharp &amp; Dohme Corp."/>
    <s v="Yes"/>
    <s v="Wilson"/>
    <n v="1"/>
    <s v="4633 Merck Rd, Wilson, NC27893"/>
    <s v="No"/>
    <s v="2000 Galloping Hill Rd, Kenilworth, NJ"/>
    <n v="7033"/>
    <s v="908-740-4000"/>
    <s v="www.merck.com"/>
    <n v="325414"/>
    <s v="Not Applicable"/>
    <s v="Manufacturing"/>
    <s v="Not Applicable"/>
    <s v="a. Installation or purchase of new equipment, d. Construction of or improvements to new or existing water or equipment for new/proposed building"/>
    <n v="200000"/>
    <m/>
    <m/>
    <n v="55"/>
    <n v="0"/>
    <n v="43992"/>
    <n v="57000000"/>
    <m/>
    <n v="3"/>
    <s v="Active"/>
    <n v="200000"/>
    <n v="0"/>
    <m/>
    <m/>
    <n v="0"/>
    <n v="0"/>
    <n v="0"/>
    <n v="0"/>
    <n v="0"/>
    <n v="700000"/>
    <s v="Tax Grant"/>
    <n v="0"/>
    <n v="0"/>
  </r>
  <r>
    <s v="2019-25193"/>
    <x v="0"/>
    <x v="0"/>
    <d v="2019-11-25T00:00:00"/>
    <n v="2019"/>
    <s v="Project Peach Tree"/>
    <s v="The Fresh Market, Inc."/>
    <s v="Yes"/>
    <s v="Guilford"/>
    <n v="2"/>
    <s v="300 N. Greene St, Greensboro, NC 27401"/>
    <s v="No"/>
    <s v="628 Green Valley Rd, Greensboro, NC"/>
    <n v="27408"/>
    <s v="336-272-1338"/>
    <s v="www.thefreshmarket.com"/>
    <n v="551114"/>
    <s v="Not Applicable"/>
    <s v="Management of Companies and Enterprises"/>
    <s v="Not Applicable"/>
    <s v="a. Installation or purchase of new equipment, b. Structural repairs, improvements or renovations to existing buildings to be used for expansion"/>
    <n v="500000"/>
    <m/>
    <m/>
    <n v="48"/>
    <n v="238"/>
    <n v="47944"/>
    <n v="5475000"/>
    <m/>
    <n v="5"/>
    <s v="Active"/>
    <n v="300000"/>
    <n v="200000"/>
    <m/>
    <m/>
    <n v="32"/>
    <n v="238"/>
    <n v="2031"/>
    <n v="5745000"/>
    <n v="0"/>
    <n v="708000"/>
    <s v="Cash"/>
    <n v="120400"/>
    <n v="200000"/>
  </r>
  <r>
    <s v="2018-23033"/>
    <x v="0"/>
    <x v="0"/>
    <d v="2019-11-26T00:00:00"/>
    <n v="2019"/>
    <s v="Project Cheddar"/>
    <s v="Polyhose"/>
    <s v="No"/>
    <s v="Pender"/>
    <n v="3"/>
    <s v="TBD"/>
    <s v="No"/>
    <s v="Chennai, India"/>
    <n v="60003"/>
    <n v="914442857745"/>
    <s v="www.polyhose.com"/>
    <n v="423840"/>
    <s v="Not Applicable"/>
    <s v="Wholesale Trade"/>
    <s v="Not Applicable"/>
    <s v="a. Installation or purchase of new equipment, d. Construction of or improvements to new or existing water or equipment for new/proposed building"/>
    <n v="75000"/>
    <m/>
    <m/>
    <n v="46"/>
    <n v="0"/>
    <n v="32604"/>
    <n v="7110000"/>
    <m/>
    <n v="5"/>
    <s v="Active"/>
    <n v="75000"/>
    <n v="0"/>
    <m/>
    <m/>
    <n v="0"/>
    <n v="0"/>
    <n v="0"/>
    <n v="0"/>
    <n v="0"/>
    <n v="77900"/>
    <s v="Land"/>
    <n v="0"/>
    <n v="0"/>
  </r>
  <r>
    <s v="2019-24747"/>
    <x v="0"/>
    <x v="0"/>
    <d v="2019-12-05T00:00:00"/>
    <n v="2019"/>
    <s v="Project Helios"/>
    <s v="Sunlight Batteries USA, Inc."/>
    <s v="No"/>
    <s v="Guilford"/>
    <n v="2"/>
    <s v="TBD"/>
    <s v="No"/>
    <s v="Athens, Greece"/>
    <n v="10563"/>
    <n v="3021062455495"/>
    <s v="www.sunlight.gr"/>
    <n v="335911"/>
    <s v="Not Applicable"/>
    <s v="Manufacturing"/>
    <s v="Not Applicable"/>
    <s v="a. Installation or purchase of new equipment, d. Construction of or improvements to new or existing water or equipment for new/proposed building"/>
    <n v="100000"/>
    <m/>
    <m/>
    <n v="41"/>
    <n v="0"/>
    <n v="47944"/>
    <n v="5913000"/>
    <m/>
    <n v="4"/>
    <s v="Active"/>
    <n v="100000"/>
    <n v="0"/>
    <m/>
    <m/>
    <n v="0"/>
    <n v="0"/>
    <n v="0"/>
    <n v="0"/>
    <n v="0"/>
    <n v="332819"/>
    <s v="Tax Grant"/>
    <n v="0"/>
    <n v="0"/>
  </r>
  <r>
    <s v="2019-25045"/>
    <x v="0"/>
    <x v="0"/>
    <d v="2019-12-11T00:00:00"/>
    <n v="2019"/>
    <s v="Project Lime"/>
    <s v="LLFlex LLC"/>
    <s v="No"/>
    <s v="Guilford"/>
    <n v="2"/>
    <s v="738 Gallimore Dairy Rd, High Point, NC 27265"/>
    <s v="No"/>
    <s v="1225 West Burnett Ave, Louisville, KY"/>
    <n v="40210"/>
    <s v="502-636-8413"/>
    <s v="www.llflex.com"/>
    <n v="322220"/>
    <s v="Not Applicable"/>
    <s v="Manufacturing"/>
    <s v="Not Applicable"/>
    <s v="a. Installation or purchase of new equipment, c. Construction of or improvements to new or existing water or equipment for existing buildings"/>
    <n v="90000"/>
    <m/>
    <m/>
    <n v="41"/>
    <n v="0"/>
    <n v="47944"/>
    <n v="6840000"/>
    <m/>
    <n v="5"/>
    <s v="Active"/>
    <n v="90000"/>
    <n v="0"/>
    <m/>
    <m/>
    <n v="0"/>
    <n v="0"/>
    <n v="0"/>
    <n v="0"/>
    <n v="0"/>
    <n v="45000"/>
    <s v="Cash"/>
    <n v="0"/>
    <n v="0"/>
  </r>
  <r>
    <s v="15-1068"/>
    <x v="1"/>
    <x v="0"/>
    <d v="2019-01-07T00:00:00"/>
    <n v="2019"/>
    <s v="New Street Sewer Project"/>
    <s v="N/A"/>
    <s v="N/A"/>
    <s v="Rockingham"/>
    <n v="1"/>
    <s v="New Street, Eden"/>
    <s v="N/A"/>
    <s v="P.O. Box 70, Eden, NC"/>
    <s v="27289-0070"/>
    <s v="(336) 623-7569"/>
    <s v="www.edennc.us"/>
    <s v="Not Required"/>
    <s v="Not Required"/>
    <s v="Not Required"/>
    <s v="Not Required"/>
    <s v="Sewer"/>
    <n v="997000"/>
    <s v="N/A"/>
    <s v="N/A"/>
    <s v="Not Required"/>
    <s v="Not Required"/>
    <s v="Not Required"/>
    <s v="Not Required"/>
    <s v="N/A"/>
    <s v="N/A"/>
    <s v="Active"/>
    <n v="997000"/>
    <n v="0"/>
    <s v="N/A"/>
    <s v="N/A"/>
    <s v="Not Required"/>
    <s v="Not Required"/>
    <s v="Not Required"/>
    <s v="Not Required"/>
    <s v="N/A - Local Governments Apply for Reimbursement"/>
    <s v="Not Required"/>
    <s v="Not Required"/>
    <s v="Not Required"/>
    <n v="0"/>
  </r>
  <r>
    <s v="15-1069"/>
    <x v="1"/>
    <x v="0"/>
    <d v="2019-01-10T00:00:00"/>
    <n v="2019"/>
    <s v="Lyndon Steel"/>
    <s v="Lyndon Steel"/>
    <s v="Yes"/>
    <s v="Lenoir"/>
    <n v="1"/>
    <s v="2300 Albemarle Road, Kinston"/>
    <s v="Yes"/>
    <s v="130 South Queen St., Kinston, NC"/>
    <n v="28501"/>
    <s v="(252) 559-6450"/>
    <s v="www.co.lenoir.nc.us"/>
    <n v="332312"/>
    <s v="Not Required"/>
    <s v="Manufacturing"/>
    <s v="Not Required"/>
    <s v="Water"/>
    <n v="231730"/>
    <s v="N/A"/>
    <s v="N/A"/>
    <s v="Not Required"/>
    <s v="Not Required"/>
    <s v="Not Required"/>
    <s v="Not Required"/>
    <s v="N/A"/>
    <s v="N/A"/>
    <s v="Closed, Funds Disbursed"/>
    <n v="0"/>
    <n v="231730"/>
    <s v="N/A"/>
    <s v="N/A"/>
    <s v="Not Required"/>
    <s v="Not Required"/>
    <s v="Not Required"/>
    <s v="Not Required"/>
    <s v="N/A - Local Governments Apply for Reimbursement"/>
    <s v="Not Required"/>
    <s v="Not Required"/>
    <s v="Not Required"/>
    <n v="231730"/>
  </r>
  <r>
    <s v="15-1070"/>
    <x v="1"/>
    <x v="0"/>
    <d v="2019-04-02T00:00:00"/>
    <n v="2019"/>
    <s v="ITM Medical Isotopes"/>
    <s v="ITM Medical Isotopes"/>
    <s v="No"/>
    <s v="Catawba"/>
    <n v="2"/>
    <s v="Startowne Road"/>
    <s v="No"/>
    <s v="P.O. Box 398, Hickry, NC"/>
    <n v="28603"/>
    <s v="(828) 323-7412"/>
    <s v="www.hickorync.gov"/>
    <n v="325412"/>
    <s v="Not Required"/>
    <s v="Manufacturing"/>
    <s v="Not Required"/>
    <s v="Road"/>
    <n v="225000"/>
    <s v="N/A"/>
    <s v="N/A"/>
    <s v="Not Required"/>
    <s v="Not Required"/>
    <s v="Not Required"/>
    <s v="Not Required"/>
    <s v="N/A"/>
    <s v="N/A"/>
    <s v="Closed, Funds Disbursed"/>
    <n v="0"/>
    <n v="225000"/>
    <s v="N/A"/>
    <s v="N/A"/>
    <s v="Not Required"/>
    <s v="Not Required"/>
    <s v="Not Required"/>
    <s v="Not Required"/>
    <s v="N/A - Local Governments Apply for Reimbursement"/>
    <s v="Not Required"/>
    <s v="Not Required"/>
    <s v="Not Required"/>
    <n v="225000"/>
  </r>
  <r>
    <s v="15-1061"/>
    <x v="1"/>
    <x v="0"/>
    <d v="2019-04-22T00:00:00"/>
    <n v="2019"/>
    <s v="Edwards Wood Products"/>
    <s v="Edwards Wood Products"/>
    <s v="Yes"/>
    <s v="Scotland"/>
    <n v="1"/>
    <s v="13421 Rocky Ford Rd., Laurinburg"/>
    <s v="Yes"/>
    <s v="507 W. Church Street, Laurinburg"/>
    <n v="28352"/>
    <s v="(910) 266-4326"/>
    <s v="www.scotlandcounty.org"/>
    <n v="321113"/>
    <s v="Not Required"/>
    <s v="Manufacturing"/>
    <s v="Not Required"/>
    <s v="Water"/>
    <n v="575000"/>
    <s v="N/A"/>
    <s v="N/A"/>
    <s v="Not Required"/>
    <s v="Not Required"/>
    <s v="Not Required"/>
    <s v="Not Required"/>
    <s v="N/A"/>
    <s v="N/A"/>
    <s v="Closed, Funds Disbursed"/>
    <n v="0"/>
    <n v="0"/>
    <s v="N/A"/>
    <s v="N/A"/>
    <s v="Not Required"/>
    <s v="Not Required"/>
    <s v="Not Required"/>
    <s v="Not Required"/>
    <s v="N/A - Local Governments Apply for Reimbursement"/>
    <s v="Not Required"/>
    <s v="Not Required"/>
    <s v="Not Required"/>
    <n v="0"/>
  </r>
  <r>
    <s v="15-1071"/>
    <x v="1"/>
    <x v="0"/>
    <d v="2019-04-22T00:00:00"/>
    <n v="2019"/>
    <s v="Publix"/>
    <s v="Publix"/>
    <s v="No"/>
    <s v="Guilford"/>
    <n v="2"/>
    <s v="Birchcreek Road and US 70"/>
    <s v="No"/>
    <s v="300 W. Washington St., Greensboro, NC"/>
    <n v="27401"/>
    <s v="(336) 373-2396"/>
    <s v="www.greensboro-nc.gov"/>
    <n v="493110"/>
    <s v="Not Required"/>
    <s v="Transportation and Warehousing"/>
    <s v="Not Required"/>
    <s v="Sewer"/>
    <n v="1500000"/>
    <s v="N/A"/>
    <s v="N/A"/>
    <s v="Not Required"/>
    <s v="Not Required"/>
    <s v="Not Required"/>
    <s v="Not Required"/>
    <s v="N/A"/>
    <s v="N/A"/>
    <s v="Closed, Funds Disbursed"/>
    <n v="0"/>
    <n v="1500000"/>
    <s v="N/A"/>
    <s v="N/A"/>
    <s v="Not Required"/>
    <s v="Not Required"/>
    <s v="Not Required"/>
    <s v="Not Required"/>
    <s v="N/A - Local Governments Apply for Reimbursement"/>
    <s v="Not Required"/>
    <s v="Not Required"/>
    <s v="Not Required"/>
    <n v="0"/>
  </r>
  <r>
    <s v="15-1072"/>
    <x v="1"/>
    <x v="0"/>
    <d v="2019-04-22T00:00:00"/>
    <n v="2019"/>
    <s v="Granite Industrial Park"/>
    <s v="N/A"/>
    <s v="N/A"/>
    <s v="Rowan"/>
    <n v="2"/>
    <s v="Heilig Road"/>
    <s v="N/A"/>
    <s v="P.O. Box 351, Granite Quarry, NC "/>
    <s v="28072-0351"/>
    <s v="(704) 279-5596"/>
    <s v="www.rowancountync.gov"/>
    <s v="Not Required"/>
    <s v="Not Required"/>
    <s v="Not Required"/>
    <s v="Not Required"/>
    <s v="Water"/>
    <n v="208350"/>
    <s v="N/A"/>
    <s v="N/A"/>
    <s v="Not Required"/>
    <s v="Not Required"/>
    <s v="Not Required"/>
    <s v="Not Required"/>
    <s v="N/A"/>
    <s v="N/A"/>
    <s v="Closed, Funds Disbursed"/>
    <n v="0"/>
    <n v="208350"/>
    <s v="N/A"/>
    <s v="N/A"/>
    <s v="Not Required"/>
    <s v="Not Required"/>
    <s v="Not Required"/>
    <s v="Not Required"/>
    <s v="N/A - Local Governments Apply for Reimbursement"/>
    <s v="Not Required"/>
    <s v="Not Required"/>
    <s v="Not Required"/>
    <n v="208350"/>
  </r>
  <r>
    <s v="15-1073"/>
    <x v="1"/>
    <x v="0"/>
    <d v="2019-05-21T00:00:00"/>
    <n v="2019"/>
    <s v="Kingsboro Phase II"/>
    <s v="N/A"/>
    <s v="N/A"/>
    <s v="Edgecombe"/>
    <n v="1"/>
    <s v="US Hwy 64"/>
    <s v="N/A"/>
    <s v="201 Saint Andrew Street Tarboro"/>
    <n v="27886"/>
    <s v="(252) 641-7834"/>
    <s v="www.edgecombecountync.gov"/>
    <s v="Not Required"/>
    <s v="Not Required"/>
    <s v="Not Required"/>
    <s v="Not Required"/>
    <s v="Water, Sewer"/>
    <n v="1074000"/>
    <s v="N/A"/>
    <s v="N/A"/>
    <s v="Not Required"/>
    <s v="Not Required"/>
    <s v="Not Required"/>
    <s v="Not Required"/>
    <s v="N/A"/>
    <s v="N/A"/>
    <s v="Active"/>
    <n v="1074000"/>
    <n v="0"/>
    <s v="N/A"/>
    <s v="N/A"/>
    <s v="Not Required"/>
    <s v="Not Required"/>
    <s v="Not Required"/>
    <s v="Not Required"/>
    <s v="N/A - Local Governments Apply for Reimbursement"/>
    <s v="Not Required"/>
    <s v="Not Required"/>
    <s v="Not Required"/>
    <n v="0"/>
  </r>
  <r>
    <s v="15-1074"/>
    <x v="1"/>
    <x v="0"/>
    <d v="2019-05-21T00:00:00"/>
    <n v="2019"/>
    <s v="West Fraser Timber Company"/>
    <s v="West Fraser Timber Company"/>
    <s v="Yes"/>
    <s v="Northampton"/>
    <n v="1"/>
    <s v="NC Hwy 86"/>
    <s v="Yes"/>
    <s v="9467 NC Hwy 305, Jackson, NC"/>
    <n v="27845"/>
    <s v="(252) 534-2501"/>
    <s v="www.northamptonnc.com"/>
    <n v="321113"/>
    <s v="Not Required"/>
    <s v="Manufacturing"/>
    <s v="Not Required"/>
    <s v="Sewer"/>
    <n v="568769"/>
    <s v="N/A"/>
    <s v="N/A"/>
    <s v="Not Required"/>
    <s v="Not Required"/>
    <s v="Not Required"/>
    <s v="Not Required"/>
    <s v="N/A"/>
    <s v="N/A"/>
    <s v="Closed, Funds Disbursed"/>
    <n v="0"/>
    <n v="543220"/>
    <s v="N/A"/>
    <s v="N/A"/>
    <s v="Not Required"/>
    <s v="Not Required"/>
    <s v="Not Required"/>
    <s v="Not Required"/>
    <s v="N/A - Local Governments Apply for Reimbursement"/>
    <s v="Not Required"/>
    <s v="Not Required"/>
    <s v="Not Required"/>
    <n v="543220"/>
  </r>
  <r>
    <s v="15-1075"/>
    <x v="1"/>
    <x v="0"/>
    <d v="2019-05-29T00:00:00"/>
    <n v="2019"/>
    <s v="Bessemer City Water Interconnect"/>
    <s v="N/A"/>
    <s v="N/A"/>
    <s v="Gaston"/>
    <n v="1"/>
    <s v="NC Hwy 274"/>
    <s v="N/A"/>
    <s v="132 West Virginia Ave., Bessemer City, NC"/>
    <n v="28016"/>
    <s v="(704) 629-5542"/>
    <s v="www.bessemercity.com"/>
    <s v="Not Required"/>
    <s v="Not Required"/>
    <s v="Not Required"/>
    <s v="Not Required"/>
    <s v="Water"/>
    <n v="1125000"/>
    <s v="N/A"/>
    <s v="N/A"/>
    <s v="Not Required"/>
    <s v="Not Required"/>
    <s v="Not Required"/>
    <s v="Not Required"/>
    <s v="N/A"/>
    <s v="N/A"/>
    <s v="Closed, Funds Disbursed"/>
    <n v="0"/>
    <n v="1305521"/>
    <s v="N/A"/>
    <s v="N/A"/>
    <s v="Not Required"/>
    <s v="Not Required"/>
    <s v="Not Required"/>
    <s v="Not Required"/>
    <s v="N/A - Local Governments Apply for Reimbursement"/>
    <s v="Not Required"/>
    <s v="Not Required"/>
    <s v="Not Required"/>
    <n v="1305521"/>
  </r>
  <r>
    <s v="15-1076"/>
    <x v="1"/>
    <x v="0"/>
    <d v="2019-07-01T00:00:00"/>
    <n v="2019"/>
    <s v="Smithfield Way West Gravity Extension"/>
    <s v="N/A"/>
    <s v="N/A"/>
    <s v="Lenoir"/>
    <n v="1"/>
    <s v="Smithfield Way and Enterprise Blvd."/>
    <s v="N/A"/>
    <s v="P.O. Box 3289, Kinston, NC"/>
    <n v="28502"/>
    <s v="(252) 559-0291"/>
    <s v="www.co.lenoir.nc.us"/>
    <s v="Not Required"/>
    <s v="Not Required"/>
    <s v="Not Required"/>
    <s v="Not Required"/>
    <s v="Sewer"/>
    <n v="789500"/>
    <s v="N/A"/>
    <s v="N/A"/>
    <s v="Not Required"/>
    <s v="Not Required"/>
    <s v="Not Required"/>
    <s v="Not Required"/>
    <s v="N/A"/>
    <s v="N/A"/>
    <s v="Active"/>
    <n v="789500"/>
    <n v="0"/>
    <s v="N/A"/>
    <s v="N/A"/>
    <s v="Not Required"/>
    <s v="Not Required"/>
    <s v="Not Required"/>
    <s v="Not Required"/>
    <s v="N/A - Local Governments Apply for Reimbursement"/>
    <s v="Not Required"/>
    <s v="Not Required"/>
    <s v="Not Required"/>
    <n v="0"/>
  </r>
  <r>
    <s v="15-1077"/>
    <x v="1"/>
    <x v="0"/>
    <d v="2019-07-30T00:00:00"/>
    <n v="2019"/>
    <s v="Burke Business Park"/>
    <s v="N/A"/>
    <s v="N/A"/>
    <s v="Burke"/>
    <n v="2"/>
    <s v="I-40 at Kathy Road Exit (#86)"/>
    <s v="N/A"/>
    <s v="200 Avery Avenue, Morganton, NC"/>
    <n v="28680"/>
    <s v="(828) 764-9372"/>
    <s v="www.burkenc.org"/>
    <s v="Not Required"/>
    <s v="Not Required"/>
    <s v="Not Required"/>
    <s v="Not Required"/>
    <s v="Water"/>
    <n v="1929750"/>
    <s v="N/A"/>
    <s v="N/A"/>
    <s v="Not Required"/>
    <s v="Not Required"/>
    <s v="Not Required"/>
    <s v="Not Required"/>
    <s v="N/A"/>
    <s v="N/A"/>
    <s v="Closed, Funds Disbursed"/>
    <n v="0"/>
    <n v="1630681"/>
    <s v="N/A"/>
    <s v="N/A"/>
    <s v="Not Required"/>
    <s v="Not Required"/>
    <s v="Not Required"/>
    <s v="Not Required"/>
    <s v="N/A - Local Governments Apply for Reimbursement"/>
    <s v="Not Required"/>
    <s v="Not Required"/>
    <s v="Not Required"/>
    <n v="1630681"/>
  </r>
  <r>
    <s v="15-1078"/>
    <x v="1"/>
    <x v="0"/>
    <d v="2019-09-03T00:00:00"/>
    <n v="2019"/>
    <s v="Edenton Industrial Park"/>
    <s v="N/A"/>
    <s v="N/A"/>
    <s v="Edenton"/>
    <n v="1"/>
    <s v="Paradise Road and Peanut Drive"/>
    <s v="N/A"/>
    <s v="P.O. Box 300, Edenton, NC"/>
    <n v="27932"/>
    <s v="(252) 482-7352"/>
    <s v="www.townofedenton.com"/>
    <s v="Not Required"/>
    <s v="Not Required"/>
    <s v="Not Required"/>
    <s v="Not Required"/>
    <s v="Water"/>
    <n v="473125"/>
    <s v="N/A"/>
    <s v="N/A"/>
    <s v="Not Required"/>
    <s v="Not Required"/>
    <s v="Not Required"/>
    <s v="Not Required"/>
    <s v="N/A"/>
    <s v="N/A"/>
    <s v="Active"/>
    <n v="456275.18"/>
    <n v="16849.82"/>
    <s v="N/A"/>
    <s v="N/A"/>
    <s v="Not Required"/>
    <s v="Not Required"/>
    <s v="Not Required"/>
    <s v="Not Required"/>
    <s v="N/A - Local Governments Apply for Reimbursement"/>
    <s v="Not Required"/>
    <s v="Not Required"/>
    <s v="Not Required"/>
    <n v="16849.82"/>
  </r>
  <r>
    <s v="15-1079"/>
    <x v="1"/>
    <x v="0"/>
    <d v="2019-09-03T00:00:00"/>
    <n v="2019"/>
    <s v="Albemarle Corporate Center"/>
    <s v="N/A"/>
    <s v="N/A"/>
    <s v="Albemarle"/>
    <n v="2"/>
    <s v="US Hwy 52 and Hinson St."/>
    <s v="N/A"/>
    <s v="P.O. Box 190, Albemarle, NC"/>
    <n v="28001"/>
    <s v="(704) 984-3991"/>
    <s v="www.albemarlenc.gov"/>
    <s v="Not Required"/>
    <s v="Not Required"/>
    <s v="Not Required"/>
    <s v="Not Required"/>
    <s v="Road"/>
    <n v="750000"/>
    <s v="N/A"/>
    <s v="N/A"/>
    <s v="Not Required"/>
    <s v="Not Required"/>
    <s v="Not Required"/>
    <s v="Not Required"/>
    <s v="N/A"/>
    <s v="N/A"/>
    <s v="Active"/>
    <n v="750000"/>
    <n v="0"/>
    <s v="N/A"/>
    <s v="N/A"/>
    <s v="Not Required"/>
    <s v="Not Required"/>
    <s v="Not Required"/>
    <s v="Not Required"/>
    <s v="N/A - Local Governments Apply for Reimbursement"/>
    <s v="Not Required"/>
    <s v="Not Required"/>
    <s v="Not Required"/>
    <n v="0"/>
  </r>
  <r>
    <s v="15-1080"/>
    <x v="1"/>
    <x v="0"/>
    <d v="2019-10-14T00:00:00"/>
    <n v="2019"/>
    <s v="Universal Industrial Park"/>
    <s v="N/A"/>
    <s v="N/A"/>
    <s v="McDowell"/>
    <n v="2"/>
    <s v="I-40 at McDowell Co. Tech CC"/>
    <s v="N/A"/>
    <s v="60 East Court Street, Marion, NC"/>
    <n v="28752"/>
    <s v="(828) 652-7121"/>
    <s v="www.mcdowellgov.com"/>
    <s v="Not Required"/>
    <s v="Not Required"/>
    <s v="Not Required"/>
    <s v="Not Required"/>
    <s v="Water, Sewer"/>
    <n v="352500"/>
    <s v="N/A"/>
    <s v="N/A"/>
    <s v="Not Required"/>
    <s v="Not Required"/>
    <s v="Not Required"/>
    <s v="Not Required"/>
    <s v="N/A"/>
    <s v="N/A"/>
    <s v="Active"/>
    <n v="332571"/>
    <n v="19929"/>
    <s v="N/A"/>
    <s v="N/A"/>
    <s v="Not Required"/>
    <s v="Not Required"/>
    <s v="Not Required"/>
    <s v="Not Required"/>
    <s v="N/A - Local Governments Apply for Reimbursement"/>
    <s v="Not Required"/>
    <s v="Not Required"/>
    <s v="Not Required"/>
    <n v="19929"/>
  </r>
  <r>
    <s v="15-1081"/>
    <x v="1"/>
    <x v="0"/>
    <d v="2019-11-19T00:00:00"/>
    <n v="2019"/>
    <s v="Gaia Herbs Sewer Expansion"/>
    <s v="Gaia Herbs"/>
    <s v="Yes"/>
    <s v="Transylvania"/>
    <n v="2"/>
    <s v="101 Gaia Herbs Drive"/>
    <s v="Yes"/>
    <s v="101 S. Broad St., Brevard, NC"/>
    <n v="28712"/>
    <s v="(828) 393-4130"/>
    <s v="www.transylvaniacounty.org"/>
    <n v="325411"/>
    <s v="Not Required"/>
    <s v="Manufacturing"/>
    <s v="Not Required"/>
    <s v="Sewer"/>
    <n v="880750"/>
    <s v="N/A"/>
    <s v="N/A"/>
    <s v="Not Required"/>
    <s v="Not Required"/>
    <s v="Not Required"/>
    <s v="Not Required"/>
    <s v="N/A"/>
    <s v="N/A"/>
    <s v="Active"/>
    <n v="593082"/>
    <n v="287668"/>
    <s v="N/A"/>
    <s v="N/A"/>
    <s v="Not Required"/>
    <s v="Not Required"/>
    <s v="Not Required"/>
    <s v="Not Required"/>
    <s v="N/A - Local Governments Apply for Reimbursement"/>
    <s v="Not Required"/>
    <s v="Not Required"/>
    <s v="Not Required"/>
    <n v="287668"/>
  </r>
  <r>
    <s v="15-1082"/>
    <x v="1"/>
    <x v="0"/>
    <d v="2019-12-12T00:00:00"/>
    <n v="2019"/>
    <s v="National Pipe and Plastic"/>
    <s v="National Pipe and Plastic"/>
    <s v="Yes"/>
    <s v="Forsyth"/>
    <n v="2"/>
    <s v="West Market St. and Old Greensboro Rd."/>
    <s v="Yes"/>
    <s v="P.O. Box 728, Kernersville, NC"/>
    <n v="27285"/>
    <s v="(336) 992-5452"/>
    <s v="www.toknc.com"/>
    <n v="326122"/>
    <s v="Not Required"/>
    <s v="Manufacturing"/>
    <s v="Not Required"/>
    <s v="Water, Road"/>
    <n v="330975"/>
    <s v="N/A"/>
    <s v="N/A"/>
    <s v="Not Required"/>
    <s v="Not Required"/>
    <s v="Not Required"/>
    <s v="Not Required"/>
    <s v="N/A"/>
    <s v="N/A"/>
    <s v="Active"/>
    <n v="330975"/>
    <n v="0"/>
    <s v="N/A"/>
    <s v="N/A"/>
    <s v="Not Required"/>
    <s v="Not Required"/>
    <s v="Not Required"/>
    <s v="Not Required"/>
    <s v="N/A - Local Governments Apply for Reimbursement"/>
    <s v="Not Required"/>
    <s v="Not Required"/>
    <s v="Not Required"/>
    <n v="0"/>
  </r>
  <r>
    <s v="2018-22432"/>
    <x v="2"/>
    <x v="0"/>
    <s v="01/08/2019"/>
    <n v="2019"/>
    <s v="Design"/>
    <s v="Design Foundry LLC"/>
    <s v="No"/>
    <s v="Catawba"/>
    <n v="2"/>
    <s v="1105 22nd Street SE, Hickory, NC 28602-9670"/>
    <s v="No"/>
    <s v="104 3rd Street NE, Hickory, NC 28601"/>
    <s v="28602-9670"/>
    <s v="505-507-4019"/>
    <s v="www.DesignFoundryHome.com"/>
    <n v="337121"/>
    <s v=""/>
    <s v="Manufacturing"/>
    <s v=""/>
    <s v="a. Purchase and/or installation of equipment; b. Renovation to building; c. Training"/>
    <n v="1717000"/>
    <n v="1545300"/>
    <n v="171700"/>
    <n v="182"/>
    <n v="4"/>
    <n v="52196"/>
    <s v=""/>
    <n v="4"/>
    <n v="12"/>
    <s v="Active"/>
    <n v="1465200"/>
    <n v="40077"/>
    <n v="162800"/>
    <n v="4453"/>
    <n v="102"/>
    <n v="4"/>
    <n v="45879"/>
    <n v="0"/>
    <s v=""/>
    <n v="94574"/>
    <s v="5% Match for Building Reuse; Tax Grant"/>
    <n v="25000"/>
    <n v="40077"/>
  </r>
  <r>
    <s v="2018-23089"/>
    <x v="2"/>
    <x v="0"/>
    <s v="02/18/2019"/>
    <n v="2019"/>
    <s v="Bengal"/>
    <s v="Novartis Gene Therapies, Inc. II (fka AveXis, Inc. II)"/>
    <s v="Yes"/>
    <s v="Durham"/>
    <n v="3"/>
    <s v="2512 S Tri-Center Boulevard, Durham, NC 27713-1852"/>
    <s v="Yes"/>
    <s v="2275 Half Day Road, Bannockburn, IL 60015"/>
    <s v="27713-1852"/>
    <s v="312-801-5621"/>
    <s v="https://avexis.com/"/>
    <n v="325414"/>
    <s v=""/>
    <s v="Manufacturing"/>
    <s v=""/>
    <s v="a. Purchase and/or installation of equipment"/>
    <n v="1930000"/>
    <n v="1447500"/>
    <n v="482500"/>
    <n v="180"/>
    <n v="200"/>
    <n v="65657"/>
    <n v="54000000"/>
    <n v="2"/>
    <n v="12"/>
    <s v="Active"/>
    <n v="1447500"/>
    <n v="0"/>
    <n v="482500"/>
    <n v="0"/>
    <s v="Not Reported"/>
    <s v="Not Reported"/>
    <s v="Not Reported"/>
    <s v="Not Reported"/>
    <s v=""/>
    <n v="750000"/>
    <s v="Cash Incentive"/>
    <n v="150000"/>
    <n v="0"/>
  </r>
  <r>
    <s v="2018-23198"/>
    <x v="2"/>
    <x v="0"/>
    <s v="03/07/2019"/>
    <n v="2019"/>
    <s v="BIO"/>
    <s v="Cellectis Biologics, Inc. "/>
    <s v="No"/>
    <s v="Wake"/>
    <n v="3"/>
    <s v="2500 Sumner Blvd., Raleigh, NC 27616"/>
    <s v="No"/>
    <s v="430 East 29th Street, NYC, NY 10016"/>
    <s v="27616"/>
    <s v="347-809-5980"/>
    <s v="www.cellectis.com"/>
    <n v="325414"/>
    <s v=""/>
    <s v="Manufacturing"/>
    <s v=""/>
    <s v="a. Purchase and/or installation of equipment; b. Renovation to building; d. Other - Ongoing business operating costs"/>
    <n v="2666000"/>
    <n v="1999500"/>
    <n v="666500"/>
    <n v="180"/>
    <n v="0"/>
    <n v="90741"/>
    <n v="61764990"/>
    <n v="4"/>
    <n v="12"/>
    <s v="Active"/>
    <n v="1999500"/>
    <n v="0"/>
    <n v="666500"/>
    <n v="0"/>
    <s v="Not Reported"/>
    <s v="Not Reported"/>
    <s v="Not Reported"/>
    <s v="Not Reported"/>
    <s v=""/>
    <n v="1588285"/>
    <s v="tax grant"/>
    <n v="100000"/>
    <n v="0"/>
  </r>
  <r>
    <s v="2019-23660"/>
    <x v="2"/>
    <x v="0"/>
    <s v="05/07/2019"/>
    <n v="2019"/>
    <s v="Piedmont"/>
    <s v="Pella Corporation"/>
    <s v="No"/>
    <s v="Rockingham"/>
    <n v="1"/>
    <s v="310 Rockingham Drive, Reidsville, NC 27320"/>
    <s v="No"/>
    <s v="102 Main Street, Pella, IA 50219"/>
    <s v="27320"/>
    <s v="641-621-3949"/>
    <s v="www.pella.com"/>
    <n v="326199"/>
    <s v=""/>
    <s v="Manufacturing"/>
    <s v=""/>
    <s v="b. Renovation to building; c. Training"/>
    <n v="1214000"/>
    <n v="1214000"/>
    <n v="0"/>
    <n v="99"/>
    <n v="0"/>
    <n v="35401"/>
    <n v="15977352"/>
    <n v="2"/>
    <n v="12"/>
    <s v="Active"/>
    <n v="1133000"/>
    <n v="81000"/>
    <n v="0"/>
    <n v="0"/>
    <n v="233"/>
    <n v="0"/>
    <n v="35578"/>
    <n v="0"/>
    <s v=""/>
    <n v="363186"/>
    <s v="Cash Grant"/>
    <n v="130616.16"/>
    <n v="81000"/>
  </r>
  <r>
    <s v="2018-23254"/>
    <x v="2"/>
    <x v="0"/>
    <s v="05/30/2019"/>
    <n v="2019"/>
    <s v="Choice"/>
    <s v="Greenheck Fan Corporation"/>
    <s v="Yes"/>
    <s v="Cleveland"/>
    <n v="1"/>
    <s v="FACILITY TO BE CONSTRUCTED AND LOCATED ON COMMERCE CENTER DRIVE, SHELBY NC, SHELBY, NC 28150; 1001 Commerce Center Drive (Facility to be purchased and re purposed), Shelby, NC 28150"/>
    <s v="Yes"/>
    <s v="1100 Greenheck Drive, Schofield, WI 54476"/>
    <s v="28150; 28150"/>
    <s v="715-841-8527"/>
    <s v="WWW.Greenheck.com"/>
    <n v="333413"/>
    <s v=""/>
    <s v="Manufacturing"/>
    <s v=""/>
    <s v="a. Purchase and/or installation of equipment; b. Renovation to building; c. Training; d. Other - Construction of a new manufacturing facility and establishment of a manufacturing campus"/>
    <n v="3278000"/>
    <n v="3278000"/>
    <n v="0"/>
    <n v="363"/>
    <n v="410"/>
    <n v="36282"/>
    <n v="52940706"/>
    <n v="4"/>
    <n v="12"/>
    <s v="Active"/>
    <n v="3278000"/>
    <n v="0"/>
    <n v="0"/>
    <n v="0"/>
    <s v="Not Reported"/>
    <s v="Not Reported"/>
    <s v="Not Reported"/>
    <s v="Not Reported"/>
    <s v=""/>
    <n v="3249226"/>
    <s v="Tax Grant; matching grant for Building Reuse; Permit &amp; Fees Waived; Site Development; Sidewalk Construction; Conveyance of Land"/>
    <n v="1319683.95"/>
    <n v="0"/>
  </r>
  <r>
    <s v="2019-24139"/>
    <x v="2"/>
    <x v="0"/>
    <s v="05/30/2019"/>
    <n v="2019"/>
    <s v="Python"/>
    <s v="PAREXEL International, LLC"/>
    <s v="Yes"/>
    <s v="Durham"/>
    <n v="3"/>
    <s v="2520 Meridian Pkwy, Durham, NC 27713"/>
    <s v="Yes"/>
    <s v="8 Federal Street , Billerica, MA 01821-3570"/>
    <s v="27713"/>
    <s v="(978) 313-3900"/>
    <s v="https://www.parexel.com/"/>
    <n v="551114"/>
    <s v=""/>
    <s v="Management of Companies and Enterprises"/>
    <s v=""/>
    <s v="a. Purchase and/or installation of equipment; b. Renovation to building; c. Training"/>
    <n v="5592000"/>
    <n v="4194000"/>
    <n v="1398000"/>
    <n v="238"/>
    <n v="629"/>
    <n v="99460"/>
    <s v=""/>
    <n v="3"/>
    <n v="12"/>
    <s v="Active"/>
    <n v="4194000"/>
    <n v="0"/>
    <n v="1398000"/>
    <n v="0"/>
    <s v="Not Reported"/>
    <s v="Not Reported"/>
    <s v="Not Reported"/>
    <s v="Not Reported"/>
    <s v=""/>
    <n v="120500"/>
    <s v="Cash Incentive"/>
    <n v="0"/>
    <n v="0"/>
  </r>
  <r>
    <s v="2019-24301"/>
    <x v="2"/>
    <x v="0"/>
    <s v="06/17/2019"/>
    <n v="2019"/>
    <s v="Volumetric"/>
    <s v="JB Hamlet LLC"/>
    <s v="No"/>
    <s v="Richmond"/>
    <n v="1"/>
    <s v="106 Innovative Way, Hamlet, NC 28345-4440"/>
    <s v="No"/>
    <s v="106 Ritz-Craft Drive, Hamlet, NC 28345"/>
    <s v="28345-4440"/>
    <s v="215-259-7509"/>
    <s v="in progress"/>
    <n v="321992"/>
    <s v=""/>
    <s v="Manufacturing"/>
    <s v=""/>
    <s v="a. Purchase and/or installation of equipment; b. Renovation to building; c. Training"/>
    <n v="2179000"/>
    <n v="2179000"/>
    <n v="0"/>
    <n v="104"/>
    <n v="70"/>
    <n v="35343"/>
    <n v="10200000"/>
    <n v="2"/>
    <n v="12"/>
    <s v="Active"/>
    <n v="2035000"/>
    <n v="144000"/>
    <n v="0"/>
    <n v="0"/>
    <n v="117"/>
    <n v="70"/>
    <n v="44163"/>
    <n v="0"/>
    <s v=""/>
    <n v="388025"/>
    <s v="Tax Grant"/>
    <n v="0"/>
    <n v="144000"/>
  </r>
  <r>
    <s v="2018-22718"/>
    <x v="2"/>
    <x v="0"/>
    <s v="06/18/2019"/>
    <n v="2019"/>
    <s v="Husky"/>
    <s v="SynergyLabs, LLC"/>
    <s v="No"/>
    <s v="Burke"/>
    <n v="2"/>
    <s v="9451 Synergy Way; 9479 Synergy Way, Hildebran, NC 28637-8374"/>
    <s v="No"/>
    <s v="9451 Neuville Avenue, Hildebran, NC 28637"/>
    <s v="28637-8374"/>
    <s v="828-308-7264"/>
    <s v="www.SynergyLabs.com"/>
    <n v="311111"/>
    <s v=""/>
    <s v="Manufacturing"/>
    <s v=""/>
    <s v="a. Purchase and/or installation of equipment; b. Renovation to building; c. Training"/>
    <n v="2313000"/>
    <n v="2081700"/>
    <n v="231300"/>
    <n v="213"/>
    <n v="0"/>
    <n v="36511"/>
    <n v="10080000"/>
    <n v="4"/>
    <n v="12"/>
    <s v="Active"/>
    <n v="2081700"/>
    <n v="0"/>
    <n v="231300"/>
    <n v="0"/>
    <s v="Not Reported"/>
    <s v="Not Reported"/>
    <s v="Not Reported"/>
    <s v="Not Reported"/>
    <s v=""/>
    <n v="406416"/>
    <s v="Cash Grant"/>
    <n v="26034"/>
    <n v="0"/>
  </r>
  <r>
    <s v="2019-23785"/>
    <x v="2"/>
    <x v="1"/>
    <s v="06/27/2019"/>
    <n v="2019"/>
    <s v="Cameo"/>
    <s v="Lowe's Companies, Inc."/>
    <s v="Yes"/>
    <s v="Mecklenburg"/>
    <n v="3"/>
    <s v="Design Center, 1810 Camden Road, Charlotte, NC 28203"/>
    <s v="No"/>
    <s v="1000 Lowe’s Blvd. – NB4TA , Mooresville, NC 28117-8520"/>
    <s v="28203"/>
    <s v="704-758-1000 "/>
    <s v="https://www.lowes.com/l/company-information.html "/>
    <n v="541511"/>
    <s v=""/>
    <s v="Professional, Scientific, and Technical Services"/>
    <s v=""/>
    <s v="a. Purchase and/or installation of equipment; b. Renovation to building; c. Training"/>
    <n v="72121000"/>
    <n v="54090750"/>
    <n v="18030250"/>
    <n v="1370"/>
    <n v="5104"/>
    <n v="100276"/>
    <n v="138496795"/>
    <n v="5"/>
    <n v="12"/>
    <s v="Active"/>
    <n v="52784250"/>
    <n v="1306500"/>
    <n v="17594750"/>
    <n v="435500"/>
    <n v="577"/>
    <n v="5828"/>
    <n v="143519"/>
    <n v="0"/>
    <s v=""/>
    <n v="16192394"/>
    <s v="Cash Grant"/>
    <n v="0"/>
    <n v="1306500"/>
  </r>
  <r>
    <s v="2019-24662_x0009__x0009__x0009__x0009__x0009__x0009__x0009_"/>
    <x v="2"/>
    <x v="0"/>
    <s v="07/10/2019"/>
    <n v="2019"/>
    <s v="Clear Blue Sky"/>
    <s v="ABB Inc. II"/>
    <s v="Yes"/>
    <s v="Orange"/>
    <n v="3"/>
    <s v="6801 Industrial Drive, Mebane, NC 27302-8603"/>
    <s v="Yes"/>
    <s v="6801 Industrial Drive, Mebane, NC 27302"/>
    <s v="27302-8603"/>
    <s v="919-418-2096"/>
    <s v="new.abb.com"/>
    <n v="335999"/>
    <s v=""/>
    <s v="Manufacturing"/>
    <s v=""/>
    <s v="a. Purchase and/or installation of equipment, b. Renovation to building, c. Training"/>
    <n v="5826000"/>
    <n v="4369500"/>
    <n v="1456500"/>
    <n v="363"/>
    <n v="1222"/>
    <n v="63710"/>
    <n v="35910000"/>
    <n v="5"/>
    <n v="12"/>
    <s v="Active"/>
    <n v="4369500"/>
    <n v="0"/>
    <n v="1456500"/>
    <n v="0"/>
    <s v="Not Reported"/>
    <s v="Not Reported"/>
    <s v="Not Reported"/>
    <s v="Not Reported"/>
    <s v=""/>
    <n v="2100608"/>
    <s v="Investment Grant/Construction Fee Waivers"/>
    <n v="150000"/>
    <n v="0"/>
  </r>
  <r>
    <s v="2018-23280_x0009__x0009__x0009__x0009__x0009__x0009__x0009_"/>
    <x v="2"/>
    <x v="0"/>
    <s v="07/25/2019"/>
    <n v="2019"/>
    <s v="Sonora"/>
    <s v="Merck Sharp &amp; Dohme LLC (fka Corp.) II"/>
    <s v="Yes"/>
    <s v="Durham, Wilson"/>
    <s v="3, 1"/>
    <s v="5325 Old Oxford Road, Durham, NC 27712-8730; 4633 Merck Road W, Wilson, NC 27893-9613"/>
    <s v="Yes"/>
    <s v="2000 Galloping Hill Road, Kenilworth, NJ 07033-1310"/>
    <s v="27712-8730; 27893-9613"/>
    <s v="908-740-4000"/>
    <s v="www.merck.com"/>
    <n v="325414"/>
    <s v=""/>
    <s v="Manufacturing"/>
    <s v=""/>
    <s v="a. Purchase and/or installation of equipment, c. Training"/>
    <n v="6490000"/>
    <n v="4974750"/>
    <n v="1515250"/>
    <n v="383"/>
    <n v="1247"/>
    <n v="66044"/>
    <n v="612000000"/>
    <n v="4"/>
    <n v="12"/>
    <s v="Active"/>
    <n v="4974750"/>
    <n v="0"/>
    <n v="1658250"/>
    <n v="0"/>
    <s v="Not Reported"/>
    <s v="Not Reported"/>
    <s v="Not Reported"/>
    <s v="Not Reported"/>
    <s v=""/>
    <n v="3700000"/>
    <s v="Cash Incentive; (4) $150,000; (1) $100,000"/>
    <n v="1107142.8399999999"/>
    <n v="0"/>
  </r>
  <r>
    <s v="2019-24016"/>
    <x v="2"/>
    <x v="0"/>
    <s v="08/13/2019"/>
    <n v="2019"/>
    <s v="Wildflower"/>
    <s v="Xerox Corporation"/>
    <s v="No"/>
    <s v="Wake"/>
    <n v="3"/>
    <s v="11000 Weston Parkway, Cary, NC 27513-2261"/>
    <s v="No"/>
    <s v="201 Merritt 7, Norwalk, CT 06851-1056"/>
    <s v="27513-2261"/>
    <s v="585-422-3973"/>
    <s v="www.xerox.com"/>
    <n v="541511"/>
    <s v=""/>
    <s v="Professional, Scientific, and Technical Services"/>
    <s v=""/>
    <s v="a. Purchase and/or installation of equipment, b. Renovation to building, c. Training"/>
    <n v="16433000"/>
    <n v="12324750"/>
    <n v="4108250"/>
    <n v="540"/>
    <n v="0"/>
    <n v="101536"/>
    <n v="16560000"/>
    <n v="4"/>
    <n v="12"/>
    <s v="Active"/>
    <n v="12324750"/>
    <n v="0"/>
    <n v="4108250"/>
    <n v="0"/>
    <s v="Not Reported"/>
    <s v="Not Reported"/>
    <s v="Not Reported"/>
    <s v="Not Reported"/>
    <s v=""/>
    <n v="210717"/>
    <s v="cash grant"/>
    <n v="0"/>
    <n v="0"/>
  </r>
  <r>
    <s v="2018-23520"/>
    <x v="2"/>
    <x v="0"/>
    <s v="08/29/2019"/>
    <n v="2019"/>
    <s v="Wavy"/>
    <s v="Carvana, LLC"/>
    <s v="Yes"/>
    <s v="Cabarrus"/>
    <n v="3"/>
    <s v="2321 Concord Parkway S, Concord, NC 28027-9042"/>
    <s v="Yes"/>
    <s v="1930 West Rio Salado Parkway, Tempe, AZ 85281-2207"/>
    <s v="28027-9042"/>
    <s v="480-719-8809"/>
    <s v="www.carvana.com"/>
    <n v="811198"/>
    <s v=""/>
    <s v="Other Services (except Public Administration)"/>
    <s v=""/>
    <s v="a. Purchase and/or installation of equipment, d. Other-Construction and improvements of a build-to-suit inspection and reconditioning center"/>
    <n v="1620000"/>
    <n v="1215000"/>
    <n v="405000"/>
    <n v="372"/>
    <n v="88"/>
    <n v="38695"/>
    <n v="29880000"/>
    <n v="5"/>
    <n v="12"/>
    <s v="Active"/>
    <n v="1184250"/>
    <n v="30750"/>
    <n v="394750"/>
    <n v="10250"/>
    <n v="369"/>
    <n v="163"/>
    <n v="38725"/>
    <n v="53582511"/>
    <s v=""/>
    <n v="1071000"/>
    <s v="Tax Grant"/>
    <n v="0"/>
    <n v="30750"/>
  </r>
  <r>
    <s v="2019-24113"/>
    <x v="2"/>
    <x v="0"/>
    <s v="08/29/2019"/>
    <n v="2019"/>
    <s v="Caddy Shack"/>
    <s v="Policygenius Inc."/>
    <s v="No"/>
    <s v="Durham"/>
    <n v="3"/>
    <s v="555 Mangum Street, Durham, NC 27701-3964; 300 Morris Street, Durham, NC 27701"/>
    <s v="No"/>
    <s v="50 West 23rd Street, Floor 9, New York, NY 10010"/>
    <s v="27701-3964; 27701"/>
    <s v="1-855-695-2255"/>
    <s v="www.policygenius.com"/>
    <n v="524210"/>
    <s v=""/>
    <s v="Finance and Insurance"/>
    <s v=""/>
    <s v="a. Purchase and/or installation of equipment, b. Renovation to building, c. Training"/>
    <n v="6663000"/>
    <n v="4997250"/>
    <n v="1665750"/>
    <n v="339"/>
    <n v="0"/>
    <n v="64994"/>
    <n v="5360040"/>
    <n v="3"/>
    <n v="12"/>
    <s v="Active"/>
    <n v="4997250"/>
    <n v="0"/>
    <n v="1665750"/>
    <n v="0"/>
    <s v="Not Reported"/>
    <s v="Not Reported"/>
    <s v="Not Reported"/>
    <s v="Not Reported"/>
    <s v=""/>
    <n v="188500"/>
    <s v="Cash Incentive"/>
    <n v="0"/>
    <n v="0"/>
  </r>
  <r>
    <s v="2019-24469_x0009__x0009__x0009__x0009__x0009__x0009__x0009_"/>
    <x v="2"/>
    <x v="0"/>
    <s v="09/03/2019"/>
    <n v="2019"/>
    <s v="Tire"/>
    <s v="FFE Transportation Services, Inc._x0009__x0009__x0009__x0009__x0009__x0009__x0009__x0009_"/>
    <s v="No"/>
    <s v="Nash"/>
    <n v="1"/>
    <s v="3051 North Church Street, Rocky Mount, NC 27804-6609"/>
    <s v="No"/>
    <s v="3400 Stonewall Street, Lancaster, TX 75134"/>
    <s v="27804-6609"/>
    <s v="(800) 569-9200"/>
    <s v="www.ffeinc.com"/>
    <n v="493120"/>
    <s v=""/>
    <s v="Transportation and Warehousing"/>
    <s v=""/>
    <s v="a. Purchase and/or installation of equipment, b. Renovation to building, c. Training"/>
    <n v="760000"/>
    <n v="760000"/>
    <n v="0"/>
    <n v="77"/>
    <n v="0"/>
    <n v="41085"/>
    <n v="3760000"/>
    <n v="3"/>
    <n v="7"/>
    <s v="Active"/>
    <n v="760000"/>
    <n v="0"/>
    <n v="0"/>
    <n v="0"/>
    <s v="Not Reported"/>
    <s v="Not Reported"/>
    <s v="Not Reported"/>
    <s v="Not Reported"/>
    <s v=""/>
    <n v="164650"/>
    <s v="Tax Grant; Cash Grant"/>
    <n v="0"/>
    <n v="0"/>
  </r>
  <r>
    <s v="2019-25022"/>
    <x v="2"/>
    <x v="0"/>
    <s v="09/09/2019"/>
    <n v="2019"/>
    <s v="Sense"/>
    <s v="PCB Piezotronics of North Carolina, Inc. II"/>
    <s v="Yes"/>
    <s v="Halifax"/>
    <n v="1"/>
    <s v="10869 NC Highway 903, Halifax, NC 27839-9111"/>
    <s v="Yes"/>
    <s v="10869 NC Highway 903, Halifax, NC 27839-9111"/>
    <s v="27839-9111"/>
    <s v="1-888-684-0009"/>
    <s v="www.pcb.com"/>
    <n v="334419"/>
    <s v=""/>
    <s v="Manufacturing"/>
    <s v=""/>
    <s v="b. Renovation to building"/>
    <n v="940000"/>
    <n v="940000"/>
    <n v="0"/>
    <n v="96"/>
    <n v="419"/>
    <n v="30384"/>
    <s v=""/>
    <n v="4"/>
    <n v="10"/>
    <s v="Active"/>
    <n v="940000"/>
    <n v="0"/>
    <n v="0"/>
    <n v="0"/>
    <s v="Not Reported"/>
    <s v="Not Reported"/>
    <s v="Not Reported"/>
    <s v="Not Reported"/>
    <s v=""/>
    <n v="2255600"/>
    <s v="Conveyance of 50,000 SF industrial building for $1"/>
    <n v="0"/>
    <n v="0"/>
  </r>
  <r>
    <s v="2019-24091"/>
    <x v="2"/>
    <x v="0"/>
    <s v="09/17/2019"/>
    <n v="2019"/>
    <s v="Forge Bharat"/>
    <s v="Bharat Forge Aluminum USA, Inc."/>
    <s v="No"/>
    <s v="Lee"/>
    <n v="2"/>
    <s v="192 Tabitha Lane, Sanford, NC 27330-1038"/>
    <s v="No"/>
    <s v="TBD, TBD, NC TBD"/>
    <s v="27330-1038"/>
    <s v="TBD"/>
    <s v="N/A"/>
    <n v="332112"/>
    <s v=""/>
    <s v="Manufacturing"/>
    <s v=""/>
    <s v="a. Purchase and/or installation of equipment, c. Training"/>
    <n v="3937000"/>
    <n v="3543300"/>
    <n v="393700"/>
    <n v="243"/>
    <n v="0"/>
    <n v="42350"/>
    <n v="101891184"/>
    <n v="5"/>
    <n v="12"/>
    <s v="Active"/>
    <n v="3543300"/>
    <n v="0"/>
    <n v="393700"/>
    <n v="0"/>
    <s v="Not Reported"/>
    <s v="Not Reported"/>
    <s v="Not Reported"/>
    <s v="Not Reported"/>
    <s v=""/>
    <n v="15338056"/>
    <s v="Cash Grant; Land Donation; *Donation of Site Prep/Roadway; *Water and Sewer Infrastructure (private and public)"/>
    <n v="6267899"/>
    <n v="0"/>
  </r>
  <r>
    <s v="2019-24091a"/>
    <x v="2"/>
    <x v="0"/>
    <s v="09/17/2019"/>
    <n v="2019"/>
    <s v="Forge"/>
    <s v="Kalyani Mobility, Inc. (fka Kalyani Precision Machining, Inc.)"/>
    <s v="No"/>
    <s v="Lee"/>
    <n v="2"/>
    <s v="192 Tabitha Lane, Sanford, NC 27330-1038"/>
    <s v="No"/>
    <s v="TBD, TBD, NC TBD"/>
    <s v="27330-1038"/>
    <s v="TBD"/>
    <s v="N/A"/>
    <n v="336350"/>
    <s v=""/>
    <s v="Manufacturing"/>
    <s v=""/>
    <s v="a. Purchase and/or installation of equipment, c. Training"/>
    <n v="1734000"/>
    <n v="1560600"/>
    <n v="173400"/>
    <n v="125"/>
    <n v="0"/>
    <n v="43193"/>
    <n v="34400000"/>
    <n v="4"/>
    <n v="12"/>
    <s v="Active"/>
    <n v="1560600"/>
    <n v="0"/>
    <n v="173400"/>
    <n v="0"/>
    <s v="Not Reported"/>
    <s v="Not Reported"/>
    <s v="Not Reported"/>
    <s v="Not Reported"/>
    <s v=""/>
    <s v="See Forge Bharat - Locals are accounting for the incentives together."/>
    <s v="*Donation of Site Prep/Roadway; *Water and Sewer Infrastructure (private and public)"/>
    <s v="See Forge Bharat - Locals are accounting for the incentives together."/>
    <n v="0"/>
  </r>
  <r>
    <s v="2019-24098"/>
    <x v="2"/>
    <x v="0"/>
    <s v="10/04/2019"/>
    <n v="2019"/>
    <s v="First Sunrise"/>
    <s v="Ontic Engineering and Manufacturing, Inc."/>
    <s v="Yes"/>
    <s v="Granville"/>
    <n v="2"/>
    <s v="1176 Telecom Drive, Creedmoor, NC 27522-8294"/>
    <s v="Yes"/>
    <s v="1176 Telecom Drive, Creedmoor, NC 27522"/>
    <s v="27522-8294"/>
    <s v="(818) 678-6555"/>
    <s v="http://www.ontic.com"/>
    <n v="336413"/>
    <s v=""/>
    <s v="Manufacturing"/>
    <s v=""/>
    <s v="a. Purchase and/or installation of equipment, b. Renovation to building, c. Training"/>
    <n v="1541000"/>
    <n v="1386900"/>
    <n v="154100"/>
    <n v="101"/>
    <n v="61"/>
    <n v="44119"/>
    <s v=""/>
    <n v="4"/>
    <n v="12"/>
    <s v="Active"/>
    <n v="1351800"/>
    <n v="16658"/>
    <n v="150200"/>
    <n v="1851"/>
    <n v="31"/>
    <n v="61"/>
    <n v="72873"/>
    <n v="0"/>
    <s v=""/>
    <n v="110000"/>
    <s v="Cash Grant"/>
    <n v="0"/>
    <n v="16658"/>
  </r>
  <r>
    <s v="2019-23635"/>
    <x v="2"/>
    <x v="0"/>
    <s v="10/25/2019"/>
    <n v="2019"/>
    <s v="Enterprise"/>
    <s v="Microsoft Corporation I (Enterprise)"/>
    <s v="Yes"/>
    <s v="Mecklenburg"/>
    <n v="3"/>
    <s v="8055 Microsoft Way, Charlotte, NC 28273-8106"/>
    <s v="Yes"/>
    <s v="1 Microsoft Way, Redmond, WA 98052"/>
    <s v="28273-8106"/>
    <s v="(425) 882-8080"/>
    <s v="www.microsoft.com"/>
    <n v="511210"/>
    <s v=""/>
    <s v="Information"/>
    <s v=""/>
    <s v="a. Purchase and/or installation of equipment, b. Renovation to building, c. Training"/>
    <n v="10547000"/>
    <n v="7910250"/>
    <n v="2636750"/>
    <n v="387"/>
    <n v="1950"/>
    <n v="88840"/>
    <n v="21510000"/>
    <n v="3"/>
    <n v="12"/>
    <s v="Terminated, $0 Disbursed"/>
    <n v="0"/>
    <n v="0"/>
    <n v="0"/>
    <n v="0"/>
    <s v="Not Reported"/>
    <s v="Not Reported"/>
    <s v="Not Reported"/>
    <s v="Not Reported"/>
    <s v=""/>
    <n v="1480520"/>
    <s v="Cash Grant"/>
    <n v="0"/>
    <n v="0"/>
  </r>
  <r>
    <s v="2019-24629"/>
    <x v="2"/>
    <x v="0"/>
    <s v="11/12/2019"/>
    <n v="2019"/>
    <s v="MOJO"/>
    <s v="Pamlico Yachtworks, LLC"/>
    <s v="No"/>
    <s v="Beaufort"/>
    <n v="1"/>
    <s v="230 Clarks Neck Road, Washington, NC 27889"/>
    <s v="No"/>
    <s v="82 N Shelmore Blvd, Mt Pleasant, SC 29464"/>
    <s v="27889"/>
    <s v="252-599-0223"/>
    <s v="www.mjmyachts.com"/>
    <n v="336612"/>
    <s v=""/>
    <s v="Manufacturing"/>
    <s v=""/>
    <s v="a. Purchase and/or installation of equipment, b. Renovation to building, c. Training"/>
    <n v="1712000"/>
    <n v="1712000"/>
    <s v=""/>
    <n v="166"/>
    <n v="0"/>
    <n v="41073"/>
    <n v="9824000"/>
    <n v="4"/>
    <n v="12"/>
    <s v="Active"/>
    <n v="1712000"/>
    <n v="0"/>
    <n v="0"/>
    <n v="0"/>
    <s v="Not Reported"/>
    <s v="Not Reported"/>
    <s v="Not Reported"/>
    <s v="Not Reported"/>
    <s v=""/>
    <n v="339000"/>
    <s v="Tax Grant"/>
    <n v="0"/>
    <n v="0"/>
  </r>
  <r>
    <s v="2019-24893"/>
    <x v="2"/>
    <x v="0"/>
    <s v="11/19/2019"/>
    <n v="2019"/>
    <s v="Well"/>
    <s v="Well Dot, Inc."/>
    <s v="Yes"/>
    <s v="Orange"/>
    <n v="3"/>
    <s v="419 W Franklin St, Chapel Hill, NC 27516-2314; 419 W Franklin St, Chapel Hill, NC 27516-2314"/>
    <s v="Yes"/>
    <s v="419 W Franklin St, Chapel Hill, NC 27516"/>
    <s v="27516-2314; 27516-2314"/>
    <s v="415-216-8434"/>
    <s v="www.well.co"/>
    <n v="561499"/>
    <s v=""/>
    <s v="Administrative and Support and Waste Management and Remediation Services"/>
    <s v=""/>
    <s v="a. Purchase and/or installation of equipment, b. Renovation to building, c. Training, d. Other-Personnel"/>
    <n v="4526000"/>
    <n v="3394500"/>
    <n v="1131500"/>
    <n v="360"/>
    <n v="25"/>
    <n v="56718"/>
    <s v=""/>
    <n v="5"/>
    <n v="12"/>
    <s v="Active"/>
    <n v="3394500"/>
    <n v="0"/>
    <n v="1131500"/>
    <n v="0"/>
    <s v="Not Reported"/>
    <s v="Not Reported"/>
    <s v="Not Reported"/>
    <s v="Not Reported"/>
    <s v=""/>
    <n v="986000"/>
    <s v="Job Incentive Grant; Parking Credits; Investment Grant"/>
    <n v="0"/>
    <n v="0"/>
  </r>
  <r>
    <s v="2019-24309"/>
    <x v="2"/>
    <x v="0"/>
    <s v="11/27/2019"/>
    <n v="2019"/>
    <s v="Fulcrum"/>
    <s v="Q Squared Solutions LLC I"/>
    <s v="Yes"/>
    <s v="Durham"/>
    <n v="3"/>
    <s v="27 Parmer Way, RTP (Durham), NC 27705; 5827 S. Miami Blvd, Morrisville, NC 27560-8394"/>
    <s v="Yes"/>
    <s v="5827 S. Miami Blvd, Morrisville, NC 27560"/>
    <s v="27705; 27560-8394"/>
    <s v="919-998-2000"/>
    <s v="www.q2labsolutions.com"/>
    <n v="621511"/>
    <s v=""/>
    <s v="Health Care and Social Assistance"/>
    <s v=""/>
    <s v="a. Purchase and/or installation of equipment, b. Renovation to building, c. Training"/>
    <n v="5725000"/>
    <n v="4293750"/>
    <n v="1431250"/>
    <n v="264"/>
    <n v="273"/>
    <n v="80441"/>
    <n v="57473100"/>
    <n v="2"/>
    <n v="12"/>
    <s v="Active"/>
    <n v="4293750"/>
    <n v="0"/>
    <n v="1431250"/>
    <n v="0"/>
    <s v="Not Reported"/>
    <s v="Not Reported"/>
    <s v="Not Reported"/>
    <s v="Not Reported"/>
    <s v=""/>
    <n v="950000"/>
    <s v="Cash Incentive"/>
    <n v="0"/>
    <n v="0"/>
  </r>
  <r>
    <s v="2019-24309a_x0009__x0009__x0009__x0009__x0009__x0009__x0009_"/>
    <x v="2"/>
    <x v="0"/>
    <s v="11/27/2019"/>
    <n v="2019"/>
    <s v="Fulcrum II"/>
    <s v="Q Squared Solutions LLC II"/>
    <s v="Yes"/>
    <s v="Durham"/>
    <n v="3"/>
    <s v="27 Parmer Way, RTP (Durham), NC 27705"/>
    <s v="Yes"/>
    <s v="5827 S. Miami Blvd, Morrisville, NC 27560"/>
    <s v="27705"/>
    <s v="919-998-2000"/>
    <s v="www.q2labsolutions.com"/>
    <n v="621511"/>
    <s v=""/>
    <s v="Health Care and Social Assistance"/>
    <s v=""/>
    <s v="a. Purchase and/or installation of equipment, b. Renovation to building, c. Training"/>
    <n v="7068000"/>
    <n v="5301000"/>
    <n v="1767000"/>
    <n v="410"/>
    <n v="566"/>
    <n v="74343"/>
    <n v="8190000"/>
    <n v="5"/>
    <n v="12"/>
    <s v="Active"/>
    <n v="5301000"/>
    <n v="0"/>
    <n v="1767000"/>
    <n v="0"/>
    <s v="Not Reported"/>
    <s v="Not Reported"/>
    <s v="Not Reported"/>
    <s v="Not Reported"/>
    <s v=""/>
    <s v="No incentives reported - reported in grant I"/>
    <s v="No incentives reported - reported in grant I"/>
    <s v="No incentives reported - reported in grant I"/>
    <n v="0"/>
  </r>
  <r>
    <s v="2018-23278"/>
    <x v="2"/>
    <x v="0"/>
    <s v="12/03/2019"/>
    <n v="2019"/>
    <s v="Rubin"/>
    <s v="Little Leaf NC, LLC"/>
    <s v="No"/>
    <s v="Yancey"/>
    <n v="2"/>
    <s v="70 East US Highway 19E, Burnsville, NC 28714"/>
    <s v="No"/>
    <s v="PO Box 2069, Devens, MA 1434"/>
    <s v="28714"/>
    <s v="844-545-5323"/>
    <s v="www.littleleaffarms.com"/>
    <n v="111219"/>
    <s v=""/>
    <s v="Agriculture, Forestry, Fishing and Hunting"/>
    <s v=""/>
    <s v="a. Purchase and/or installation of equipment, c. Training"/>
    <n v="1518000"/>
    <n v="1366200"/>
    <n v="151800"/>
    <n v="80"/>
    <s v=""/>
    <n v="42960"/>
    <n v="68800000"/>
    <n v="5"/>
    <n v="12"/>
    <s v="Active"/>
    <n v="1366200"/>
    <n v="0"/>
    <n v="151800"/>
    <n v="0"/>
    <s v="Not Reported"/>
    <s v="Not Reported"/>
    <s v="Not Reported"/>
    <s v="Not Reported"/>
    <s v=""/>
    <n v="5000000"/>
    <s v="Cash/Land"/>
    <n v="874322.4"/>
    <n v="0"/>
  </r>
  <r>
    <s v="2019-25009"/>
    <x v="2"/>
    <x v="0"/>
    <s v="12/17/2019"/>
    <n v="2019"/>
    <s v="Kirk"/>
    <s v="Microsoft Corporation II (Kirk)"/>
    <s v="Yes"/>
    <s v="Wake"/>
    <n v="3"/>
    <s v="1009 Think Place, Morrisville, NC 27560-9002"/>
    <s v="Yes"/>
    <s v="1 Microsoft Way, Redmond, WA 98052"/>
    <s v="27560-9002"/>
    <s v="(425) 882-8080"/>
    <s v="www.microsoft.com"/>
    <n v="511210"/>
    <s v=""/>
    <s v="Information"/>
    <s v=""/>
    <s v="a. Purchase and/or installation of equipment, b. Renovation to building, c. Training"/>
    <n v="16158000"/>
    <n v="12118500"/>
    <n v="4039500"/>
    <n v="450"/>
    <n v="2422"/>
    <n v="112819"/>
    <n v="42750000"/>
    <n v="4"/>
    <n v="12"/>
    <s v="Terminated, $0 Disbursed"/>
    <n v="0"/>
    <n v="0"/>
    <n v="0"/>
    <n v="0"/>
    <s v="Not Reported"/>
    <s v="Not Reported"/>
    <s v="Not Reported"/>
    <s v="Not Reported"/>
    <s v=""/>
    <n v="475000"/>
    <s v="Cash Grant; Tax Grant"/>
    <n v="0"/>
    <n v="0"/>
  </r>
  <r>
    <s v="2019-24032"/>
    <x v="2"/>
    <x v="0"/>
    <s v="12/18/2019"/>
    <n v="2019"/>
    <s v="Enzyme"/>
    <s v="Cataler North America Corporation"/>
    <s v="Yes"/>
    <s v="Catawba"/>
    <n v="2"/>
    <s v="Trivium Corporate Center, Hickory, NC 28602"/>
    <s v="No"/>
    <s v="2002 Cataler Drive, Lincolnton, NC 28092"/>
    <s v="28602"/>
    <s v="828.970.0026"/>
    <s v="https://www.cataler.co.jp/en/ "/>
    <n v="336390"/>
    <s v=""/>
    <s v="Manufacturing"/>
    <s v=""/>
    <s v="a. Purchase and/or installation of equipment, b. Renovation to building, c. Training"/>
    <n v="1142000"/>
    <n v="1027800"/>
    <n v="114200"/>
    <n v="121"/>
    <n v="406"/>
    <n v="41856"/>
    <n v="33600000"/>
    <n v="5"/>
    <n v="12"/>
    <s v="Active"/>
    <n v="1027800"/>
    <n v="0"/>
    <n v="114200"/>
    <n v="0"/>
    <s v="Not Reported"/>
    <s v="Not Reported"/>
    <s v="Not Reported"/>
    <s v="Not Reported"/>
    <s v=""/>
    <n v="2133173"/>
    <s v="Tax grants &amp; discounted property"/>
    <n v="670050"/>
    <n v="0"/>
  </r>
  <r>
    <s v="2019-24089"/>
    <x v="2"/>
    <x v="0"/>
    <s v="12/19/2019"/>
    <n v="2019"/>
    <s v="Ostrich"/>
    <s v="North American Aerospace Industries Corporation"/>
    <s v="No"/>
    <s v="Lenoir"/>
    <n v="1"/>
    <s v="2815 Rouse Road Extension, Kinston, NC 28504-7321"/>
    <s v="No"/>
    <s v="NA, NA, N/A NA"/>
    <s v="28504-7321"/>
    <s v="NA"/>
    <s v="NA"/>
    <n v="423930"/>
    <s v=""/>
    <s v="Wholesale Trade"/>
    <s v=""/>
    <s v="a. Purchase and/or installation of equipment, c. Training, d. Other-to get Licences and permissions"/>
    <n v="4782000"/>
    <n v="4782000"/>
    <n v="0"/>
    <n v="380"/>
    <n v="0"/>
    <n v="37655"/>
    <n v="79816000"/>
    <n v="4"/>
    <n v="12"/>
    <s v="Active"/>
    <n v="4782000"/>
    <n v="0"/>
    <n v="0"/>
    <n v="0"/>
    <s v="Not Reported"/>
    <s v="Not Reported"/>
    <s v="Not Reported"/>
    <s v="Not Reported"/>
    <s v=""/>
    <s v="DID NOT LOCATE "/>
    <s v="DID NOT LOCATE "/>
    <s v="DID NOT LOCATE "/>
    <n v="0"/>
  </r>
  <r>
    <s v="PR-1259a"/>
    <x v="3"/>
    <x v="2"/>
    <d v="2019-07-09T00:00:00"/>
    <n v="2019"/>
    <s v="Goodyear II"/>
    <s v="The Goodyear Tire &amp; Rubber Company II"/>
    <s v="Yes"/>
    <s v="Cumberland"/>
    <n v="1"/>
    <s v="6650 Ramsey Street_x000a_Fayetteville, NC  28311-9399"/>
    <s v="Retention Project"/>
    <s v="200 Innovation Way, Dept 6160 Tax Department; Akron, Ohio 44316"/>
    <s v="28311-9399"/>
    <s v="330-796-0273"/>
    <s v="www.goodyear.com"/>
    <n v="326211"/>
    <m/>
    <s v="Manufacturing"/>
    <m/>
    <s v="training and retraining "/>
    <n v="30000000"/>
    <s v="NA"/>
    <s v="NA"/>
    <s v="Not Required"/>
    <n v="2000"/>
    <n v="52760"/>
    <n v="150000000"/>
    <s v="NA"/>
    <n v="10"/>
    <s v="Active"/>
    <n v="24000000"/>
    <n v="6000000"/>
    <s v="NA"/>
    <s v="NA"/>
    <s v="Not Required"/>
    <n v="2189"/>
    <n v="64385"/>
    <n v="0"/>
    <n v="0"/>
    <n v="700000"/>
    <s v="Cash Grant"/>
    <n v="700000"/>
    <m/>
  </r>
  <r>
    <s v="2017-21040"/>
    <x v="0"/>
    <x v="0"/>
    <d v="2018-02-14T00:00:00"/>
    <n v="2018"/>
    <s v="Project Garden"/>
    <s v="InterMarket Technology, Inc."/>
    <s v="No"/>
    <s v="Beaufort"/>
    <n v="1"/>
    <s v=" Page Road"/>
    <s v="No"/>
    <s v="92 Newark Pompton Turnpike"/>
    <s v="27899-9788"/>
    <s v="973-872-9090"/>
    <s v="www.intmarktech.com"/>
    <n v="339950"/>
    <n v="337215"/>
    <s v="Manufacturing"/>
    <s v="Not Applicable"/>
    <s v="a. Installation or purchase of new equipment, b. Structural repairs, improvements, or renovations to existing buildings to be used for expansion, c. Construction of or improvements to new or existing water...or equipment for existing buildings"/>
    <n v="50000"/>
    <m/>
    <m/>
    <n v="51"/>
    <n v="0"/>
    <n v="32708"/>
    <n v="2400000"/>
    <m/>
    <n v="3"/>
    <s v="Active"/>
    <n v="25000"/>
    <n v="25000"/>
    <m/>
    <m/>
    <n v="37"/>
    <n v="0"/>
    <n v="610"/>
    <n v="2306956"/>
    <n v="0"/>
    <n v="76667"/>
    <s v="Cash, Infrastructure"/>
    <n v="8334"/>
    <n v="25000"/>
  </r>
  <r>
    <s v="2017-21487"/>
    <x v="0"/>
    <x v="0"/>
    <d v="2018-02-21T00:00:00"/>
    <n v="2018"/>
    <s v="Project Lowrider"/>
    <s v="TEAM Industries - Andrews, Inc."/>
    <s v="Yes"/>
    <s v="Cherokee"/>
    <n v="1"/>
    <s v="3750 Airport Road"/>
    <s v="Yes"/>
    <s v="3750 Airport Road"/>
    <n v="28901"/>
    <s v="828-835-4022"/>
    <s v="www.team-ind.com"/>
    <n v="333612"/>
    <s v="Not Applicable"/>
    <s v="Manufacturing"/>
    <s v="Not Applicable"/>
    <s v="b. Structural repairs, improvements, or renovations to existing buildings to be used for expansion"/>
    <n v="50000"/>
    <m/>
    <m/>
    <n v="18"/>
    <n v="152"/>
    <n v="30784"/>
    <n v="2700000"/>
    <m/>
    <n v="3"/>
    <s v="Closed, $0 Disbursed"/>
    <n v="0"/>
    <n v="0"/>
    <m/>
    <m/>
    <n v="16"/>
    <n v="152"/>
    <n v="686"/>
    <n v="2762128"/>
    <n v="0"/>
    <n v="16667"/>
    <s v="Tax Grant"/>
    <n v="0"/>
    <n v="0"/>
  </r>
  <r>
    <s v="2017-21495"/>
    <x v="0"/>
    <x v="0"/>
    <d v="2018-02-21T00:00:00"/>
    <n v="2018"/>
    <s v="Project Tempered"/>
    <s v="Quality Enclosures, Inc."/>
    <s v="No"/>
    <s v="Stanly"/>
    <n v="2"/>
    <s v="1301 Mabry Drive"/>
    <s v="No"/>
    <s v="2025 Porter Lake Drive"/>
    <s v="28001-4434"/>
    <s v="941-378-0051"/>
    <s v="www.qualityenclosures.com"/>
    <n v="327215"/>
    <s v="Not Applicable"/>
    <s v="Manufacturing"/>
    <s v="Not Applicable"/>
    <s v="b. Structural repairs, improvements, or renovations to existing buildings to be used for expansion"/>
    <n v="150000"/>
    <m/>
    <m/>
    <n v="59"/>
    <n v="0"/>
    <n v="29328"/>
    <n v="2900000"/>
    <m/>
    <n v="3"/>
    <s v="Closed, $0 Disbursed"/>
    <n v="0"/>
    <n v="0"/>
    <m/>
    <m/>
    <n v="0"/>
    <n v="0"/>
    <n v="0"/>
    <n v="0"/>
    <n v="0"/>
    <n v="110117"/>
    <s v="Cash"/>
    <n v="0"/>
    <n v="0"/>
  </r>
  <r>
    <s v="2017-20567"/>
    <x v="0"/>
    <x v="0"/>
    <d v="2018-03-01T00:00:00"/>
    <n v="2018"/>
    <s v="Project Creekside-Buncombe"/>
    <s v="General Electric Company, through its Aviation operating division"/>
    <s v="Yes"/>
    <s v="Buncombe"/>
    <n v="3"/>
    <s v="401 Sweeten Creek Industrial Park"/>
    <s v="Yes"/>
    <s v="401 Sweeten Creek Industrial Park"/>
    <s v="28803-1729"/>
    <s v="828-210-5076"/>
    <s v="https://www.geaviation.com/"/>
    <n v="336412"/>
    <s v="Not Applicable"/>
    <s v="Manufacturing"/>
    <s v="Not Applicable"/>
    <s v="a. Installation or purchase of new equipment, b. Structural repairs, improvements, or renovations to existing buildings to be used for expansion, c. Construction of or improvements to new or existing water...or equipment for existing buildings"/>
    <n v="558700"/>
    <m/>
    <m/>
    <n v="131"/>
    <n v="1736"/>
    <n v="43368"/>
    <n v="94000000"/>
    <m/>
    <n v="4"/>
    <s v="Closed, $0 Disbursed"/>
    <n v="0"/>
    <n v="0"/>
    <m/>
    <m/>
    <n v="0"/>
    <n v="1736"/>
    <n v="0"/>
    <n v="0"/>
    <n v="0"/>
    <n v="1585690"/>
    <s v="Cash"/>
    <n v="0"/>
    <n v="0"/>
  </r>
  <r>
    <s v="2017-21198"/>
    <x v="0"/>
    <x v="0"/>
    <d v="2018-03-23T00:00:00"/>
    <n v="2018"/>
    <s v="Project Wheel"/>
    <s v="New York Air Brake LLC"/>
    <s v="Yes"/>
    <s v="Rowan"/>
    <n v="2"/>
    <s v="985 Whitney Drive"/>
    <s v="Yes"/>
    <s v="985 Whitney Drive"/>
    <s v="28147-8394"/>
    <s v="704 856-3445"/>
    <s v="nyab.com"/>
    <n v="336510"/>
    <s v="Not Applicable"/>
    <s v="Manufacturing"/>
    <s v="Not Applicable"/>
    <s v="a. Installation or purchase of new equipment,  d. Construction of or improvements to new or existing water...or equipment for new/proposed building"/>
    <n v="185000"/>
    <m/>
    <m/>
    <n v="85"/>
    <n v="56"/>
    <n v="33332"/>
    <n v="8000000"/>
    <m/>
    <n v="3"/>
    <s v="Active"/>
    <n v="185000"/>
    <n v="0"/>
    <m/>
    <m/>
    <n v="46"/>
    <n v="56"/>
    <n v="683"/>
    <n v="2302728"/>
    <n v="0"/>
    <n v="393781"/>
    <s v="Cash, Tax Grant"/>
    <n v="0"/>
    <n v="0"/>
  </r>
  <r>
    <s v="2016-19111"/>
    <x v="0"/>
    <x v="0"/>
    <d v="2018-04-09T00:00:00"/>
    <n v="2018"/>
    <s v="Project Rex"/>
    <s v="Neopac US Inc"/>
    <s v="No"/>
    <s v="Wilson"/>
    <n v="2"/>
    <s v="4940 Lamm Road"/>
    <s v="No"/>
    <s v="48 Bowers Drive"/>
    <n v="27893"/>
    <s v="908-342-0990"/>
    <s v="www.neopac.com"/>
    <n v="326121"/>
    <s v="Not Applicable"/>
    <s v="Manufacturing"/>
    <s v="Not Applicable"/>
    <s v="a. Installation or purchase of new equipment, d. Construction of or improvements to new or existing water...or equipment for new/proposed building"/>
    <n v="300000"/>
    <m/>
    <m/>
    <n v="40"/>
    <n v="0"/>
    <n v="58136"/>
    <n v="27700000"/>
    <m/>
    <n v="3"/>
    <s v="Closed, $0 Disbursed"/>
    <n v="0"/>
    <n v="0"/>
    <m/>
    <m/>
    <n v="0"/>
    <n v="0"/>
    <n v="0"/>
    <n v="0"/>
    <n v="0"/>
    <n v="1170000"/>
    <s v="Land, Building, Cash"/>
    <n v="0"/>
    <n v="0"/>
  </r>
  <r>
    <s v="2017-20324"/>
    <x v="0"/>
    <x v="0"/>
    <d v="2018-04-12T00:00:00"/>
    <n v="2018"/>
    <s v="Project TCH"/>
    <s v="The Clearing House Payments Company LLC"/>
    <s v="Yes"/>
    <s v="Forsyth "/>
    <n v="2"/>
    <s v="115 Business Park Drive "/>
    <s v="Yes"/>
    <s v="200 Liberty Street Suite 510"/>
    <s v="27107-6536"/>
    <s v="212-612-9335"/>
    <s v="https://theclearinghouse.org/"/>
    <n v="541990"/>
    <s v="Not Applicable"/>
    <s v="Manufacturing"/>
    <s v="Not Applicable"/>
    <s v="a. Installation or purchase of new equipment, b. Structural repairs, improvements, or renovations to existing buildings to be used for expansion"/>
    <n v="150000"/>
    <m/>
    <m/>
    <n v="45"/>
    <n v="177"/>
    <n v="86008"/>
    <n v="22000000"/>
    <m/>
    <n v="3"/>
    <s v="Closed, Funds Disbursed"/>
    <n v="0"/>
    <n v="150000"/>
    <m/>
    <m/>
    <n v="46"/>
    <n v="177"/>
    <n v="3508"/>
    <n v="24632973"/>
    <n v="0"/>
    <n v="326872"/>
    <s v="Cash"/>
    <n v="75000"/>
    <n v="150000"/>
  </r>
  <r>
    <s v="2017-21189"/>
    <x v="0"/>
    <x v="0"/>
    <d v="2018-04-18T00:00:00"/>
    <n v="2018"/>
    <s v="Project Hoist"/>
    <s v="Columbus McKinnon Corporation"/>
    <s v="Yes"/>
    <s v="Anson"/>
    <n v="1"/>
    <s v="2020 Country Club Road "/>
    <s v="Yes"/>
    <s v="205 Crosspoint Pkwy, Getzville, NY  14068"/>
    <n v="28273"/>
    <s v="716-689-5477"/>
    <s v="www.cmworks.com"/>
    <n v="333923"/>
    <s v="Not Applicable"/>
    <s v="Manufacturing"/>
    <s v="Not Applicable"/>
    <s v="b. Structural repairs, improvements, or renovations to existing buildings to be used for expansion"/>
    <n v="60000"/>
    <m/>
    <m/>
    <n v="17"/>
    <n v="310"/>
    <n v="44928"/>
    <n v="4800000"/>
    <m/>
    <n v="5"/>
    <s v="Active"/>
    <n v="60000"/>
    <n v="0"/>
    <m/>
    <m/>
    <n v="0"/>
    <n v="310"/>
    <n v="0"/>
    <n v="0"/>
    <n v="0"/>
    <n v="227812"/>
    <s v="Tax Grant"/>
    <n v="0"/>
    <n v="0"/>
  </r>
  <r>
    <s v="2017-20673"/>
    <x v="0"/>
    <x v="0"/>
    <d v="2018-05-07T00:00:00"/>
    <n v="2018"/>
    <s v="Project Sweet"/>
    <s v="Amada America, Inc"/>
    <s v="Yes"/>
    <s v="Guilford"/>
    <n v="2"/>
    <s v="2565 Penny Rd; High Point"/>
    <s v="No"/>
    <s v="180 Amada Court"/>
    <n v="27265"/>
    <s v="714-739-2111"/>
    <s v="www.amada.com"/>
    <n v="332322"/>
    <s v="Not Applicable"/>
    <s v="Manufacturing"/>
    <s v="Not Applicable"/>
    <s v="a. Installation or purchase of new equipment"/>
    <n v="200000"/>
    <m/>
    <m/>
    <n v="181"/>
    <n v="16"/>
    <n v="37700"/>
    <n v="78300000"/>
    <m/>
    <n v="5"/>
    <s v="Active"/>
    <n v="150000"/>
    <n v="50000"/>
    <m/>
    <m/>
    <n v="51"/>
    <n v="16"/>
    <n v="1294"/>
    <n v="72128172"/>
    <n v="0"/>
    <n v="2161100"/>
    <s v="Cash"/>
    <n v="234200"/>
    <n v="50000"/>
  </r>
  <r>
    <s v="2017-21318"/>
    <x v="0"/>
    <x v="0"/>
    <d v="2018-08-16T00:00:00"/>
    <n v="2018"/>
    <s v="Project JP3"/>
    <s v="Jackson Corrugated LLC"/>
    <s v="No"/>
    <s v="Burke"/>
    <n v="2"/>
    <s v="1000 Chain Drive, Morganton, NC"/>
    <s v="No"/>
    <s v="152 W. Main St"/>
    <n v="28779"/>
    <s v="828-586-5534"/>
    <s v="www.jacksonpaper.net"/>
    <n v="322211"/>
    <s v="Not Applicable"/>
    <s v="Manufacturing"/>
    <s v="Not Applicable"/>
    <s v="a. Installation or purchase of new equipment, b. Structural repairs, improvements, or renovations to existing buildings to be used for expansion"/>
    <n v="100000"/>
    <m/>
    <m/>
    <n v="38"/>
    <n v="0"/>
    <n v="34944"/>
    <n v="15300000"/>
    <m/>
    <n v="3"/>
    <s v="Closed, Funds Disbursed"/>
    <n v="0"/>
    <n v="82668"/>
    <m/>
    <m/>
    <n v="56"/>
    <n v="0"/>
    <n v="1062"/>
    <n v="11573535"/>
    <n v="0"/>
    <n v="352187"/>
    <s v="Cash"/>
    <n v="72609"/>
    <n v="82668"/>
  </r>
  <r>
    <s v="2017-21204"/>
    <x v="0"/>
    <x v="0"/>
    <d v="2018-08-28T00:00:00"/>
    <n v="2018"/>
    <s v="Project Temperature"/>
    <s v="Dowa Thermotech North Carolina, Inc."/>
    <s v="No"/>
    <s v="Lee"/>
    <n v="2"/>
    <s v="5400 Womack Road, Sanford, NC"/>
    <s v="No"/>
    <s v="120 Penmarc Drive, Raleigh, NC"/>
    <n v="27603"/>
    <s v="419-354-4144"/>
    <s v="www.dowa.co.jp"/>
    <n v="332811"/>
    <s v="Not Applicable"/>
    <s v="Manufacturing"/>
    <s v="Not Applicable"/>
    <s v="a. Installation or purchase of new equipment, d. Construction of or improvements to new or existing water...or equipment for new/proposed building"/>
    <n v="220000"/>
    <m/>
    <m/>
    <n v="98"/>
    <n v="0"/>
    <n v="34944"/>
    <n v="20250000"/>
    <m/>
    <n v="5"/>
    <s v="Closed, $0 Disbursed"/>
    <n v="0"/>
    <n v="0"/>
    <m/>
    <m/>
    <n v="0"/>
    <n v="0"/>
    <n v="0"/>
    <n v="0"/>
    <n v="0"/>
    <n v="563064"/>
    <s v="Tax Grant, Infrastructure"/>
    <n v="0"/>
    <n v="0"/>
  </r>
  <r>
    <s v="2018-22655"/>
    <x v="0"/>
    <x v="0"/>
    <d v="2018-09-24T00:00:00"/>
    <n v="2018"/>
    <s v="Project Grouse"/>
    <s v="McGuckin &amp; Pyle Inc."/>
    <s v="No"/>
    <s v="Craven"/>
    <n v="2"/>
    <s v="120 Corporate Lane, New Bern, NC"/>
    <s v="No"/>
    <s v="227 Brandywine Ave, Downington, PA"/>
    <n v="19335"/>
    <s v="610-269-9770"/>
    <s v="www.mcg-pyle.com"/>
    <n v="333249"/>
    <n v="333241"/>
    <s v="Manufacturing"/>
    <s v="Not Applicable"/>
    <s v="a. Installation or purchase of new equipment, b. Structural repairs, improvements, or renovations to existing buildings to be used for expansion"/>
    <n v="70000"/>
    <m/>
    <m/>
    <n v="30"/>
    <n v="0"/>
    <n v="37180"/>
    <n v="2250000"/>
    <m/>
    <n v="5"/>
    <s v="Active"/>
    <n v="70000"/>
    <n v="0"/>
    <m/>
    <m/>
    <n v="0"/>
    <n v="0"/>
    <n v="0"/>
    <n v="0"/>
    <n v="0"/>
    <n v="90000"/>
    <s v="Cash"/>
    <n v="0"/>
    <n v="0"/>
  </r>
  <r>
    <s v="2018-22625"/>
    <x v="0"/>
    <x v="0"/>
    <d v="2018-10-18T00:00:00"/>
    <n v="2018"/>
    <s v="Project Steel"/>
    <s v="Enforge LLC"/>
    <s v="Yes"/>
    <s v="Stanly"/>
    <n v="2"/>
    <s v="1600 Woodhurst Lane, Albemarle, NC"/>
    <s v="Yes"/>
    <s v="1600 Woodhurst Lane"/>
    <s v="28001-5347"/>
    <s v="704-983-4146"/>
    <s v="www.angstrom-usa.com"/>
    <n v="336330"/>
    <n v="332111"/>
    <s v="Manufacturing"/>
    <s v="Not Applicable"/>
    <s v="a. Installation or purchase of new equipment, "/>
    <n v="90000"/>
    <m/>
    <m/>
    <n v="40"/>
    <n v="39"/>
    <n v="32604"/>
    <n v="3600000"/>
    <m/>
    <n v="3"/>
    <s v="Closed, Funds Disbursed"/>
    <n v="0"/>
    <n v="22500"/>
    <m/>
    <m/>
    <n v="47"/>
    <n v="39"/>
    <n v="873"/>
    <n v="1089738"/>
    <n v="0"/>
    <n v="205952"/>
    <s v="Cash"/>
    <n v="11250"/>
    <n v="22500"/>
  </r>
  <r>
    <s v="2018-22795"/>
    <x v="0"/>
    <x v="0"/>
    <d v="2018-10-18T00:00:00"/>
    <n v="2018"/>
    <s v="Project Patriot"/>
    <s v="Asheville Kombucha Mamas"/>
    <s v="Yes"/>
    <s v="Madison"/>
    <n v="2"/>
    <s v="242 Derringer Drive, Marshall, NC"/>
    <s v="Yes"/>
    <s v="242 Derringer Drive"/>
    <n v="28753"/>
    <s v="828-505-5646"/>
    <s v="www.drinkbuchi.com"/>
    <n v="312120"/>
    <s v="Not Applicable"/>
    <s v="Manufacturing"/>
    <s v="Not Applicable"/>
    <s v="a. Installation or purchase of new equipment, b. Structural repairs, improvements, or renovations to existing buildings to be used for expansion, c. Construction of or improvements to new or existing water...or equipment for existing buildings"/>
    <n v="50000"/>
    <m/>
    <m/>
    <n v="25"/>
    <n v="25"/>
    <n v="32084"/>
    <n v="1800000"/>
    <m/>
    <n v="2"/>
    <s v="Closed, Funds Disbursed"/>
    <n v="0"/>
    <n v="50000"/>
    <m/>
    <m/>
    <n v="61"/>
    <n v="25"/>
    <n v="802"/>
    <n v="2000000"/>
    <n v="0"/>
    <n v="174425"/>
    <s v="Tax Grant"/>
    <n v="8049"/>
    <n v="50000"/>
  </r>
  <r>
    <s v="2018-22791"/>
    <x v="0"/>
    <x v="0"/>
    <d v="2018-11-08T00:00:00"/>
    <n v="2018"/>
    <s v="Project 3"/>
    <s v="Sanritsu Logistics"/>
    <s v="No"/>
    <s v="Rockingham"/>
    <n v="2"/>
    <s v="Reidsville Industrial Park"/>
    <s v="No"/>
    <s v="385 Van Ness Ave, Torrance, CA"/>
    <n v="90501"/>
    <s v="310-522-4211"/>
    <s v="www.srt.co.jp"/>
    <n v="493110"/>
    <n v="488510"/>
    <s v="Manufacturing"/>
    <s v="Not Applicable"/>
    <s v="a. Installation or purchase of new equipment, d. Construction of or improvements to new or existing water...or equipment for new/proposed building"/>
    <n v="50000"/>
    <m/>
    <m/>
    <n v="22"/>
    <n v="0"/>
    <n v="34620"/>
    <n v="5400000"/>
    <m/>
    <n v="4"/>
    <s v="Active"/>
    <n v="50000"/>
    <n v="0"/>
    <m/>
    <m/>
    <n v="0"/>
    <n v="0"/>
    <n v="0"/>
    <n v="0"/>
    <n v="0"/>
    <n v="910265"/>
    <s v="Tax Grant, land, building"/>
    <n v="0"/>
    <n v="0"/>
  </r>
  <r>
    <s v="2018-22808"/>
    <x v="0"/>
    <x v="0"/>
    <d v="2018-11-21T00:00:00"/>
    <n v="2018"/>
    <s v="Project Alpha 3"/>
    <s v="ERA Polymers"/>
    <s v="No"/>
    <s v="Gaston"/>
    <n v="2"/>
    <s v="1101 Hwy 27 S"/>
    <s v="No"/>
    <s v="5540 Centerview Dr, Raleigh, NC"/>
    <n v="27606"/>
    <n v="6129663788"/>
    <s v="www.erapol.com.au"/>
    <n v="325211"/>
    <s v="Not Applicable"/>
    <s v="Manufacturing"/>
    <s v="Not Applicable"/>
    <s v="a. Installation or purchase of new equipment"/>
    <n v="50000"/>
    <m/>
    <m/>
    <n v="18"/>
    <n v="0"/>
    <n v="38780"/>
    <n v="7200000"/>
    <m/>
    <n v="5"/>
    <s v="Active"/>
    <n v="50000"/>
    <n v="0"/>
    <m/>
    <m/>
    <n v="0"/>
    <n v="0"/>
    <n v="0"/>
    <n v="0"/>
    <n v="0"/>
    <n v="87223"/>
    <s v="Cash, Tax Grant"/>
    <n v="0"/>
    <n v="0"/>
  </r>
  <r>
    <s v="2018-21390"/>
    <x v="0"/>
    <x v="0"/>
    <d v="2018-11-29T00:00:00"/>
    <n v="2018"/>
    <s v="Project Subway"/>
    <s v="Reser's Fine Foods, Inc."/>
    <s v="Yes"/>
    <s v="Halifax"/>
    <n v="1"/>
    <s v="11251 Hwy 903"/>
    <s v="Yes"/>
    <s v="15570 SW Jenkins Road"/>
    <n v="97006"/>
    <s v="503-643-6431"/>
    <s v="www.resers.com"/>
    <n v="311991"/>
    <s v="Not Applicable"/>
    <s v="Manufacturing"/>
    <s v="Not Applicable"/>
    <s v="a. Installation or purchase of new equipment"/>
    <n v="250000"/>
    <m/>
    <m/>
    <n v="71"/>
    <n v="205"/>
    <n v="31838"/>
    <n v="2880000"/>
    <m/>
    <n v="4"/>
    <s v="Active"/>
    <n v="250000"/>
    <n v="0"/>
    <m/>
    <m/>
    <n v="0"/>
    <n v="205"/>
    <n v="0"/>
    <n v="0"/>
    <n v="0"/>
    <n v="360000"/>
    <s v="Cash"/>
    <n v="0"/>
    <n v="0"/>
  </r>
  <r>
    <s v="2018-22807"/>
    <x v="0"/>
    <x v="0"/>
    <d v="2018-11-29T00:00:00"/>
    <n v="2018"/>
    <s v="Project Ruther"/>
    <s v="JBB Packaging LLC"/>
    <s v="No"/>
    <s v="Halifax"/>
    <n v="1"/>
    <s v="100 Grace Drive, Weldon, NC"/>
    <s v="No"/>
    <s v="169 Ramapo Valley Rd, Oakland, NJ"/>
    <n v="7436"/>
    <s v="201-697-4915"/>
    <s v="N/A"/>
    <n v="326111"/>
    <s v="Not Applicable"/>
    <s v="Manufacturing"/>
    <s v="Not Applicable"/>
    <s v="a. Installation or purchase of new equipment, b. Structural repairs, improvements, or renovations to existing buildings to be used for expansion"/>
    <n v="150000"/>
    <m/>
    <m/>
    <n v="45"/>
    <n v="0"/>
    <n v="31838"/>
    <n v="9900000"/>
    <m/>
    <n v="3"/>
    <s v="Closed, Funds Disbursed"/>
    <n v="0"/>
    <n v="150000"/>
    <m/>
    <m/>
    <n v="51"/>
    <n v="0"/>
    <n v="988"/>
    <n v="15513677"/>
    <n v="0"/>
    <n v="365000"/>
    <s v="Cash"/>
    <n v="66000"/>
    <n v="150000"/>
  </r>
  <r>
    <s v="2017-21043"/>
    <x v="0"/>
    <x v="0"/>
    <d v="2018-12-07T00:00:00"/>
    <n v="2018"/>
    <s v="Project UPI"/>
    <s v="UniversalPreserv-A-Chem, Inc."/>
    <s v="No"/>
    <s v="Alamance"/>
    <n v="2"/>
    <s v="NC Industrial Center, Mebane, NC"/>
    <s v="No"/>
    <s v="60 Jiffy Rd, Somerset, NJ"/>
    <n v="8873"/>
    <s v="855-874-4100"/>
    <s v="www.upichem.com"/>
    <n v="424600"/>
    <s v="Not Applicable"/>
    <s v="Wholesale Trade"/>
    <s v="Not Applicable"/>
    <s v="a. Installation or purchase of new equipment, b. Structural repairs, improvements, or renovations to existing buildings to be used for expansion, c. Construction of or improvements to new or existing water...or equipment for existing buildings"/>
    <n v="75000"/>
    <m/>
    <m/>
    <n v="35"/>
    <n v="0"/>
    <n v="40024"/>
    <n v="15300000"/>
    <m/>
    <n v="3"/>
    <s v="Closed, Funds Disbursed"/>
    <n v="0"/>
    <n v="65250"/>
    <m/>
    <m/>
    <n v="35"/>
    <n v="0"/>
    <n v="838"/>
    <n v="14864101"/>
    <n v="0"/>
    <n v="341823"/>
    <s v="Cash, Fee Waiver"/>
    <n v="68885"/>
    <n v="65250"/>
  </r>
  <r>
    <s v="2018-22345"/>
    <x v="0"/>
    <x v="0"/>
    <d v="2018-12-12T00:00:00"/>
    <n v="2018"/>
    <s v="Project Boss"/>
    <s v="AirBoss Rubber Solutions"/>
    <s v="Yes"/>
    <s v="Halifax"/>
    <n v="1"/>
    <s v="500 AirBoss Pkwy, Scotland Neck, NC"/>
    <s v="Yes"/>
    <s v="500 AirBoss Pkwy, Scotland Neck, NC"/>
    <n v="27874"/>
    <s v="252-826-4919"/>
    <s v="www.airbossofamerica.com"/>
    <n v="326299"/>
    <s v="Not Applicable"/>
    <s v="Manufacturing"/>
    <s v="Not Applicable"/>
    <s v="a. Installation or purchase of new equipment, b. Structural repairs, improvements, or renovations to existing buildings to be used for expansion"/>
    <n v="125000"/>
    <m/>
    <m/>
    <n v="38"/>
    <n v="44"/>
    <n v="31838"/>
    <n v="4680000"/>
    <m/>
    <n v="2"/>
    <s v="Closed, $0 Disbursed"/>
    <n v="0"/>
    <n v="0"/>
    <m/>
    <m/>
    <n v="0"/>
    <n v="44"/>
    <n v="0"/>
    <n v="0"/>
    <n v="0"/>
    <n v="145000"/>
    <s v="Cash"/>
    <n v="0"/>
    <n v="0"/>
  </r>
  <r>
    <s v="2018-23046"/>
    <x v="0"/>
    <x v="0"/>
    <d v="2018-12-13T00:00:00"/>
    <n v="2018"/>
    <s v="Project Snooze"/>
    <s v="Moog Components Group"/>
    <s v="Yes"/>
    <s v="Cherokee"/>
    <n v="1"/>
    <s v="1995 NC Hwy 141"/>
    <s v="Yes"/>
    <s v="1995 NC Hwy 141"/>
    <n v="28906"/>
    <s v="828-837-5115"/>
    <s v="www.moog.com"/>
    <n v="335312"/>
    <s v="Not Applicable"/>
    <s v="Manufacturing"/>
    <s v="Not Applicable"/>
    <s v="a. Installation or purchase of new equipment, b. Structural repairs improvements or renovations to existing buildings to be used for expansions"/>
    <n v="50000"/>
    <m/>
    <m/>
    <n v="18"/>
    <n v="375"/>
    <n v="30804"/>
    <n v="1620000"/>
    <m/>
    <n v="2"/>
    <s v="Closed, Funds Disbursed"/>
    <n v="0"/>
    <n v="50000"/>
    <m/>
    <m/>
    <n v="22"/>
    <n v="375"/>
    <n v="775"/>
    <n v="3053480"/>
    <n v="0"/>
    <n v="16667"/>
    <s v="Tax Grant"/>
    <n v="0"/>
    <n v="50000"/>
  </r>
  <r>
    <s v="15-1045"/>
    <x v="1"/>
    <x v="0"/>
    <d v="2017-07-14T00:00:00"/>
    <n v="2018"/>
    <s v="Looking Glass Creamery"/>
    <s v="Looking Glass Creamery"/>
    <s v="Yes"/>
    <s v="Polk"/>
    <n v="2"/>
    <s v="Hwy 9 Columbus"/>
    <s v="N/A"/>
    <s v="P.O. Box 308 Columbus"/>
    <n v="28722"/>
    <s v="(828) 894-3301"/>
    <s v="www.polknc.rog"/>
    <n v="112120"/>
    <s v="Not Required"/>
    <s v="Manufacturing"/>
    <s v="Not Required"/>
    <s v="Water"/>
    <n v="170625"/>
    <s v="N/A"/>
    <s v="N/A"/>
    <s v="Not Required"/>
    <s v="Not Required"/>
    <s v="Not Required"/>
    <s v="Not Required"/>
    <s v="N/A"/>
    <s v="N/A"/>
    <s v="Closed, Funds Disbursed"/>
    <n v="0"/>
    <n v="135087.75"/>
    <s v="N/A"/>
    <s v="N/A"/>
    <s v="Not Required"/>
    <s v="Not Required"/>
    <s v="Not Required"/>
    <s v="Not Required"/>
    <s v="N/A - Local Governments Apply for Reimbursement"/>
    <s v="Not Required"/>
    <s v="Not Required"/>
    <s v="Not Required"/>
    <n v="135087.75"/>
  </r>
  <r>
    <s v="15-1046"/>
    <x v="1"/>
    <x v="0"/>
    <d v="2017-07-14T00:00:00"/>
    <n v="2018"/>
    <s v="Clearwater Paper"/>
    <s v="Clearwater Paper"/>
    <s v="Yes"/>
    <s v="Cleveland"/>
    <n v="2"/>
    <s v="Washburn Switch"/>
    <s v="Yes"/>
    <s v="300 South Washington Avenue Shelby"/>
    <n v="28151"/>
    <s v="(704) 484-6800"/>
    <s v="www.cityof shelby.com"/>
    <n v="322121"/>
    <s v="Not Required"/>
    <s v="Manufacturing"/>
    <s v="Not Required"/>
    <s v="Sewer"/>
    <n v="1000000"/>
    <s v="N/A"/>
    <s v="N/A"/>
    <s v="Not Required"/>
    <s v="Not Required"/>
    <s v="Not Required"/>
    <s v="Not Required"/>
    <s v="N/A"/>
    <s v="N/A"/>
    <s v="Closed, Funds Disbursed"/>
    <n v="0"/>
    <n v="1000000"/>
    <s v="N/A"/>
    <s v="N/A"/>
    <s v="Not Required"/>
    <s v="Not Required"/>
    <s v="Not Required"/>
    <s v="Not Required"/>
    <s v="N/A - Local Governments Apply for Reimbursement"/>
    <s v="Not Required"/>
    <s v="Not Required"/>
    <s v="Not Required"/>
    <n v="1000000"/>
  </r>
  <r>
    <s v="15-1047"/>
    <x v="1"/>
    <x v="0"/>
    <d v="2017-10-10T00:00:00"/>
    <n v="2018"/>
    <s v="Weyerhaeuser"/>
    <s v="Weyerhaeuser"/>
    <s v="Yes"/>
    <s v="Surry"/>
    <n v="2"/>
    <s v="Elkin"/>
    <s v="No"/>
    <s v="118 Hamby Road Dobson"/>
    <n v="27017"/>
    <s v="(336) 401-8201"/>
    <s v="www.co.surry.nc.us"/>
    <n v="321219"/>
    <s v="Not Required"/>
    <s v="Manufacturing"/>
    <s v="Not Required"/>
    <s v="Water"/>
    <n v="493480"/>
    <s v="N/A"/>
    <s v="N/A"/>
    <s v="Not Required"/>
    <s v="Not Required"/>
    <s v="Not Required"/>
    <s v="Not Required"/>
    <s v="N/A"/>
    <s v="N/A"/>
    <s v="Closed, Funds Disbursed"/>
    <n v="0"/>
    <n v="493480"/>
    <s v="N/A"/>
    <s v="N/A"/>
    <s v="Not Required"/>
    <s v="Not Required"/>
    <s v="Not Required"/>
    <s v="Not Required"/>
    <s v="N/A - Local Governments Apply for Reimbursement"/>
    <s v="Not Required"/>
    <s v="Not Required"/>
    <s v="Not Required"/>
    <n v="493480"/>
  </r>
  <r>
    <s v="15-1049"/>
    <x v="1"/>
    <x v="0"/>
    <d v="2017-10-10T00:00:00"/>
    <n v="2018"/>
    <s v="Scotland Industrial Park"/>
    <s v="N/A"/>
    <s v="N/A"/>
    <s v="Scotland"/>
    <n v="1"/>
    <m/>
    <s v="N/A"/>
    <s v="P.O. Box 249 Laurinburg"/>
    <n v="28353"/>
    <s v="(910) 276-8324"/>
    <s v="www.scotlandcounty.org"/>
    <s v="Not Required"/>
    <s v="Not Required"/>
    <s v="Not Required"/>
    <s v="Not Required"/>
    <s v="Sewer"/>
    <n v="1000000"/>
    <s v="N/A"/>
    <s v="N/A"/>
    <s v="Not Required"/>
    <s v="Not Required"/>
    <s v="Not Required"/>
    <s v="Not Required"/>
    <s v="N/A"/>
    <s v="N/A"/>
    <s v="Active"/>
    <n v="0"/>
    <n v="765573"/>
    <s v="N/A"/>
    <s v="N/A"/>
    <s v="Not Required"/>
    <s v="Not Required"/>
    <s v="Not Required"/>
    <s v="Not Required"/>
    <s v="N/A - Local Governments Apply for Reimbursement"/>
    <s v="Not Required"/>
    <s v="Not Required"/>
    <s v="Not Required"/>
    <n v="765573"/>
  </r>
  <r>
    <s v="15-1048"/>
    <x v="1"/>
    <x v="0"/>
    <d v="2017-11-13T00:00:00"/>
    <n v="2018"/>
    <s v="Prysmian"/>
    <s v="Prysmian"/>
    <s v="Yes"/>
    <s v="Catawba"/>
    <n v="2"/>
    <s v="JB Road"/>
    <s v="Yes"/>
    <s v="3288 East Main Street Claremont"/>
    <n v="28610"/>
    <s v="(828) 466-7255"/>
    <s v="www.cityofclaremont.org"/>
    <s v="Not Required"/>
    <s v="Not Required"/>
    <s v="Not Required"/>
    <s v="Not Required"/>
    <s v="Sewer"/>
    <n v="1500000"/>
    <s v="N/A"/>
    <s v="N/A"/>
    <s v="Not Required"/>
    <s v="Not Required"/>
    <s v="Not Required"/>
    <s v="Not Required"/>
    <s v="N/A"/>
    <s v="N/A"/>
    <s v="Active"/>
    <n v="1000000"/>
    <n v="0"/>
    <s v="N/A"/>
    <s v="N/A"/>
    <s v="Not Required"/>
    <s v="Not Required"/>
    <s v="Not Required"/>
    <s v="Not Required"/>
    <s v="N/A - Local Governments Apply for Reimbursement"/>
    <s v="Not Required"/>
    <s v="Not Required"/>
    <s v="Not Required"/>
    <n v="0"/>
  </r>
  <r>
    <s v="15-1050"/>
    <x v="1"/>
    <x v="0"/>
    <d v="2017-11-13T00:00:00"/>
    <n v="2018"/>
    <s v="Terra Mulch"/>
    <s v="Terra Mulch"/>
    <s v="Yes"/>
    <s v="Catawba"/>
    <n v="2"/>
    <s v="Simpson Street"/>
    <s v="Yes"/>
    <s v="P.O. Box 549 Conover"/>
    <n v="28613"/>
    <s v="(828) 464-1191"/>
    <s v="www.conovernc.gov"/>
    <n v="325222"/>
    <s v="Not Required"/>
    <s v="Manufacturing"/>
    <s v="Not Required"/>
    <s v="Road, Water"/>
    <n v="231000"/>
    <s v="N/A"/>
    <s v="N/A"/>
    <s v="Not Required"/>
    <s v="Not Required"/>
    <s v="Not Required"/>
    <s v="Not Required"/>
    <s v="N/A"/>
    <s v="N/A"/>
    <s v="Closed, Funds Disbursed"/>
    <n v="0"/>
    <n v="217517"/>
    <s v="N/A"/>
    <s v="N/A"/>
    <s v="Not Required"/>
    <s v="Not Required"/>
    <s v="Not Required"/>
    <s v="Not Required"/>
    <s v="N/A - Local Governments Apply for Reimbursement"/>
    <s v="Not Required"/>
    <s v="Not Required"/>
    <s v="Not Required"/>
    <n v="217517"/>
  </r>
  <r>
    <s v="15-1051"/>
    <x v="1"/>
    <x v="0"/>
    <d v="2017-11-13T00:00:00"/>
    <n v="2018"/>
    <s v="Aegis Power Systems"/>
    <s v="Aegis Power Systems"/>
    <s v="Yes"/>
    <s v="Cherokee"/>
    <n v="1"/>
    <s v="Murphy"/>
    <s v="Yes"/>
    <s v="75 Peachtree Street Murphy"/>
    <n v="28906"/>
    <s v="(828) 837-5527"/>
    <s v="www.cherokeecounty-nc.gov"/>
    <n v="335999"/>
    <s v="Not Required"/>
    <s v="Manufacturing"/>
    <s v="Not Required"/>
    <s v="Sewer"/>
    <n v="18750"/>
    <s v="N/A"/>
    <s v="N/A"/>
    <s v="Not Required"/>
    <s v="Not Required"/>
    <s v="Not Required"/>
    <s v="Not Required"/>
    <s v="N/A"/>
    <s v="N/A"/>
    <s v="Closed, $0 Disbursed"/>
    <n v="0"/>
    <n v="0"/>
    <s v="N/A"/>
    <s v="N/A"/>
    <s v="Not Required"/>
    <s v="Not Required"/>
    <s v="Not Required"/>
    <s v="Not Required"/>
    <s v="N/A - Local Governments Apply for Reimbursement"/>
    <s v="Not Required"/>
    <s v="Not Required"/>
    <s v="Not Required"/>
    <n v="0"/>
  </r>
  <r>
    <s v="15-1052"/>
    <x v="1"/>
    <x v="0"/>
    <d v="2017-11-13T00:00:00"/>
    <n v="2018"/>
    <s v="Quality Drive II Extension"/>
    <s v="N/A"/>
    <s v="N/A"/>
    <s v="Davie"/>
    <n v="2"/>
    <s v="Quality Drive, Mocksville"/>
    <s v="N/A"/>
    <s v="171 S. Clement Street, Mocksville"/>
    <n v="27028"/>
    <s v="(336) 753-6071"/>
    <s v="www.mocksvillenc.org"/>
    <s v="Not Required"/>
    <s v="Not Required"/>
    <s v="Not Required"/>
    <s v="Not Required"/>
    <s v="Road, Water"/>
    <n v="377550"/>
    <s v="N/A"/>
    <s v="N/A"/>
    <s v="Not Required"/>
    <s v="Not Required"/>
    <s v="Not Required"/>
    <s v="Not Required"/>
    <s v="N/A"/>
    <s v="N/A"/>
    <s v="Closed, Funds Disbursed"/>
    <n v="0"/>
    <n v="376083.69"/>
    <s v="N/A"/>
    <s v="N/A"/>
    <s v="Not Required"/>
    <s v="Not Required"/>
    <s v="Not Required"/>
    <s v="Not Required"/>
    <s v="N/A - Local Governments Apply for Reimbursement"/>
    <s v="Not Required"/>
    <s v="Not Required"/>
    <s v="Not Required"/>
    <n v="376083.69"/>
  </r>
  <r>
    <s v="15-1053"/>
    <x v="1"/>
    <x v="0"/>
    <d v="2018-01-31T00:00:00"/>
    <n v="2018"/>
    <s v="Riverstone Industrial Park"/>
    <s v="N/A"/>
    <s v="N/A"/>
    <s v="Stanly"/>
    <n v="2"/>
    <s v="Browns Hill Road"/>
    <s v="N/A"/>
    <s v="1000 N. First Street Albemarle"/>
    <n v="28001"/>
    <s v="(704) 986-3600)"/>
    <s v="www.stanlycountync.gov"/>
    <s v="Not Required"/>
    <s v="Not Required"/>
    <s v="Not Required"/>
    <s v="Not Required"/>
    <s v="Sewer"/>
    <n v="950000"/>
    <s v="N/A"/>
    <s v="N/A"/>
    <s v="Not Required"/>
    <s v="Not Required"/>
    <s v="Not Required"/>
    <s v="Not Required"/>
    <s v="N/A"/>
    <s v="N/A"/>
    <s v="Closed, Funds Disbursed"/>
    <n v="0"/>
    <n v="950000"/>
    <s v="N/A"/>
    <s v="N/A"/>
    <s v="Not Required"/>
    <s v="Not Required"/>
    <s v="Not Required"/>
    <s v="Not Required"/>
    <s v="N/A - Local Governments Apply for Reimbursement"/>
    <s v="Not Required"/>
    <s v="Not Required"/>
    <s v="Not Required"/>
    <n v="950000"/>
  </r>
  <r>
    <s v="15-1054"/>
    <x v="1"/>
    <x v="0"/>
    <d v="2018-01-31T00:00:00"/>
    <n v="2018"/>
    <s v="Egger Wood Products"/>
    <s v="Egger Wood Products"/>
    <s v="No"/>
    <s v="Davidson"/>
    <n v="2"/>
    <s v="I-85 Corporate Center"/>
    <s v="No"/>
    <s v="P.O. Box 1067 Lexington"/>
    <n v="27293"/>
    <s v="(336) 242-2200"/>
    <s v="www.co.davidson.nc.us"/>
    <n v="321211"/>
    <s v="Not Required"/>
    <s v="Manufacturing"/>
    <s v="Not Required"/>
    <s v="Water"/>
    <n v="2911773"/>
    <s v="N/A"/>
    <s v="N/A"/>
    <s v="Not Required"/>
    <s v="Not Required"/>
    <s v="Not Required"/>
    <s v="Not Required"/>
    <s v="N/A"/>
    <s v="N/A"/>
    <s v="Closed, Funds Disbursed"/>
    <n v="0"/>
    <n v="2911773"/>
    <s v="N/A"/>
    <s v="N/A"/>
    <s v="Not Required"/>
    <s v="Not Required"/>
    <s v="Not Required"/>
    <s v="Not Required"/>
    <s v="N/A - Local Governments Apply for Reimbursement"/>
    <s v="Not Required"/>
    <s v="Not Required"/>
    <s v="Not Required"/>
    <n v="2911773"/>
  </r>
  <r>
    <s v="15-1055"/>
    <x v="1"/>
    <x v="0"/>
    <d v="2018-04-03T00:00:00"/>
    <n v="2018"/>
    <s v="Robco Manufacturing"/>
    <s v="Robco Manufacturing"/>
    <s v="Yes"/>
    <s v="Vance"/>
    <n v="1"/>
    <s v="Martin Creek Road"/>
    <s v="Yes"/>
    <s v="P.O. Box 1434 Henderson"/>
    <n v="27536"/>
    <s v="(252) 430-5705"/>
    <s v="www.ci.henderson.nc.us"/>
    <n v="344410"/>
    <s v="Not Required"/>
    <s v="Manufacturing"/>
    <s v="Not Required"/>
    <s v="Water"/>
    <n v="217272"/>
    <s v="N/A"/>
    <s v="N/A"/>
    <s v="Not Required"/>
    <s v="Not Required"/>
    <s v="Not Required"/>
    <s v="Not Required"/>
    <s v="N/A"/>
    <s v="N/A"/>
    <s v="Closed, Funds Disbursed"/>
    <n v="0"/>
    <n v="200605.4"/>
    <s v="N/A"/>
    <s v="N/A"/>
    <s v="Not Required"/>
    <s v="Not Required"/>
    <s v="Not Required"/>
    <s v="Not Required"/>
    <s v="N/A - Local Governments Apply for Reimbursement"/>
    <s v="Not Required"/>
    <s v="Not Required"/>
    <s v="Not Required"/>
    <n v="200605.4"/>
  </r>
  <r>
    <s v="15-1056"/>
    <x v="1"/>
    <x v="0"/>
    <d v="2018-07-06T00:00:00"/>
    <n v="2018"/>
    <s v="International Logistics Park"/>
    <s v="N/A"/>
    <s v="N/A"/>
    <s v="Columbus"/>
    <n v="1"/>
    <s v="US 74/76"/>
    <s v="N/A"/>
    <s v="111 Washington St., Whiteville, NC"/>
    <n v="28472"/>
    <s v="(910) 640-6640"/>
    <s v="www.columbusco.org"/>
    <s v="Not Required"/>
    <s v="Not Required"/>
    <s v="Not Required"/>
    <s v="Not Required"/>
    <s v="Sewer"/>
    <n v="2120938"/>
    <s v="N/A"/>
    <s v="N/A"/>
    <s v="Not Required"/>
    <s v="Not Required"/>
    <s v="Not Required"/>
    <s v="Not Required"/>
    <s v="N/A"/>
    <s v="N/A"/>
    <s v="Active"/>
    <n v="415605"/>
    <n v="1705333"/>
    <s v="N/A"/>
    <s v="N/A"/>
    <s v="Not Required"/>
    <s v="Not Required"/>
    <s v="Not Required"/>
    <s v="Not Required"/>
    <s v="N/A - Local Governments Apply for Reimbursement"/>
    <s v="Not Required"/>
    <s v="Not Required"/>
    <s v="Not Required"/>
    <n v="1705333"/>
  </r>
  <r>
    <s v="15-1057"/>
    <x v="1"/>
    <x v="0"/>
    <d v="2018-08-27T00:00:00"/>
    <n v="2018"/>
    <s v="Middlesex Corporate Park"/>
    <s v="N/A"/>
    <s v="N/A"/>
    <s v="Nash"/>
    <n v="2"/>
    <s v="US Hwy 264"/>
    <s v="N/A"/>
    <s v="P.O. Box 69, Middlesex, NC"/>
    <s v="27557-0069"/>
    <s v="(252) 235-5761"/>
    <s v="www.townofmiddlesex.org"/>
    <s v="Not Required"/>
    <s v="Not Required"/>
    <s v="Not Required"/>
    <s v="Not Required"/>
    <s v="Water"/>
    <n v="1514600"/>
    <s v="N/A"/>
    <s v="N/A"/>
    <s v="Not Required"/>
    <s v="Not Required"/>
    <s v="Not Required"/>
    <s v="Not Required"/>
    <s v="N/A"/>
    <s v="N/A"/>
    <s v="Closed, Funds Disbursed"/>
    <n v="0"/>
    <n v="1514600"/>
    <s v="N/A"/>
    <s v="N/A"/>
    <s v="Not Required"/>
    <s v="Not Required"/>
    <s v="Not Required"/>
    <s v="Not Required"/>
    <s v="N/A - Local Governments Apply for Reimbursement"/>
    <s v="Not Required"/>
    <s v="Not Required"/>
    <s v="Not Required"/>
    <n v="1514600"/>
  </r>
  <r>
    <s v="15-1058"/>
    <x v="1"/>
    <x v="0"/>
    <d v="2018-09-06T00:00:00"/>
    <n v="2018"/>
    <s v="Person County Mega Park"/>
    <s v="N/A"/>
    <s v="N/A"/>
    <s v="Person"/>
    <n v="1"/>
    <s v="Country Club Rd. and Chub Lake Rd."/>
    <s v="N/A"/>
    <s v="304 S. Morgan Street, Roxboro, NC"/>
    <n v="27573"/>
    <s v="(336) 597-1720"/>
    <s v="www.personcounty.net"/>
    <s v="Not Required"/>
    <s v="Not Required"/>
    <s v="Not Required"/>
    <s v="Not Required"/>
    <s v="Water"/>
    <n v="1604124.8"/>
    <s v="N/A"/>
    <s v="N/A"/>
    <s v="Not Required"/>
    <s v="Not Required"/>
    <s v="Not Required"/>
    <s v="Not Required"/>
    <s v="N/A"/>
    <s v="N/A"/>
    <s v="Closed, Funds Disbursed"/>
    <n v="0"/>
    <n v="1083210.93"/>
    <s v="N/A"/>
    <s v="N/A"/>
    <s v="Not Required"/>
    <s v="Not Required"/>
    <s v="Not Required"/>
    <s v="Not Required"/>
    <s v="N/A - Local Governments Apply for Reimbursement"/>
    <s v="Not Required"/>
    <s v="Not Required"/>
    <s v="Not Required"/>
    <n v="1083210.93"/>
  </r>
  <r>
    <s v="15-1059"/>
    <x v="1"/>
    <x v="0"/>
    <d v="2018-09-20T00:00:00"/>
    <n v="2018"/>
    <s v="Horsepark Water and Sewer Extension"/>
    <s v="N/A"/>
    <s v="N/A"/>
    <s v="Rockingham"/>
    <n v="2"/>
    <s v="US Hwy 29"/>
    <s v="N/A"/>
    <s v="230 W. Morehead St., Reidsville, NC"/>
    <n v="27320"/>
    <s v="(336) 349-1030"/>
    <s v="www.ci.redisville.nc.us"/>
    <s v="Not Required"/>
    <s v="Not Required"/>
    <s v="Not Required"/>
    <s v="Not Required"/>
    <s v="Water, Sewer"/>
    <n v="1672435"/>
    <s v="N/A"/>
    <s v="N/A"/>
    <s v="Not Required"/>
    <s v="Not Required"/>
    <s v="Not Required"/>
    <s v="Not Required"/>
    <s v="N/A"/>
    <s v="N/A"/>
    <s v="Active"/>
    <n v="1672435"/>
    <n v="0"/>
    <s v="N/A"/>
    <s v="N/A"/>
    <s v="Not Required"/>
    <s v="Not Required"/>
    <s v="Not Required"/>
    <s v="Not Required"/>
    <s v="N/A - Local Governments Apply for Reimbursement"/>
    <s v="Not Required"/>
    <s v="Not Required"/>
    <s v="Not Required"/>
    <n v="0"/>
  </r>
  <r>
    <s v="15-1060"/>
    <x v="1"/>
    <x v="0"/>
    <d v="2018-09-20T00:00:00"/>
    <n v="2018"/>
    <s v="Goldsboro Industrial Campus"/>
    <s v="N/A"/>
    <s v="N/A"/>
    <s v="Wayne"/>
    <n v="2"/>
    <s v="Patetown Road"/>
    <s v="N/A"/>
    <s v="P.O. Box 227, Goldsboro, NC"/>
    <n v="27530"/>
    <s v="(919) 731-1415"/>
    <s v="www.waynegov.com"/>
    <s v="Not Required"/>
    <s v="Not Required"/>
    <s v="Not Required"/>
    <s v="Not Required"/>
    <s v="Water, Sewer, Road"/>
    <n v="1785000"/>
    <s v="N/A"/>
    <s v="N/A"/>
    <s v="Not Required"/>
    <s v="Not Required"/>
    <s v="Not Required"/>
    <s v="Not Required"/>
    <s v="N/A"/>
    <s v="N/A"/>
    <s v="Active"/>
    <n v="1655595.75"/>
    <n v="129404"/>
    <s v="N/A"/>
    <s v="N/A"/>
    <s v="Not Required"/>
    <s v="Not Required"/>
    <s v="Not Required"/>
    <s v="Not Required"/>
    <s v="N/A - Local Governments Apply for Reimbursement"/>
    <s v="Not Required"/>
    <s v="Not Required"/>
    <s v="Not Required"/>
    <n v="129404"/>
  </r>
  <r>
    <s v="15-1063"/>
    <x v="1"/>
    <x v="0"/>
    <d v="2018-10-05T00:00:00"/>
    <n v="2018"/>
    <s v="Vance County Industrial Park Expansion"/>
    <s v="N/A"/>
    <s v="N/A"/>
    <s v="Vance"/>
    <n v="1"/>
    <s v="616 Bearpond Rd., Henderson"/>
    <s v="N/A"/>
    <s v="122 Young ST., Henderson"/>
    <n v="27536"/>
    <s v="(252) 738-2003"/>
    <s v="www.vancecounty.com"/>
    <s v="Not Required"/>
    <s v="Not Required"/>
    <s v="Not Required"/>
    <s v="Not Required"/>
    <s v="Water, Sewer, Road"/>
    <n v="2456575"/>
    <s v="N/A"/>
    <s v="N/A"/>
    <s v="Not Required"/>
    <s v="Not Required"/>
    <s v="Not Required"/>
    <s v="Not Required"/>
    <s v="N/A"/>
    <s v="N/A"/>
    <s v="Closed, Funds Disbursed"/>
    <n v="0"/>
    <n v="2456024"/>
    <s v="N/A"/>
    <s v="N/A"/>
    <s v="Not Required"/>
    <s v="Not Required"/>
    <s v="Not Required"/>
    <s v="Not Required"/>
    <s v="N/A - Local Governments Apply for Reimbursement"/>
    <s v="Not Required"/>
    <s v="Not Required"/>
    <s v="Not Required"/>
    <n v="2456024"/>
  </r>
  <r>
    <s v="15-1064"/>
    <x v="1"/>
    <x v="0"/>
    <d v="2018-10-05T00:00:00"/>
    <n v="2018"/>
    <s v="Camden Commerce Park"/>
    <s v="N/A"/>
    <s v="N/A"/>
    <s v="Camden"/>
    <n v="1"/>
    <s v="US Hwy 17"/>
    <s v="N/A"/>
    <s v="P.O. Box 190, Camden, NC"/>
    <n v="27921"/>
    <s v="(252) 338-6363"/>
    <s v="www.camdencountync.gov"/>
    <s v="Not Required"/>
    <s v="Not Required"/>
    <s v="Not Required"/>
    <s v="Not Required"/>
    <s v="Sewer, Road"/>
    <n v="1580000"/>
    <s v="N/A"/>
    <s v="N/A"/>
    <s v="Not Required"/>
    <s v="Not Required"/>
    <s v="Not Required"/>
    <s v="Not Required"/>
    <s v="N/A"/>
    <s v="N/A"/>
    <s v="Active"/>
    <n v="699867.76"/>
    <n v="880132.24"/>
    <s v="N/A"/>
    <s v="N/A"/>
    <s v="Not Required"/>
    <s v="Not Required"/>
    <s v="Not Required"/>
    <s v="Not Required"/>
    <s v="N/A - Local Governments Apply for Reimbursement"/>
    <s v="Not Required"/>
    <s v="Not Required"/>
    <s v="Not Required"/>
    <n v="880132.24"/>
  </r>
  <r>
    <s v="15-1065"/>
    <x v="1"/>
    <x v="0"/>
    <d v="2018-10-05T00:00:00"/>
    <n v="2018"/>
    <s v="Henson Road Sanitary Sewer Project"/>
    <s v="N/A"/>
    <s v="N/A"/>
    <s v="Rutherford"/>
    <n v="2"/>
    <s v="Henson Road"/>
    <s v="N/A"/>
    <s v="289 N. Main Street, Rutherfordton, NC"/>
    <n v="28139"/>
    <s v="(828) 287-6060"/>
    <s v="www.rutherfordcountync.gov"/>
    <s v="Not Required"/>
    <s v="Not Required"/>
    <s v="Not Required"/>
    <s v="Not Required"/>
    <s v="Sewer"/>
    <n v="675500"/>
    <s v="N/A"/>
    <s v="N/A"/>
    <s v="Not Required"/>
    <s v="Not Required"/>
    <s v="Not Required"/>
    <s v="Not Required"/>
    <s v="N/A"/>
    <s v="N/A"/>
    <s v="Closed, Funds Disbursed"/>
    <n v="0"/>
    <n v="580103"/>
    <s v="N/A"/>
    <s v="N/A"/>
    <s v="Not Required"/>
    <s v="Not Required"/>
    <s v="Not Required"/>
    <s v="Not Required"/>
    <s v="N/A - Local Governments Apply for Reimbursement"/>
    <s v="Not Required"/>
    <s v="Not Required"/>
    <s v="Not Required"/>
    <n v="580103"/>
  </r>
  <r>
    <s v="15-1066"/>
    <x v="1"/>
    <x v="0"/>
    <d v="2018-10-29T00:00:00"/>
    <n v="2018"/>
    <s v="Everetts Industrial Park"/>
    <s v="N/A"/>
    <s v="N/A"/>
    <s v="Martin"/>
    <n v="1"/>
    <s v="US Hwy 64 and Twin Bridges Road"/>
    <s v="N/A"/>
    <s v="305 E. Main St., Williamston, NC"/>
    <n v="27892"/>
    <s v="(252) 789-4300"/>
    <s v="www.martincountyncgov.com"/>
    <s v="Not Required"/>
    <s v="Not Required"/>
    <s v="Not Required"/>
    <s v="Not Required"/>
    <s v="Water, Sewer"/>
    <n v="1013940"/>
    <s v="N/A"/>
    <s v="N/A"/>
    <s v="Not Required"/>
    <s v="Not Required"/>
    <s v="Not Required"/>
    <s v="Not Required"/>
    <s v="N/A"/>
    <s v="N/A"/>
    <s v="Closed, Funds Disbursed"/>
    <n v="0"/>
    <n v="990361"/>
    <s v="N/A"/>
    <s v="N/A"/>
    <s v="Not Required"/>
    <s v="Not Required"/>
    <s v="Not Required"/>
    <s v="Not Required"/>
    <s v="N/A - Local Governments Apply for Reimbursement"/>
    <s v="Not Required"/>
    <s v="Not Required"/>
    <s v="Not Required"/>
    <n v="990361"/>
  </r>
  <r>
    <s v="15-1067"/>
    <x v="1"/>
    <x v="0"/>
    <d v="2018-11-02T00:00:00"/>
    <n v="2018"/>
    <s v="Corning"/>
    <s v="Corning"/>
    <s v="Yes"/>
    <s v="Edgecombe"/>
    <n v="1"/>
    <s v="US Hwy 64 and Harts Mill Run"/>
    <s v="Yes"/>
    <s v="201 Saint Andrew Street Tarboro"/>
    <n v="27886"/>
    <s v="(252) 641-7834"/>
    <s v="www.edgecombecountync.gov"/>
    <n v="493110"/>
    <s v="Not Required"/>
    <s v="Transportation and Warehousing"/>
    <s v="Not Required"/>
    <s v="Water, Sewer"/>
    <n v="540000"/>
    <s v="N/A"/>
    <s v="N/A"/>
    <s v="Not Required"/>
    <s v="Not Required"/>
    <s v="Not Required"/>
    <s v="Not Required"/>
    <s v="N/A"/>
    <s v="N/A"/>
    <s v="Closed, Funds Disbursed"/>
    <n v="0"/>
    <n v="530539"/>
    <s v="N/A"/>
    <s v="N/A"/>
    <s v="Not Required"/>
    <s v="Not Required"/>
    <s v="Not Required"/>
    <s v="Not Required"/>
    <s v="N/A - Local Governments Apply for Reimbursement"/>
    <s v="Not Required"/>
    <s v="Not Required"/>
    <s v="Not Required"/>
    <n v="530539"/>
  </r>
  <r>
    <s v="2017-214549"/>
    <x v="2"/>
    <x v="0"/>
    <s v="02/22/2018"/>
    <n v="2018"/>
    <s v="Smashdown"/>
    <s v="RiceWrap Foods Corporation"/>
    <s v="Yes"/>
    <s v="Granville"/>
    <n v="3"/>
    <s v="300 Business Park Drive, Butner, NC 27509-2477"/>
    <s v="No"/>
    <s v="8500 Bannister Court, Raleigh, NC 27615"/>
    <s v="27509-2477"/>
    <s v="919-880-5598"/>
    <s v="www.ricewrapfoods.com"/>
    <n v="311412"/>
    <s v=""/>
    <s v="Manufacturing"/>
    <s v=""/>
    <s v="Other - Upfront operating expenses"/>
    <n v="2528000"/>
    <n v="1896000"/>
    <n v="632000"/>
    <n v="275"/>
    <n v="7"/>
    <n v="38005"/>
    <n v="8910000"/>
    <n v="2"/>
    <n v="12"/>
    <s v="Active"/>
    <n v="1773750"/>
    <n v="0"/>
    <n v="591250"/>
    <n v="0"/>
    <n v="29"/>
    <n v="7"/>
    <n v="24467"/>
    <n v="7003214"/>
    <s v=""/>
    <n v="430000"/>
    <s v="Cash Grant"/>
    <n v="225000"/>
    <n v="0"/>
  </r>
  <r>
    <s v="2017-20016"/>
    <x v="2"/>
    <x v="0"/>
    <s v="02/27/2018"/>
    <n v="2018"/>
    <s v="Wave"/>
    <s v="Ernst &amp; Young U.S. LLP"/>
    <s v="Yes"/>
    <s v="Mecklenburg"/>
    <n v="3"/>
    <s v="1422 S. Tryon Street, Charlotte, NC 28203; 100 N. Tryon Street, Charlotte, NC 28202"/>
    <s v="No"/>
    <s v="5 Times Square, New York, NY 10036"/>
    <s v="28203; 28202"/>
    <s v="212-773-3000"/>
    <s v="ey.com"/>
    <n v="541618"/>
    <s v=""/>
    <s v="Professional, Scientific, and Technical Services"/>
    <s v=""/>
    <s v="Purchase and/or installation of equipment"/>
    <n v="4289000"/>
    <n v="3216750"/>
    <n v="1072250"/>
    <n v="338"/>
    <n v="1174"/>
    <n v="74926"/>
    <n v="7390800"/>
    <n v="4"/>
    <n v="12"/>
    <s v="Active"/>
    <n v="2939250"/>
    <n v="277500"/>
    <n v="979750"/>
    <n v="92500"/>
    <n v="282"/>
    <n v="1209"/>
    <n v="99624"/>
    <n v="0"/>
    <s v=""/>
    <n v="300582"/>
    <s v="Cash Grant"/>
    <n v="63699.350000000006"/>
    <n v="277500"/>
  </r>
  <r>
    <s v="2018-21619"/>
    <x v="2"/>
    <x v="0"/>
    <s v="03/27/2018"/>
    <n v="2018"/>
    <s v="Control"/>
    <s v="Corvid Technologies LLC"/>
    <s v="Yes"/>
    <s v="Iredell"/>
    <n v="3"/>
    <s v="153 Langtree Campus Drive, Suite 401, Mooresville, NC 28117-8723; 145 Overhill Drive, Mooresville, NC 28117"/>
    <s v="No"/>
    <s v="153 Langtree Campus Drive, Ste 401, Mooresville, NC 28117"/>
    <s v="28117-8723; 28117"/>
    <s v="704-799-6944"/>
    <s v="www.corvidtec.com"/>
    <n v="541712"/>
    <s v=""/>
    <s v="Professional, Scientific, and Technical Services"/>
    <s v=""/>
    <s v="Other - Finance a collaborative facility to be our main corporate campus.; Purchase and/or installation of equipment"/>
    <n v="12001000"/>
    <n v="9000750"/>
    <n v="3000250"/>
    <n v="330"/>
    <n v="87"/>
    <n v="99526"/>
    <n v="26064180"/>
    <n v="5"/>
    <n v="12"/>
    <s v="Active"/>
    <n v="8651250"/>
    <n v="126745"/>
    <n v="2883750"/>
    <n v="42248"/>
    <n v="73"/>
    <n v="87"/>
    <n v="101902"/>
    <n v="26554608"/>
    <s v=""/>
    <n v="2104000"/>
    <s v="Cash Grant; 10-yr Tax Back Grant"/>
    <n v="0"/>
    <n v="126745"/>
  </r>
  <r>
    <s v="2017-19687"/>
    <x v="2"/>
    <x v="0"/>
    <s v="04/10/2018"/>
    <n v="2018"/>
    <s v="Clean"/>
    <s v="Albaad USA, Inc. II"/>
    <s v="Yes"/>
    <s v="Rockingham"/>
    <n v="2"/>
    <s v="129 Technology Drive South, Reidsville, NC 27320-1563; 1900 Barnes Street, Reidsville, NC 27320-6410"/>
    <s v="No"/>
    <s v="129 Technology Drive South, Reidsville, NC 27320"/>
    <s v="27320-1563; 27320-6410"/>
    <s v="336-634-0091"/>
    <s v="www.albaad.com"/>
    <n v="322291"/>
    <s v=""/>
    <s v="Manufacturing"/>
    <s v=""/>
    <s v="Purchase and/or installation of equipment; Renovation to building; Training"/>
    <n v="4098000"/>
    <n v="3688200"/>
    <n v="409800"/>
    <n v="272"/>
    <n v="226"/>
    <n v="34497"/>
    <n v="40500000"/>
    <n v="5"/>
    <n v="12"/>
    <s v="Terminated, $0 Disbursed"/>
    <n v="0"/>
    <n v="0"/>
    <n v="0"/>
    <n v="0"/>
    <n v="30"/>
    <n v="226"/>
    <n v="42806"/>
    <n v="0"/>
    <s v=""/>
    <n v="2306255"/>
    <s v="Cash Grant"/>
    <n v="411234.46"/>
    <n v="0"/>
  </r>
  <r>
    <s v="2017-21267_x0009__x0009__x0009__x0009__x0009_"/>
    <x v="2"/>
    <x v="0"/>
    <s v="04/10/2018"/>
    <n v="2018"/>
    <s v="Migration"/>
    <s v="Laboratory Corporation of America Holdings"/>
    <s v="Yes"/>
    <s v="Durham"/>
    <n v="3"/>
    <s v="5 Moore Drive, Durham, NC 27709; 8 Moore Drive, Durham, NC 27709; 10 Moore Drive, Durham, NC 27709"/>
    <s v="No"/>
    <s v="531 South Spring Street, Burlington, NC 27215"/>
    <s v="27709; 27709; 27709"/>
    <s v="336-436-8827"/>
    <s v="www.labcorp.com"/>
    <n v="541512"/>
    <n v="551114"/>
    <s v="Professional, Scientific, and Technical Services"/>
    <s v="Management of Companies and Enterprises"/>
    <s v="Purchase and/or installation of equipment; Renovation to building"/>
    <n v="10897000"/>
    <n v="8172750"/>
    <n v="2724250"/>
    <n v="380"/>
    <n v="8212"/>
    <n v="91359"/>
    <n v="27000000"/>
    <n v="5"/>
    <n v="12"/>
    <s v="Active"/>
    <n v="8172750"/>
    <n v="0"/>
    <n v="2724250"/>
    <n v="0"/>
    <s v="Not Reported"/>
    <s v="Not Reported"/>
    <s v="Not Reported"/>
    <s v="Not Reported"/>
    <s v=""/>
    <n v="220000"/>
    <s v="Cash Incentive"/>
    <n v="0"/>
    <n v="0"/>
  </r>
  <r>
    <s v="2018-21686"/>
    <x v="2"/>
    <x v="0"/>
    <s v="04/24/2018"/>
    <n v="2018"/>
    <s v="Basilisk"/>
    <s v="Markit North America, Inc. II (fka Ipreo US LLC II)"/>
    <s v="Yes"/>
    <s v="Wake"/>
    <n v="3"/>
    <s v="421 Fayetteville Street, Suite 900, Raleigh, NC 27601-2999"/>
    <s v="Yes"/>
    <s v="1359 Broadway, 2nd Floor/15 Inverness Way East (IHS Global AP adss), New York/Englewood, CO (IHS Global AP adss), NY 10018/80112"/>
    <s v="27601-2999"/>
    <s v="212-859-5000"/>
    <s v="www.ihsmarkit.com"/>
    <n v="541511"/>
    <s v=""/>
    <s v="Professional, Scientific, and Technical Services"/>
    <s v=""/>
    <s v="Purchase and/or installation of equipment; Renovation to building; Training"/>
    <n v="2780000"/>
    <n v="2085000"/>
    <n v="695000"/>
    <n v="225"/>
    <n v="341"/>
    <n v="60048"/>
    <s v=""/>
    <n v="3"/>
    <n v="12"/>
    <s v="Terminated, $0 Disbursed"/>
    <n v="0"/>
    <n v="0"/>
    <n v="0"/>
    <n v="0"/>
    <n v="37"/>
    <n v="346"/>
    <n v="137089"/>
    <n v="0"/>
    <s v=""/>
    <s v="contract terminated"/>
    <s v="tax grant"/>
    <s v="n/a"/>
    <n v="0"/>
  </r>
  <r>
    <s v="2017-21176"/>
    <x v="2"/>
    <x v="0"/>
    <s v="05/22/2018"/>
    <n v="2018"/>
    <s v="Nick"/>
    <s v="Novartis Gene Therapies, Inc. I (fka AveXis, Inc. I)"/>
    <s v="No"/>
    <s v="Durham"/>
    <n v="3"/>
    <s v="2512 S Tri-Center Boulevard, Durham, NC 27713-1852"/>
    <s v="No"/>
    <s v="2275 Half Day Road , Bannockburn, IL 60015"/>
    <s v="27713-1852"/>
    <s v="312-801-5621"/>
    <s v="https://avexis.com/"/>
    <n v="325414"/>
    <s v=""/>
    <s v="Manufacturing"/>
    <s v=""/>
    <s v="Renovation to building; Purchase and/or installation of equipment"/>
    <n v="2976000"/>
    <n v="2232000"/>
    <n v="744000"/>
    <n v="180"/>
    <n v="0"/>
    <n v="93104"/>
    <n v="50022000"/>
    <n v="1"/>
    <n v="12"/>
    <s v="Active"/>
    <n v="2046000"/>
    <n v="186000"/>
    <n v="682000"/>
    <n v="62000"/>
    <n v="467"/>
    <n v="0"/>
    <n v="127193"/>
    <n v="56791728"/>
    <s v=""/>
    <n v="170000"/>
    <s v="Cash Grant "/>
    <n v="170000"/>
    <n v="186000"/>
  </r>
  <r>
    <s v="2017-20725"/>
    <x v="2"/>
    <x v="0"/>
    <s v="06/26/2018"/>
    <n v="2018"/>
    <s v="Kinetic"/>
    <s v="Sensus USA Inc."/>
    <s v="Yes"/>
    <s v="Durham"/>
    <n v="3"/>
    <s v="633, 635, 637, and 639 Davis Drive, Durham, NC 27560"/>
    <s v="Yes"/>
    <s v="8601 Six Forks Road, Suite 700, Raleigh, NC 27615"/>
    <s v="27560"/>
    <s v="919-845-4000"/>
    <s v="www.sensus.com"/>
    <n v="541715"/>
    <s v=""/>
    <s v="Professional, Scientific, and Technical Services"/>
    <s v=""/>
    <s v="Renovation to building; Purchase and/or installation of equipment; Other - Purchase of furniture &amp; fixtures"/>
    <n v="4684000"/>
    <n v="3513000"/>
    <n v="1171000"/>
    <n v="271"/>
    <n v="707"/>
    <n v="85434"/>
    <s v=""/>
    <n v="5"/>
    <n v="12"/>
    <s v="Terminated, Funds Disbursed"/>
    <n v="0"/>
    <n v="20729"/>
    <n v="0"/>
    <n v="6909"/>
    <n v="52"/>
    <n v="707"/>
    <n v="110946"/>
    <n v="0"/>
    <s v=""/>
    <n v="50000"/>
    <s v="Cash Incentive"/>
    <n v="0"/>
    <n v="20729"/>
  </r>
  <r>
    <s v="2018-22574"/>
    <x v="2"/>
    <x v="0"/>
    <s v="07/24/2018"/>
    <n v="2018"/>
    <s v="Azalea"/>
    <s v="Arch Capital Services LLC (fka Inc.)"/>
    <s v="Yes"/>
    <s v="Wake"/>
    <n v="3"/>
    <s v="223 S. West Street, Raleigh, NC 27603-1835"/>
    <s v="No"/>
    <s v="360 Hamilton Avenue, Suite 600, White Plains, NY 10601"/>
    <s v="27603-1835"/>
    <s v="914-872-3600"/>
    <s v="https://www.archcapgroup.com/"/>
    <n v="524210"/>
    <s v=""/>
    <s v="Finance and Insurance"/>
    <s v=""/>
    <s v="a. Purchase and/or installation of equipment; b. Renovation to building; c. Training"/>
    <n v="6808000"/>
    <n v="5106000"/>
    <n v="1702000"/>
    <n v="329"/>
    <n v="63"/>
    <n v="98272"/>
    <n v="11610000"/>
    <n v="4"/>
    <n v="12"/>
    <s v="Terminated, $0 Disbursed"/>
    <n v="0"/>
    <n v="0"/>
    <n v="0"/>
    <n v="0"/>
    <n v="78"/>
    <n v="91"/>
    <n v="158086"/>
    <n v="7290632"/>
    <s v=""/>
    <s v="contract terminated"/>
    <s v="tax grant"/>
    <s v="n/a"/>
    <n v="0"/>
  </r>
  <r>
    <s v="2018-22412"/>
    <x v="2"/>
    <x v="0"/>
    <s v="08/28/2018"/>
    <n v="2018"/>
    <s v="Intelligence"/>
    <s v="Booz Allen Hamilton Inc."/>
    <s v="Yes"/>
    <s v="Cumberland"/>
    <n v="2"/>
    <s v="4200 Morganton Rd, Fayetteville, NC 28314-1376; Fort Bragg, Fayetteville, NC 28310"/>
    <s v="Yes"/>
    <s v="8283 Greensboro Dr, McLean, VA 22102"/>
    <s v="28314-1376; 28310"/>
    <s v="703-902-5000"/>
    <s v="Boozallen.com"/>
    <n v="541611"/>
    <s v=""/>
    <s v="Professional, Scientific, and Technical Services"/>
    <s v=""/>
    <s v="a. Purchase and/or installation of equipment; b. Renovation to building; c. Training"/>
    <n v="1900000"/>
    <n v="1710000"/>
    <n v="190000"/>
    <n v="187"/>
    <n v="347"/>
    <n v="56478"/>
    <s v=""/>
    <n v="4"/>
    <n v="7"/>
    <s v="Active"/>
    <n v="1611500"/>
    <n v="77188"/>
    <n v="179100"/>
    <n v="8576"/>
    <n v="52"/>
    <n v="347"/>
    <n v="103819"/>
    <n v="0"/>
    <s v=""/>
    <n v="356000"/>
    <s v="Cash Grant"/>
    <n v="0"/>
    <n v="77188"/>
  </r>
  <r>
    <s v="2016-17941"/>
    <x v="2"/>
    <x v="0"/>
    <s v="08/29/2018"/>
    <n v="2018"/>
    <s v="Sky"/>
    <s v="Publix Super Markets, Inc."/>
    <s v="No"/>
    <s v="Guilford"/>
    <n v="2"/>
    <s v="&quot;Carroll property&quot; located in Guilford County, NC at the SW corner of Highway 70 and Birch Creek Road, Location would be annexed into the city of Greensboro, NC 27301"/>
    <s v="No"/>
    <s v="3300 Publix Corporate Pkwy, Lakeland, FL 33811"/>
    <s v="27301"/>
    <s v="(863) 688-1188"/>
    <s v="http://www.publix.com/"/>
    <n v="493110"/>
    <s v=""/>
    <s v="Transportation and Warehousing"/>
    <s v=""/>
    <s v="a. Purchase and/or installation of equipment; c. Training"/>
    <n v="14576000"/>
    <n v="13118400"/>
    <n v="1457600"/>
    <n v="900"/>
    <n v="0"/>
    <n v="44006"/>
    <n v="270000000"/>
    <n v="4"/>
    <n v="12"/>
    <s v="Active"/>
    <n v="13118400"/>
    <n v="0"/>
    <n v="1457600"/>
    <n v="0"/>
    <s v="Not Reported"/>
    <s v="Not Reported"/>
    <s v="Not Reported"/>
    <s v="Not Reported"/>
    <s v=""/>
    <n v="17532000"/>
    <s v="Cash Grant"/>
    <n v="0"/>
    <n v="0"/>
  </r>
  <r>
    <s v="2018-22611"/>
    <x v="2"/>
    <x v="0"/>
    <s v="09/06/2018"/>
    <n v="2018"/>
    <s v="Backstop"/>
    <s v="National General Management Corp. (NGMC)"/>
    <s v="Yes"/>
    <s v="Forsyth"/>
    <n v="2"/>
    <s v="450 W. Hanes Mill Road, Winston-Salem, NC 27105-9141; 5630 University Parkway, Winston-Salem, NC 27105-1312"/>
    <s v="Yes"/>
    <s v="5630 University Parkway (Madison Park), Winston-Salem, NC 27105"/>
    <s v="27105-9141; 27105-1312"/>
    <s v="336.435.5352"/>
    <s v="http://www.ngic.com/"/>
    <n v="524126"/>
    <s v=""/>
    <s v="Finance and Insurance"/>
    <s v=""/>
    <s v="a. Purchase and/or installation of equipment; b. Renovation to building"/>
    <n v="6223000"/>
    <n v="5600700"/>
    <n v="622300"/>
    <n v="563"/>
    <n v="1405"/>
    <n v="49998"/>
    <n v="11036880"/>
    <n v="5"/>
    <n v="12"/>
    <s v="Active"/>
    <n v="5193000"/>
    <n v="352751"/>
    <n v="577000"/>
    <n v="39195"/>
    <n v="272"/>
    <n v="1458"/>
    <n v="57614"/>
    <n v="0"/>
    <s v=""/>
    <n v="453129"/>
    <s v="Cash Grant"/>
    <n v="0"/>
    <n v="352751"/>
  </r>
  <r>
    <s v="2018-22626"/>
    <x v="2"/>
    <x v="0"/>
    <s v="09/25/2018"/>
    <n v="2018"/>
    <s v="Hydra"/>
    <s v="Dentsply North America LLC"/>
    <s v="No"/>
    <s v="Mecklenburg"/>
    <n v="3"/>
    <s v="13320 Ballantyne Corporate Place, Charlotte, NC 28277-3607"/>
    <s v="No"/>
    <s v="221 West Philadelphia Street Suite 60 W, York, PA 17401-2991"/>
    <s v="28277-3607"/>
    <s v="717 845 7511"/>
    <s v="dentsplysirona.com"/>
    <n v="423450"/>
    <s v=""/>
    <s v="Wholesale Trade"/>
    <s v=""/>
    <s v="a. Purchase and/or installation of equipment; b. Renovation to building"/>
    <n v="5256000"/>
    <n v="3942000"/>
    <n v="1314000"/>
    <n v="288"/>
    <n v="165"/>
    <n v="64730"/>
    <s v=""/>
    <n v="2"/>
    <n v="12"/>
    <s v="Terminated, $0 Disbursed"/>
    <n v="0"/>
    <n v="0"/>
    <n v="0"/>
    <n v="0"/>
    <n v="42"/>
    <n v="212"/>
    <n v="150037"/>
    <n v="0"/>
    <s v=""/>
    <s v="NO INCENTIVES"/>
    <s v="NO INCENTIVES"/>
    <s v="NO INCENTIVES"/>
    <n v="0"/>
  </r>
  <r>
    <s v="2018-22208"/>
    <x v="2"/>
    <x v="0"/>
    <s v="10/16/2018"/>
    <n v="2018"/>
    <s v="Poly"/>
    <s v="Poly-Wood, LLC I"/>
    <s v="No"/>
    <s v="Person"/>
    <n v="1"/>
    <s v="3300 Jim Thorpe HWY, Roxboro, NC 27574-5445"/>
    <s v="No"/>
    <s v="1001 W Brooklyn St, Syracuse, IN 46567"/>
    <s v="27574-5445"/>
    <s v="574-325-5820"/>
    <s v="POLYWOODINC.COM"/>
    <n v="337125"/>
    <s v=""/>
    <s v="Manufacturing"/>
    <s v=""/>
    <s v="a. Purchase and/or installation of equipment; b. Renovation to building; c. Training"/>
    <n v="3330000"/>
    <n v="3330000"/>
    <n v="0"/>
    <n v="346"/>
    <n v="0"/>
    <n v="38975"/>
    <n v="31817192"/>
    <n v="5"/>
    <n v="9"/>
    <s v="Active"/>
    <n v="3128000"/>
    <n v="179019"/>
    <n v="0"/>
    <n v="0"/>
    <n v="184"/>
    <n v="3"/>
    <n v="39225"/>
    <n v="0"/>
    <s v=""/>
    <n v="1035000"/>
    <s v="Cash Grant"/>
    <n v="103215"/>
    <n v="179019"/>
  </r>
  <r>
    <s v="2018-23084"/>
    <x v="2"/>
    <x v="0"/>
    <s v="11/27/2018"/>
    <n v="2018"/>
    <s v="Lego"/>
    <s v="Cascades Holding US Inc."/>
    <s v="Yes"/>
    <s v="Scotland"/>
    <n v="1"/>
    <s v="19320 Airbase Road, Wagram, NC 28396-6102"/>
    <s v="Yes"/>
    <s v="19320 Airbase Road, Wagram, NC 28396"/>
    <s v="28396-6102"/>
    <s v="910-817-4204"/>
    <s v="https://www.cascades.com/en/"/>
    <n v="322291"/>
    <s v=""/>
    <s v="Manufacturing"/>
    <s v=""/>
    <s v="a. Purchase and/or installation of equipment; b. Renovation to building; c. Training"/>
    <n v="468000"/>
    <n v="468000"/>
    <s v=""/>
    <n v="66"/>
    <n v="223"/>
    <n v="44062"/>
    <n v="52200000"/>
    <n v="1"/>
    <n v="6"/>
    <s v="Active"/>
    <n v="390000"/>
    <n v="0"/>
    <n v="0"/>
    <n v="0"/>
    <n v="0"/>
    <n v="161"/>
    <n v="0"/>
    <n v="0"/>
    <s v=""/>
    <n v="4000000"/>
    <s v="Tax Grant"/>
    <n v="377138.48"/>
    <n v="0"/>
  </r>
  <r>
    <s v="2017-21326"/>
    <x v="2"/>
    <x v="0"/>
    <s v="11/28/2018"/>
    <n v="2018"/>
    <s v="Hawkeye"/>
    <s v="Advance Stores Company, Incorporated II"/>
    <s v="Yes"/>
    <s v="Wake"/>
    <n v="3"/>
    <s v="2635 E Millbrook Road, Raleigh, NC 27604; 411 Fayetteville St, Raleigh, NC 27601; 4200 Six Forks Road, Raleigh, NC 27609-5716"/>
    <s v="Yes"/>
    <s v="5008 Airport Road, Roanoke, VA 24012"/>
    <s v="27604; 27601; 27609-5716"/>
    <s v="800-314-4243"/>
    <s v="advanceautoparts.com"/>
    <n v="551114"/>
    <s v=""/>
    <s v="Management of Companies and Enterprises"/>
    <s v=""/>
    <s v="a. Purchase and/or installation of equipment; b. Renovation to building; c. Training; d. Other - Grant funds will be used to offset additional costs."/>
    <n v="12507000"/>
    <n v="9380250"/>
    <n v="3126750"/>
    <n v="392"/>
    <n v="729"/>
    <n v="96077"/>
    <s v=""/>
    <n v="4"/>
    <n v="12"/>
    <s v="Terminated, Funds Disbursed"/>
    <n v="0"/>
    <n v="221708"/>
    <n v="0"/>
    <n v="73902"/>
    <n v="178"/>
    <n v="729"/>
    <n v="144251"/>
    <n v="0"/>
    <s v=""/>
    <s v="contract pending"/>
    <s v="tax grant"/>
    <n v="0"/>
    <n v="221708"/>
  </r>
  <r>
    <s v="2018-22371"/>
    <x v="2"/>
    <x v="0"/>
    <s v="12/03/2018"/>
    <n v="2018"/>
    <s v="Bee"/>
    <s v="Honeywell International Inc."/>
    <s v="Yes"/>
    <s v="Mecklenburg"/>
    <n v="3"/>
    <s v="300 S Tryon St, Suite 500/600; 101 N Tryon St, Ste 6000, Charlotte, NC 28202; 28246; 4672 First Flight Dr, Charlotte, NC 28208; 150 N College St, Charlotte, NC 28202; 550 South Caldwell St, 11th Floor, Charlotte, NC 28202"/>
    <s v="No"/>
    <s v="115 Tabor Road, Morris Plains, NJ 7950"/>
    <s v="28202; 28246; 28208; 28202; 28202"/>
    <s v="(973) 455-2000"/>
    <s v="www.honeywell.com"/>
    <n v="551114"/>
    <s v=""/>
    <s v="Management of Companies and Enterprises"/>
    <s v=""/>
    <s v="a. Purchase and/or installation of equipment; b. Renovation to building; d. Other - The Company proposes using the funds to reimburse costs associated with the purchase and/or installation of equipment, renovation to existing building, training, as well as ongoing business operating costs."/>
    <n v="56600000"/>
    <n v="42450000"/>
    <n v="14150000"/>
    <n v="600"/>
    <n v="0"/>
    <n v="278560"/>
    <n v="198480000"/>
    <n v="5"/>
    <n v="12"/>
    <s v="Active"/>
    <n v="41068500"/>
    <n v="1381500"/>
    <n v="13689500"/>
    <n v="460500"/>
    <n v="483"/>
    <n v="0"/>
    <n v="395287"/>
    <n v="0"/>
    <s v=""/>
    <n v="46021574"/>
    <s v="Cash Grant"/>
    <n v="1881482.0899999999"/>
    <n v="1381500"/>
  </r>
  <r>
    <s v="2018-23009"/>
    <x v="2"/>
    <x v="0"/>
    <s v="12/03/2018"/>
    <n v="2018"/>
    <s v="Catawba"/>
    <s v="Pendo.io, Inc."/>
    <s v="Yes"/>
    <s v="Wake"/>
    <n v="3"/>
    <s v="150 Fayetteville Street, Ste 1400, Raleigh, NC 27601-2956; TBD, Raleigh, NC 27601"/>
    <s v="No"/>
    <s v="150 Fayetteville Street, Raleigh, NC 27601"/>
    <s v="27601-2956; 27601"/>
    <s v="919-696-2559"/>
    <s v="www.pendo.io"/>
    <n v="541519"/>
    <s v=""/>
    <s v="Professional, Scientific, and Technical Services"/>
    <s v=""/>
    <s v="a. Purchase and/or installation of equipment; d. Other - Allow us to continue to accelerate our growth and increase our investment in the business by hiring more employees"/>
    <n v="11718000"/>
    <n v="8788500"/>
    <n v="2929500"/>
    <n v="531"/>
    <n v="174"/>
    <n v="78142"/>
    <n v="31104000"/>
    <n v="5"/>
    <n v="12"/>
    <s v="Active"/>
    <n v="8679750"/>
    <n v="109000"/>
    <n v="2893250"/>
    <n v="36000"/>
    <n v="91"/>
    <n v="174"/>
    <n v="116331"/>
    <n v="0"/>
    <s v=""/>
    <n v="988280"/>
    <s v="tax grant"/>
    <n v="0"/>
    <n v="109000"/>
  </r>
  <r>
    <s v="2018-22844"/>
    <x v="2"/>
    <x v="0"/>
    <s v="12/06/2018"/>
    <n v="2018"/>
    <s v="Nose Guard"/>
    <s v="LendingTree, LLC II"/>
    <s v="Yes"/>
    <s v="Mecklenburg"/>
    <n v="3"/>
    <s v="1415 Vantage Park Drive, Charlotte, NC 28203-4073; TBD, Charlotte, NC N/A; 436 Cone Avenue, Pineville, NC 28134"/>
    <s v="Yes"/>
    <s v="11115 Rushmore Drive, Charlotte, NC 28277"/>
    <s v="28203-4073; N/A; 28134"/>
    <s v="704-944-8522"/>
    <s v="www.lendingtree.com"/>
    <n v="522310"/>
    <s v=""/>
    <s v="Finance and Insurance"/>
    <s v=""/>
    <s v="a. Purchase and/or installation of equipment; b. Renovation to building; c. Training; d. Other - capital lease payments; moving costs"/>
    <n v="11164000"/>
    <n v="8373000"/>
    <n v="2791000"/>
    <n v="392"/>
    <n v="610"/>
    <n v="91026"/>
    <s v=""/>
    <n v="4"/>
    <n v="12"/>
    <s v="Active"/>
    <n v="8373000"/>
    <n v="0"/>
    <n v="2791000"/>
    <n v="0"/>
    <s v="Not Reported"/>
    <s v="Not Reported"/>
    <s v="Not Reported"/>
    <s v="Not Reported"/>
    <s v=""/>
    <n v="1420866"/>
    <s v="Cash Grant"/>
    <n v="0"/>
    <n v="0"/>
  </r>
  <r>
    <s v="2018-21962"/>
    <x v="2"/>
    <x v="0"/>
    <s v="12/13/2018"/>
    <n v="2018"/>
    <s v="Phoenix"/>
    <s v="Sonic Automotive, Inc."/>
    <s v="Yes"/>
    <s v="Gaston"/>
    <n v="2"/>
    <s v="109 Kenworthy Ave., Lowell, NC 28098-1917"/>
    <s v="No"/>
    <s v="4401 Colwick Road, Charlotte, NC 28211"/>
    <s v="28098-1917"/>
    <s v="704-566-2400"/>
    <s v="https://www.sonicautomotive.com/"/>
    <n v="561422"/>
    <s v=""/>
    <s v="Administrative and Support and Waste Management and Remediation Services"/>
    <s v=""/>
    <s v="a. Purchase and/or installation of equipment; b. Renovation to building; c. Training"/>
    <n v="7553000"/>
    <n v="6797700"/>
    <n v="755300"/>
    <n v="450"/>
    <n v="423"/>
    <n v="47897"/>
    <n v="10111731"/>
    <n v="4"/>
    <n v="12"/>
    <s v="Terminated, $0 Disbursed"/>
    <n v="0"/>
    <n v="0"/>
    <n v="0"/>
    <n v="0"/>
    <s v="Not Reported"/>
    <s v="Not Reported"/>
    <s v="Not Reported"/>
    <s v="Not Reported"/>
    <s v=""/>
    <n v="601561"/>
    <s v="Tax Grant"/>
    <n v="0"/>
    <n v="0"/>
  </r>
  <r>
    <s v="2018-22422"/>
    <x v="2"/>
    <x v="0"/>
    <s v="12/18/2018"/>
    <n v="2018"/>
    <s v="Mercury"/>
    <s v="AvidXchange, Inc. II"/>
    <s v="Yes"/>
    <s v="Mecklenburg"/>
    <n v="3"/>
    <s v="Parcel 07834109 (near to existing campus), Charlotte, NC 28206-3560; 1210 AvidXchange Lane, Charlotte, NC 28206-3560"/>
    <s v="Yes"/>
    <s v="1210 AvidXchange Lane, Charlotte, NC 28206"/>
    <s v="28206-3560; 28206-3560"/>
    <s v="980-859-4070"/>
    <s v="http://www.avidxchange.com/"/>
    <n v="551114"/>
    <s v=""/>
    <s v="Management of Companies and Enterprises"/>
    <s v=""/>
    <s v="a. Purchase and/or installation of equipment; b. Renovation to building; c. Training"/>
    <n v="26152000"/>
    <n v="19614000"/>
    <n v="6538000"/>
    <n v="1106"/>
    <n v="939"/>
    <n v="61712"/>
    <n v="37000000"/>
    <n v="4"/>
    <n v="12"/>
    <s v="Active"/>
    <n v="19614000"/>
    <n v="0"/>
    <n v="6538000"/>
    <n v="0"/>
    <s v="Not Reported"/>
    <s v="Not Reported"/>
    <s v="Not Reported"/>
    <s v="Not Reported"/>
    <s v=""/>
    <n v="3322518"/>
    <s v="Cash Grant"/>
    <n v="0"/>
    <n v="0"/>
  </r>
  <r>
    <s v="2017-20859"/>
    <x v="2"/>
    <x v="0"/>
    <s v="12/20/2018"/>
    <n v="2018"/>
    <s v="Whitewater"/>
    <s v="Cognizant Technology Solutions U.S. Corporation II"/>
    <s v="Yes"/>
    <s v="Mecklenburg"/>
    <n v="3"/>
    <s v="8520 Cliff Cameron Dr Suite 200, Charlotte, NC 28269-0013"/>
    <s v="Yes"/>
    <s v="211 Quality Circle, College Station, TX 77845"/>
    <s v="28269-0013"/>
    <s v="979-691-7700"/>
    <s v="www.cognizant.com"/>
    <n v="541511"/>
    <s v=""/>
    <s v="Professional, Scientific, and Technical Services"/>
    <s v=""/>
    <s v="a. Purchase and/or installation of equipment; b. Renovation to building; c. Training"/>
    <n v="2683000"/>
    <n v="2012250"/>
    <n v="670750"/>
    <n v="270"/>
    <n v="2776"/>
    <n v="61485"/>
    <s v=""/>
    <n v="4"/>
    <n v="12"/>
    <s v="Active"/>
    <n v="1949250"/>
    <n v="0"/>
    <n v="649750"/>
    <n v="0"/>
    <n v="54"/>
    <n v="2726"/>
    <n v="72934"/>
    <n v="0"/>
    <s v=""/>
    <n v="138340"/>
    <s v="Cash Grant"/>
    <n v="0"/>
    <n v="0"/>
  </r>
  <r>
    <s v="2018-22818"/>
    <x v="2"/>
    <x v="0"/>
    <s v="12/20/2018"/>
    <n v="2018"/>
    <s v="Cure"/>
    <s v="ITM Medical Isotopes, Inc."/>
    <s v="No"/>
    <s v="Catawba"/>
    <n v="2"/>
    <s v="Trivium Corporate Center at or about 2355 Startown Road, Hickory, NC 28601"/>
    <s v="No"/>
    <s v="Walther-von-Dyck Str. 1, Garching; Germany, AZ 85748"/>
    <s v="28601"/>
    <s v="'+49 89 329898660"/>
    <s v="https://www.isotope-technologies-munich.com/home/"/>
    <n v="325412"/>
    <s v=""/>
    <s v="Manufacturing"/>
    <s v=""/>
    <s v="a. Purchase and/or installation of equipment; c. Training"/>
    <n v="1873000"/>
    <n v="1685700"/>
    <n v="187300"/>
    <n v="123"/>
    <n v="0"/>
    <n v="64031"/>
    <n v="10800000"/>
    <n v="5"/>
    <n v="12"/>
    <s v="Active"/>
    <n v="1462500"/>
    <n v="0"/>
    <n v="162000"/>
    <n v="0"/>
    <s v="Not Reported"/>
    <s v="Not Reported"/>
    <s v="Not Reported"/>
    <s v="Not Reported"/>
    <s v=""/>
    <n v="634116"/>
    <s v="Graded Site at a Discounted Price -Sold to ITM  January 2020"/>
    <n v="634116"/>
    <n v="0"/>
  </r>
  <r>
    <s v="2017-21472"/>
    <x v="2"/>
    <x v="0"/>
    <s v="12/20/2018"/>
    <n v="2018"/>
    <s v="Jetstream"/>
    <s v="Jetstream Aviation, LLC"/>
    <s v="No"/>
    <s v="Lenoir"/>
    <n v="1"/>
    <s v="2840 Jetport Rd, Kinston, NC 28504-7344"/>
    <s v="No"/>
    <s v="2860 Jetport Rd, Kinston, NC 28504"/>
    <s v="28504-7344"/>
    <s v="252-208-7715"/>
    <s v="www.flyexclusive.com"/>
    <n v="488190"/>
    <n v="481211"/>
    <s v="Transportation and Warehousing"/>
    <s v="Transportation and Warehousing"/>
    <s v="a. Purchase and/or installation of equipment; c. Training"/>
    <n v="2346000"/>
    <n v="2346000"/>
    <n v="0"/>
    <n v="131"/>
    <n v="80"/>
    <n v="53321"/>
    <s v=""/>
    <n v="3"/>
    <n v="12"/>
    <s v="Active"/>
    <n v="2270000"/>
    <n v="24418"/>
    <n v="0"/>
    <n v="0"/>
    <n v="44"/>
    <n v="80"/>
    <n v="54760"/>
    <n v="0"/>
    <s v=""/>
    <n v="81000"/>
    <s v="Tax Grant/performance"/>
    <n v="0"/>
    <n v="24418"/>
  </r>
  <r>
    <s v="2018-23090"/>
    <x v="2"/>
    <x v="0"/>
    <s v="12/20/2018"/>
    <n v="2018"/>
    <s v="Hidden Hook"/>
    <s v="Shurtape Technologies, LLC"/>
    <s v="Yes"/>
    <s v="Catawba"/>
    <n v="2"/>
    <s v="3422 Catawba Industrial Place, Catawba, NC 28609-8397; TBD, Not in City Limits, NC 28601"/>
    <s v="Yes"/>
    <s v="1712 8th Street Dr SE, Hickory, NC 28602"/>
    <s v="28609-8397; 28601"/>
    <s v="828-322-2700"/>
    <s v="www.shurtapetech.com"/>
    <n v="322220"/>
    <s v=""/>
    <s v="Manufacturing"/>
    <s v=""/>
    <s v="a. Purchase and/or installation of equipment; b. Renovation to building; c. Training; d. Other - Construction of new site"/>
    <n v="661000"/>
    <n v="594900"/>
    <n v="66100"/>
    <n v="90"/>
    <n v="923"/>
    <n v="36088"/>
    <n v="28260000"/>
    <n v="4"/>
    <n v="12"/>
    <s v="Active"/>
    <n v="594900"/>
    <n v="0"/>
    <n v="66100"/>
    <n v="0"/>
    <s v="Not Reported"/>
    <s v="Not Reported"/>
    <s v="Not Reported"/>
    <s v="Not Reported"/>
    <s v=""/>
    <n v="2388182"/>
    <s v="Tax Grant"/>
    <n v="0"/>
    <n v="0"/>
  </r>
  <r>
    <s v="PR-1258a"/>
    <x v="3"/>
    <x v="2"/>
    <d v="2018-10-23T00:00:00"/>
    <n v="2018"/>
    <s v="Bridgestone II"/>
    <s v="Bridgestone Americas Tire Operations, LLC II"/>
    <s v="Yes"/>
    <s v="Wilson"/>
    <n v="2"/>
    <s v="3001 Firestone Parkway_x000a_Wilson NC  27893"/>
    <s v="Retention Project"/>
    <s v="Post Office Box 1139;_x000a_Wilson NC  27893"/>
    <s v="27893-7996"/>
    <s v="252-246-7401"/>
    <s v="www.bridgestoneamericas.com"/>
    <n v="326211"/>
    <m/>
    <s v="Manufacturing"/>
    <m/>
    <s v="training and retraining "/>
    <n v="30000000"/>
    <s v="NA"/>
    <s v="NA"/>
    <s v="Not Required"/>
    <n v="2000"/>
    <s v="140% of County Average"/>
    <n v="266371135"/>
    <s v="NA"/>
    <n v="10"/>
    <s v="Active"/>
    <n v="24000000"/>
    <n v="6000000"/>
    <s v="NA"/>
    <s v="NA"/>
    <s v="Not Required"/>
    <n v="2158"/>
    <n v="64464"/>
    <n v="309055006"/>
    <n v="0"/>
    <n v="11900000"/>
    <s v="Cash Grant"/>
    <n v="5400000"/>
    <m/>
  </r>
  <r>
    <s v="2016-18730"/>
    <x v="0"/>
    <x v="0"/>
    <d v="2017-01-24T00:00:00"/>
    <n v="2017"/>
    <s v="Project Eat"/>
    <s v="Mountaire Farms Inc."/>
    <s v="Yes"/>
    <s v="Scotland"/>
    <n v="1"/>
    <s v="TBD, Not in City Limits, Scotland County, NC"/>
    <s v="No"/>
    <s v="PO Box 1320, Millsboro, NC,19966"/>
    <n v="28364"/>
    <s v="302.934.4151"/>
    <s v="mountaire.com"/>
    <n v="311615"/>
    <s v="Not Applicable"/>
    <s v="Manufacturing"/>
    <s v="Not Applicable"/>
    <s v="a. Installation or purchase of new equipment, d. Construction of or improvements to new or existing water...or equipment for new/proposed building"/>
    <n v="200000"/>
    <m/>
    <m/>
    <n v="59"/>
    <n v="2694"/>
    <n v="34060"/>
    <n v="39400000"/>
    <m/>
    <n v="3"/>
    <s v="Closed, Funds Disbursed"/>
    <n v="0"/>
    <n v="200000"/>
    <m/>
    <m/>
    <n v="61"/>
    <n v="2694"/>
    <n v="729"/>
    <n v="64308850"/>
    <n v="0"/>
    <n v="2295000"/>
    <s v="Donation of other assets, Tax Incentives"/>
    <n v="1290000"/>
    <n v="200000"/>
  </r>
  <r>
    <s v="2016-19151"/>
    <x v="0"/>
    <x v="0"/>
    <d v="2017-02-02T00:00:00"/>
    <n v="2017"/>
    <s v="Project CX"/>
    <s v="Keihin Carolina System Technology, LLC"/>
    <s v="Yes"/>
    <s v="Edgecombe"/>
    <n v="1"/>
    <s v="4047 McNair Road, Tarboro, NC"/>
    <s v="Yes"/>
    <s v="4047 McNair Road, Tarboro, NC,27886"/>
    <s v="27886-9055"/>
    <s v="252-641-6750"/>
    <s v="http://www.keihin-na.com/keihin-carolina-system-technology-receives-top-environmental-/"/>
    <n v="336300"/>
    <s v="Not Applicable"/>
    <s v="Manufacturing"/>
    <s v="Not Applicable"/>
    <s v="a. Installation or purchase of new equipment, b. Structural repairs, improvements, or renovations to existing buildings to be used for expansion"/>
    <n v="150000"/>
    <m/>
    <m/>
    <n v="38"/>
    <n v="399"/>
    <n v="32240"/>
    <n v="12400000"/>
    <m/>
    <n v="3"/>
    <s v="Closed, $0 Disbursed"/>
    <n v="0"/>
    <n v="0"/>
    <m/>
    <m/>
    <n v="0"/>
    <n v="399"/>
    <n v="0"/>
    <n v="0"/>
    <n v="0"/>
    <n v="50000"/>
    <s v="Cash"/>
    <n v="0"/>
    <n v="0"/>
  </r>
  <r>
    <s v="2016-18497"/>
    <x v="0"/>
    <x v="0"/>
    <d v="2017-02-09T00:00:00"/>
    <n v="2017"/>
    <s v="Project Dart"/>
    <s v="Carolina Structural Systems LLC"/>
    <s v="Yes"/>
    <s v="Montgomery"/>
    <n v="1"/>
    <s v="225 Frame Shop Road, Star, North Carolina,NC"/>
    <s v="No"/>
    <s v="PO Box 157, Ether, NC,27247"/>
    <n v="27356"/>
    <s v="804-640-0846"/>
    <s v="Not Available"/>
    <n v="321214"/>
    <s v="Not Applicable"/>
    <s v="Manufacturing"/>
    <s v="Not Applicable"/>
    <s v="a. Installation or purchase of new equipment, b. Structural repairs, improvements, or renovations to existing buildings to be used for expansion, c. Construction of or improvements to new or existing water...or equipment for existing buildings, d. Construction of or improvements to new or existing water...or equipment for new/proposed building"/>
    <n v="200000"/>
    <m/>
    <m/>
    <n v="64"/>
    <n v="0"/>
    <n v="33384"/>
    <n v="1000000"/>
    <m/>
    <n v="3"/>
    <s v="Closed, Funds Disbursed"/>
    <n v="0"/>
    <n v="200000"/>
    <m/>
    <m/>
    <n v="70"/>
    <n v="0"/>
    <n v="733"/>
    <n v="1248979"/>
    <n v="0"/>
    <n v="66667"/>
    <s v="Cash"/>
    <n v="66667"/>
    <n v="200000"/>
  </r>
  <r>
    <s v="2016-19025"/>
    <x v="0"/>
    <x v="0"/>
    <d v="2017-03-20T00:00:00"/>
    <n v="2017"/>
    <s v="Project Sugarplum"/>
    <s v="Baxter Healthcare Corporation"/>
    <s v="Yes"/>
    <s v="McDowell"/>
    <n v="1"/>
    <s v="65 Pitts Station Road, Marion, NC"/>
    <s v="Yes"/>
    <s v="65 Pitts Station Road, marion , NC,28752"/>
    <n v="28752"/>
    <s v="828-756-6138"/>
    <s v="www.baxter.com"/>
    <n v="325412"/>
    <s v="Not Applicable"/>
    <s v="Manufacturing"/>
    <s v="Not Applicable"/>
    <s v="a. Installation or purchase of new equipment, b. Structural repairs, improvements, or renovations to existing buildings to be used for expansion, c. Construction of or improvements to new or existing water...or equipment for existing buildings, d. Construction of or improvements to new or existing water...or equipment for new/proposed building"/>
    <n v="1000000"/>
    <m/>
    <m/>
    <n v="81"/>
    <n v="2669"/>
    <n v="40976"/>
    <n v="6600000"/>
    <m/>
    <n v="3"/>
    <s v="Closed, Funds Disbursed"/>
    <n v="0"/>
    <n v="1000000"/>
    <m/>
    <m/>
    <n v="325"/>
    <n v="2669"/>
    <n v="1079"/>
    <n v="7400000"/>
    <n v="0"/>
    <n v="358334"/>
    <s v="Cash"/>
    <n v="358334"/>
    <n v="1000000"/>
  </r>
  <r>
    <s v="2016-18742"/>
    <x v="0"/>
    <x v="0"/>
    <d v="2017-03-21T00:00:00"/>
    <n v="2017"/>
    <s v="Project Stave"/>
    <s v="Taylor Stave, LLC"/>
    <s v="Yes"/>
    <s v="McDowell"/>
    <n v="1"/>
    <s v="2854 Muddy Creek Rd, Nebo, NC"/>
    <s v="No"/>
    <s v="2854 Muddy Creek Rd, Nebo, NC,28761"/>
    <s v="28761-0106"/>
    <s v="828-659-8880"/>
    <s v="TaylorStave.com"/>
    <n v="321920"/>
    <s v="Not Applicable"/>
    <s v="Manufacturing"/>
    <s v="Not Applicable"/>
    <s v="a. Installation or purchase of new equipment, c. Construction of or improvements to new or existing water...or equipment for existing buildings"/>
    <n v="84000"/>
    <m/>
    <m/>
    <n v="25"/>
    <n v="0"/>
    <n v="31096"/>
    <n v="355000"/>
    <m/>
    <n v="3"/>
    <s v="Closed, $0 Disbursed"/>
    <n v="0"/>
    <n v="0"/>
    <m/>
    <m/>
    <n v="0"/>
    <n v="0"/>
    <n v="0"/>
    <n v="0"/>
    <n v="0"/>
    <n v="60000"/>
    <s v="Cash"/>
    <n v="0"/>
    <n v="0"/>
  </r>
  <r>
    <s v="2016-19424"/>
    <x v="0"/>
    <x v="0"/>
    <d v="2017-04-03T00:00:00"/>
    <n v="2017"/>
    <s v="Project Mighty"/>
    <s v="MAS US Holdings Inc"/>
    <s v="No"/>
    <s v="Randolph"/>
    <n v="2"/>
    <s v="601 East Pritchard Street, Asheboro, NC"/>
    <s v="No"/>
    <s v="10th Floor, Aitken Spence Tower II, Colombo , NC,Not Applicable"/>
    <n v="27203"/>
    <s v="0094114796444"/>
    <s v="Not Available"/>
    <n v="315190"/>
    <s v="Not Applicable"/>
    <s v="Manufacturing"/>
    <s v="Not Applicable"/>
    <s v="a. Installation or purchase of new equipment, b. Structural repairs, improvements, or renovations to existing buildings to be used for expansion, c. Construction of or improvements to new or existing water...or equipment for existing buildings"/>
    <n v="575000"/>
    <m/>
    <m/>
    <n v="120"/>
    <n v="374"/>
    <n v="30628"/>
    <n v="17900000"/>
    <m/>
    <n v="4"/>
    <s v="Closed, $0 Disbursed"/>
    <n v="0"/>
    <n v="0"/>
    <m/>
    <m/>
    <n v="0"/>
    <n v="374"/>
    <n v="0"/>
    <n v="0"/>
    <n v="0"/>
    <n v="300000"/>
    <s v="Cash"/>
    <n v="0"/>
    <n v="0"/>
  </r>
  <r>
    <s v="2017-19545"/>
    <x v="0"/>
    <x v="0"/>
    <d v="2017-04-07T00:00:00"/>
    <n v="2017"/>
    <s v="Project Echo"/>
    <s v="SouthCorr, L.L.C."/>
    <s v="Yes"/>
    <s v="Randolph"/>
    <n v="2"/>
    <s v="3021 Taylor Dr., Asheboro, NC"/>
    <s v="Yes"/>
    <s v="3021 Taylor Dr., Asheboro, NC,27203"/>
    <s v="27203-0555"/>
    <s v="336-498-1700"/>
    <s v="southcorrpackaging.com"/>
    <n v="322211"/>
    <s v="Not Applicable"/>
    <s v="Manufacturing"/>
    <s v="Not Applicable"/>
    <s v="a. Installation or purchase of new equipment, b. Structural repairs, improvements, or renovations to existing buildings to be used for expansion, c. Construction of or improvements to new or existing water...or equipment for existing buildings, d. Construction of or improvements to new or existing water...or equipment for new/proposed building"/>
    <n v="50000"/>
    <m/>
    <m/>
    <n v="20"/>
    <n v="69"/>
    <n v="32604"/>
    <n v="6000000"/>
    <m/>
    <n v="3"/>
    <s v="Closed, $0 Disbursed"/>
    <n v="0"/>
    <n v="0"/>
    <m/>
    <m/>
    <n v="0"/>
    <n v="69"/>
    <n v="0"/>
    <n v="0"/>
    <n v="0"/>
    <n v="190000"/>
    <s v="Economic Development Grant"/>
    <n v="0"/>
    <n v="0"/>
  </r>
  <r>
    <s v="2017-19746"/>
    <x v="0"/>
    <x v="0"/>
    <d v="2017-04-11T00:00:00"/>
    <n v="2017"/>
    <s v="Project Float"/>
    <s v="PALZIV NORTH AMERICA, INC."/>
    <s v="Yes"/>
    <s v="Franklin"/>
    <n v="2"/>
    <s v="7966 NC 56 Hwy, Louisburg, NC"/>
    <s v="Yes"/>
    <s v="7966 NC 56 Hwy, Louisburg, NC,27549-8633"/>
    <s v="27549-8633"/>
    <s v="919-853-7155"/>
    <s v="Not Available"/>
    <n v="326140"/>
    <s v="Not Applicable"/>
    <s v="Manufacturing"/>
    <s v="Not Applicable"/>
    <s v="a. Installation or purchase of new equipment"/>
    <n v="40000"/>
    <m/>
    <m/>
    <n v="36"/>
    <n v="157"/>
    <n v="28080"/>
    <n v="4600000"/>
    <m/>
    <n v="3"/>
    <s v="Closed, Funds Disbursed"/>
    <n v="0"/>
    <n v="20000"/>
    <m/>
    <m/>
    <n v="22"/>
    <n v="157"/>
    <n v="645"/>
    <n v="2593625"/>
    <n v="0"/>
    <n v="131982"/>
    <s v="Cash"/>
    <n v="32996"/>
    <n v="20000"/>
  </r>
  <r>
    <s v="2017-19611"/>
    <x v="0"/>
    <x v="0"/>
    <d v="2017-04-12T00:00:00"/>
    <n v="2017"/>
    <s v="Project Doorknocker"/>
    <s v="Ryan-Al, Inc."/>
    <s v="No"/>
    <s v="Caldwell"/>
    <n v="1"/>
    <s v="105 Clover Lane SW, Lenoir, NC"/>
    <s v="No"/>
    <s v="630 Chapparal Dr., Diamond Bar, NC,91765"/>
    <s v="28645-8905"/>
    <s v="909-861-0422"/>
    <s v="www.ryanal.com"/>
    <n v="326199"/>
    <s v="Not Applicable"/>
    <s v="Manufacturing"/>
    <s v="Not Applicable"/>
    <s v="a. Installation or purchase of new equipment, b. Structural repairs, improvements, or renovations to existing buildings to be used for expansion, c. Construction of or improvements to new or existing water...or equipment for existing buildings"/>
    <n v="150000"/>
    <m/>
    <m/>
    <n v="48"/>
    <n v="0"/>
    <n v="35880"/>
    <n v="1500000"/>
    <m/>
    <n v="3"/>
    <s v="Closed, $0 Disbursed"/>
    <n v="0"/>
    <n v="0"/>
    <m/>
    <m/>
    <n v="0"/>
    <n v="0"/>
    <n v="0"/>
    <n v="0"/>
    <n v="0"/>
    <n v="100000"/>
    <s v="Cash"/>
    <n v="0"/>
    <n v="0"/>
  </r>
  <r>
    <s v="2016-18743"/>
    <x v="0"/>
    <x v="0"/>
    <d v="2017-04-19T00:00:00"/>
    <n v="2017"/>
    <s v="Project A/C"/>
    <s v="Weitron, Inc."/>
    <s v="Yes"/>
    <s v="Martin"/>
    <n v="1"/>
    <s v="1630 Twin Bridges Rd, Everetts, NC"/>
    <s v="No"/>
    <s v="801 Pencader Drive, Newark, NC,19702"/>
    <n v="27825"/>
    <s v="800-398-3816"/>
    <s v="www.weitron.com"/>
    <n v="423740"/>
    <s v="Not Applicable"/>
    <s v="Wholesale Trade"/>
    <s v="Not Applicable"/>
    <s v="a. Installation or purchase of new equipment, b. Structural repairs, improvements, or renovations to existing buildings to be used for expansion, c. Construction of or improvements to new or existing water...or equipment for existing buildings"/>
    <n v="90000"/>
    <m/>
    <m/>
    <n v="28"/>
    <n v="8"/>
    <n v="29536"/>
    <n v="11500000"/>
    <m/>
    <n v="3"/>
    <s v="Closed, $0 Disbursed"/>
    <n v="0"/>
    <n v="0"/>
    <m/>
    <m/>
    <n v="0"/>
    <n v="8"/>
    <n v="0"/>
    <n v="0"/>
    <n v="0"/>
    <n v="686000"/>
    <s v="Donation of Land, Tax Incentives, Cash"/>
    <n v="0"/>
    <n v="0"/>
  </r>
  <r>
    <s v="2016-19113"/>
    <x v="0"/>
    <x v="0"/>
    <d v="2017-05-22T00:00:00"/>
    <n v="2017"/>
    <s v="Project Iced Tea"/>
    <s v="Borealis Compounds Inc."/>
    <s v="No"/>
    <s v="Caldwell"/>
    <n v="2"/>
    <s v="401 W.E. Baab Industrial Road, Taylorsville, NC"/>
    <s v="No"/>
    <s v="176 Thomas Road, Port Murray, NC,7865"/>
    <n v="28681"/>
    <s v="908-850-6214"/>
    <s v="www.borealisgroup.com"/>
    <n v="325991"/>
    <s v="Not Applicable"/>
    <s v="Manufacturing"/>
    <s v="Not Applicable"/>
    <s v="a. Installation or purchase of new equipment, c. Construction of or improvements to new or existing water...or equipment for existing buildings, d. Construction of or improvements to new or existing water...or equipment for new/proposed building"/>
    <n v="100000"/>
    <m/>
    <m/>
    <n v="33"/>
    <n v="0"/>
    <n v="36088"/>
    <n v="13500000"/>
    <m/>
    <n v="3"/>
    <s v="Closed, Funds Disbursed"/>
    <n v="0"/>
    <n v="86486"/>
    <m/>
    <m/>
    <n v="32"/>
    <n v="0"/>
    <n v="1592"/>
    <n v="28500000"/>
    <n v="0"/>
    <n v="1207697"/>
    <s v="Tax Incentives, Fee Waivers, Relocate Wastewater Pump, Assist with electrial, water"/>
    <n v="750000"/>
    <n v="86486"/>
  </r>
  <r>
    <s v="2017-19991"/>
    <x v="0"/>
    <x v="0"/>
    <d v="2017-05-22T00:00:00"/>
    <n v="2017"/>
    <s v="Project Decade"/>
    <s v="Adhezion Biomedical, LLC"/>
    <s v="Yes"/>
    <s v="Alexander"/>
    <n v="1"/>
    <s v="506 Pine Mountain Rd., Hudson, NC"/>
    <s v="Yes"/>
    <s v="1 Meridian Blvd., Ste. 1B02, Wyomissing, NC,19610"/>
    <s v="28638-8793"/>
    <s v="610-741-6049"/>
    <s v="www.adhezion.com"/>
    <n v="339113"/>
    <n v="541711"/>
    <s v="Manufacturing"/>
    <s v="Professional, Scientific, and Technical Services"/>
    <s v="a. Installation or purchase of new equipment, b. Structural repairs, improvements, or renovations to existing buildings to be used for expansion"/>
    <n v="100000"/>
    <m/>
    <m/>
    <n v="36"/>
    <n v="24"/>
    <n v="27976"/>
    <n v="3015000"/>
    <m/>
    <n v="4"/>
    <s v="Closed, $0 Disbursed"/>
    <n v="0"/>
    <n v="0"/>
    <m/>
    <m/>
    <n v="1"/>
    <n v="24"/>
    <n v="1092"/>
    <n v="1000000"/>
    <n v="0"/>
    <n v="80000"/>
    <s v="Cash"/>
    <n v="0"/>
    <n v="0"/>
  </r>
  <r>
    <s v="2017-19744"/>
    <x v="0"/>
    <x v="0"/>
    <d v="2017-06-19T00:00:00"/>
    <n v="2017"/>
    <s v="Project Tukek"/>
    <s v="HPFABRICS, INC."/>
    <s v="No"/>
    <s v="Forsyth"/>
    <n v="3"/>
    <s v="3821 Kimwell Drive, Winston-Salem, NC"/>
    <s v="No"/>
    <s v="3821 Kimwell Drive, Winston-Salem, NC,27103"/>
    <n v="27103"/>
    <s v="336-768-7312"/>
    <s v="www.hpfabrics.com"/>
    <n v="313310"/>
    <n v="313200"/>
    <s v="Manufacturing"/>
    <s v="Manufacturing"/>
    <s v="a. Installation or purchase of new equipment, b. Structural repairs, improvements, or renovations to existing buildings to be used for expansion, c. Construction of or improvements to new or existing water...or equipment for existing buildings, d. Construction of or improvements to new or existing water...or equipment for new/proposed building"/>
    <n v="250000"/>
    <m/>
    <m/>
    <n v="234"/>
    <n v="0"/>
    <n v="31564"/>
    <n v="990000"/>
    <m/>
    <n v="3"/>
    <s v="Closed, $0 Disbursed"/>
    <n v="0"/>
    <n v="0"/>
    <m/>
    <m/>
    <n v="0"/>
    <n v="0"/>
    <n v="0"/>
    <n v="0"/>
    <n v="0"/>
    <n v="250000"/>
    <s v="Cash"/>
    <n v="0"/>
    <n v="0"/>
  </r>
  <r>
    <s v="2017-19678"/>
    <x v="0"/>
    <x v="0"/>
    <d v="2017-06-21T00:00:00"/>
    <n v="2017"/>
    <s v="Project RV"/>
    <s v="Ventura Coach Corp"/>
    <s v="Yes"/>
    <s v="Robeson"/>
    <n v="1"/>
    <s v="73 Blackwater Drive, Lumberton, NC"/>
    <s v="Yes"/>
    <s v="1173 Kenric Road, Lumberton, NC,28360"/>
    <s v="28360-4483"/>
    <s v="910-272-0177"/>
    <s v="http://absolutebus.com/"/>
    <n v="336211"/>
    <n v="336211"/>
    <s v="Manufacturing"/>
    <s v="Manufacturing"/>
    <s v="a. Installation or purchase of new equipment, b. Structural repairs, improvements, or renovations to existing buildings to be used for expansion"/>
    <n v="200000"/>
    <m/>
    <m/>
    <n v="55"/>
    <n v="6"/>
    <n v="30108"/>
    <n v="1800000"/>
    <m/>
    <n v="3"/>
    <s v="Closed, $0 Disbursed"/>
    <n v="0"/>
    <n v="0"/>
    <m/>
    <m/>
    <n v="3"/>
    <n v="6"/>
    <n v="995"/>
    <n v="515337"/>
    <n v="0"/>
    <n v="66667"/>
    <s v="Tax Incentives"/>
    <n v="0"/>
    <n v="0"/>
  </r>
  <r>
    <s v="2016-18363"/>
    <x v="0"/>
    <x v="0"/>
    <d v="2017-06-22T00:00:00"/>
    <n v="2017"/>
    <s v="Project Jerky"/>
    <s v="Stormberg Foods LLC"/>
    <s v="No"/>
    <s v="Wayne"/>
    <n v="2"/>
    <s v="1002 Sunburst Drive, Goldsboro, NC"/>
    <s v="No"/>
    <s v="PO Box 1411, Goldsboro, NC,27530"/>
    <s v="27534-8667"/>
    <s v="274-146-1100"/>
    <s v="www.stormbergfoods.com"/>
    <n v="311612"/>
    <n v="311119"/>
    <s v="Manufacturing"/>
    <s v="Manufacturing"/>
    <s v="b. Structural repairs, improvements, or renovations to existing buildings to be used for expansion"/>
    <n v="125000"/>
    <m/>
    <m/>
    <n v="54"/>
    <n v="0"/>
    <n v="30784"/>
    <n v="2200000"/>
    <m/>
    <n v="4"/>
    <s v="Active"/>
    <n v="93750"/>
    <n v="31250"/>
    <m/>
    <m/>
    <n v="27"/>
    <n v="0"/>
    <n v="592"/>
    <n v="620000"/>
    <n v="0"/>
    <n v="63899"/>
    <s v="Cash"/>
    <n v="15625"/>
    <n v="31250"/>
  </r>
  <r>
    <s v="2017-19544"/>
    <x v="0"/>
    <x v="0"/>
    <d v="2017-06-30T00:00:00"/>
    <n v="2017"/>
    <s v="Project Park"/>
    <s v="Sutter Street Manufacturing, Inc."/>
    <s v="Yes"/>
    <s v="Catawba"/>
    <n v="2"/>
    <s v="2973 Kelly Boulevard, Claremont, NC"/>
    <s v="Yes"/>
    <s v="7755 Polk Lane, Olive Branch, NC,38654"/>
    <s v="28610-7454"/>
    <s v="901-546-7481"/>
    <s v="www.williams-sonoma.com"/>
    <n v="337121"/>
    <s v="Not Applicable"/>
    <s v="Manufacturing"/>
    <s v="Not Applicable"/>
    <s v="a. Installation or purchase of new equipment, b. Structural repairs, improvements, or renovations to existing buildings to be used for expansion"/>
    <n v="300000"/>
    <m/>
    <m/>
    <n v="65"/>
    <n v="583"/>
    <n v="43056"/>
    <n v="1700000"/>
    <m/>
    <n v="3"/>
    <s v="Closed, Funds Disbursed"/>
    <n v="0"/>
    <n v="300000"/>
    <m/>
    <m/>
    <n v="247"/>
    <n v="583"/>
    <n v="993"/>
    <n v="3391000"/>
    <n v="0"/>
    <n v="149000"/>
    <s v="Cash, Donation of other assets"/>
    <n v="154111"/>
    <n v="300000"/>
  </r>
  <r>
    <s v="2017-19860"/>
    <x v="0"/>
    <x v="0"/>
    <d v="2017-06-30T00:00:00"/>
    <n v="2017"/>
    <s v="Project Second Gear"/>
    <s v="FCC (North Carolina), LLC"/>
    <s v="Yes"/>
    <s v="Scotland"/>
    <n v="1"/>
    <s v="18000 Fieldcrest Rd., Laurinburg, NC"/>
    <s v="Yes"/>
    <s v="18000 Fieldcrest Rd., Laurinburg, NC,28352"/>
    <n v="28352"/>
    <s v="910-462-4465"/>
    <s v="https://www.fcc-na.com/"/>
    <n v="336350"/>
    <s v="Not Applicable"/>
    <s v="Manufacturing"/>
    <s v="Not Applicable"/>
    <s v="a. Installation or purchase of new equipment, b. Structural repairs, improvements, or renovations to existing buildings to be used for expansion, c. Construction of or improvements to new or existing water...or equipment for existing buildings"/>
    <n v="90000"/>
    <m/>
    <m/>
    <n v="25"/>
    <n v="466"/>
    <n v="27820"/>
    <n v="743000"/>
    <m/>
    <n v="3"/>
    <s v="Closed, Funds Disbursed"/>
    <n v="0"/>
    <n v="0"/>
    <m/>
    <m/>
    <n v="0"/>
    <n v="466"/>
    <n v="0"/>
    <n v="0"/>
    <n v="0"/>
    <n v="30000"/>
    <s v="Tax Incentives"/>
    <n v="0"/>
    <n v="0"/>
  </r>
  <r>
    <s v="2016-18955"/>
    <x v="0"/>
    <x v="1"/>
    <d v="2017-07-24T00:00:00"/>
    <n v="2017"/>
    <s v="Project Columbus (OneNC tied to JDIG1)"/>
    <s v="EGGER Wood Products LLC"/>
    <s v="No"/>
    <s v="Davidson"/>
    <n v="2"/>
    <s v="TBD"/>
    <s v="No"/>
    <s v="1200 Abernathy Rd."/>
    <s v="27299-9217"/>
    <s v="(770) 391-8501"/>
    <s v="https://www.egger.com/shop/en_CM/about-egger/egger-international/offices"/>
    <n v="321219"/>
    <s v="Not Applicable"/>
    <s v="Manufacturing"/>
    <s v="Not Applicable"/>
    <s v="a. Installation or purchase of new equipment, c. Construction of or improvements to new or existing water...or equipment for existing buildings, d. Construction of or improvements to new or existing water...or equipment for new/proposed building"/>
    <n v="2500000"/>
    <m/>
    <m/>
    <n v="232"/>
    <n v="0"/>
    <n v="35204"/>
    <n v="264000000"/>
    <m/>
    <n v="4"/>
    <s v="Active"/>
    <n v="2500000"/>
    <n v="0"/>
    <m/>
    <m/>
    <n v="0"/>
    <n v="0"/>
    <n v="0"/>
    <n v="0"/>
    <n v="0"/>
    <n v="17000000"/>
    <s v="Land, Fee Waiver, Infrastructure"/>
    <n v="0"/>
    <n v="0"/>
  </r>
  <r>
    <s v="2017-19585"/>
    <x v="0"/>
    <x v="0"/>
    <d v="2017-08-04T00:00:00"/>
    <n v="2017"/>
    <s v=" Project Panda"/>
    <s v="Wyeth Holdings LLC"/>
    <s v="Yes"/>
    <s v="Lee County"/>
    <n v="2"/>
    <s v="4300 Oak Park,"/>
    <s v="Yes"/>
    <s v="7000 Portage Rd."/>
    <s v="27330-9550"/>
    <s v="269-806-9424"/>
    <s v="www.pfizer.com"/>
    <n v="325414"/>
    <s v="Not Applicable"/>
    <s v="Manufacturing"/>
    <s v="Not Applicable"/>
    <s v="a. Installation or purchase of new equipment, b. Structural repairs, improvements, or renovations to existing buildings to be used for expansion, c. Construction of or improvements to new or existing water...or equipment for existing buildings, d. Construction of or improvements to new or existing water...or equipment for new/proposed building"/>
    <n v="250000"/>
    <m/>
    <m/>
    <n v="36"/>
    <n v="467"/>
    <n v="87776"/>
    <n v="90000000"/>
    <m/>
    <n v="3"/>
    <s v="Closed, Funds Disbursed"/>
    <n v="0"/>
    <n v="250000"/>
    <m/>
    <m/>
    <n v="346"/>
    <n v="467"/>
    <n v="2985"/>
    <n v="350000000"/>
    <n v="0"/>
    <n v="1412715"/>
    <s v="Tax Grant"/>
    <n v="439635"/>
    <n v="250000"/>
  </r>
  <r>
    <s v="2017-20287"/>
    <x v="0"/>
    <x v="0"/>
    <d v="2017-08-07T00:00:00"/>
    <n v="2017"/>
    <s v="Project Katz"/>
    <s v="TrueLearn,  LLC"/>
    <s v="No"/>
    <s v="Iredell"/>
    <n v="3"/>
    <s v="109 Professional Park Drive, Suite 200"/>
    <s v="No"/>
    <s v="2 Penn Center West, Suite220"/>
    <s v="28117-5538"/>
    <s v="541-408-1905"/>
    <s v="www.truelearn.com"/>
    <n v="551114"/>
    <n v="611710"/>
    <s v="Manufacturing"/>
    <s v="Not Applicable"/>
    <s v="a. Installation or purchase of new equipment, b. Structural repairs, improvements, or renovations to existing buildings to be used for expansion"/>
    <n v="50000"/>
    <m/>
    <m/>
    <n v="40"/>
    <n v="0"/>
    <n v="91624"/>
    <n v="400500"/>
    <m/>
    <n v="5"/>
    <s v="Active"/>
    <n v="50000"/>
    <n v="0"/>
    <m/>
    <m/>
    <n v="8"/>
    <n v="0"/>
    <n v="2150"/>
    <n v="116515"/>
    <n v="0"/>
    <n v="50000"/>
    <s v="Tax Grant"/>
    <n v="0"/>
    <n v="0"/>
  </r>
  <r>
    <s v="2017-20152"/>
    <x v="0"/>
    <x v="0"/>
    <d v="2017-08-10T00:00:00"/>
    <n v="2017"/>
    <s v="Project Arden"/>
    <s v="Revlon Consumer Products Corporation"/>
    <s v="Yes"/>
    <s v="Granville"/>
    <n v="2"/>
    <s v="1501 Williamsboro St"/>
    <s v="Yes"/>
    <s v="1501 Williamsboro St"/>
    <s v="27565-3461"/>
    <s v="919-603-2740"/>
    <s v="www.revlon.com"/>
    <n v="325620"/>
    <n v="325611"/>
    <s v="Manufacturing"/>
    <s v="Not Applicable"/>
    <s v="a. Installation or purchase of new equipment, b. Structural repairs, improvements, or renovations to existing buildings to be used for expansion, c. Construction of or improvements to new or existing water...or equipment for existing buildings, d. Construction of or improvements to new or existing water...or equipment for new/proposed building"/>
    <n v="100000"/>
    <m/>
    <m/>
    <n v="50"/>
    <n v="1332"/>
    <n v="34996"/>
    <n v="14500000"/>
    <m/>
    <n v="3"/>
    <s v="Closed, $0 Disbursed"/>
    <n v="0"/>
    <n v="0"/>
    <m/>
    <m/>
    <n v="54"/>
    <n v="1332"/>
    <n v="909"/>
    <n v="11489000"/>
    <n v="0"/>
    <n v="200000"/>
    <s v="Cash"/>
    <n v="0"/>
    <n v="0"/>
  </r>
  <r>
    <s v="2017-29734"/>
    <x v="0"/>
    <x v="0"/>
    <d v="2017-08-16T00:00:00"/>
    <n v="2017"/>
    <s v="Project Piggyback"/>
    <s v="New York Air Brake LLC"/>
    <s v="Yes"/>
    <s v="Rowan"/>
    <n v="2"/>
    <s v="985 Whitney Drive"/>
    <s v="Yes"/>
    <s v="985 Whitney Drive"/>
    <s v="28147-8394"/>
    <s v="704 856-3445"/>
    <s v="nyab.com"/>
    <n v="336510"/>
    <s v="Not Applicable"/>
    <s v="Manufacturing"/>
    <s v="Not Applicable"/>
    <s v="a. Installation or purchase of new equipment,  d. Construction of or improvements to new or existing water...or equipment for new/proposed building"/>
    <n v="50000"/>
    <m/>
    <m/>
    <n v="25"/>
    <n v="28"/>
    <n v="33540"/>
    <n v="1200000"/>
    <m/>
    <n v="3"/>
    <s v="Closed, Funds Disbursed"/>
    <n v="0"/>
    <n v="50000"/>
    <m/>
    <m/>
    <n v="60"/>
    <n v="28"/>
    <n v="801"/>
    <n v="1591232"/>
    <n v="0"/>
    <n v="393781"/>
    <s v="Cash, Tax Grant"/>
    <n v="400000"/>
    <n v="50000"/>
  </r>
  <r>
    <s v="2017-20689"/>
    <x v="0"/>
    <x v="0"/>
    <d v="2017-08-21T00:00:00"/>
    <n v="2017"/>
    <s v="Project Dragon"/>
    <s v="LS Tractor USA, LLC"/>
    <s v="Yes"/>
    <s v="Nash"/>
    <n v="2"/>
    <s v="6900 Corporation Parkway"/>
    <s v="Yes"/>
    <s v="6900 Corporation Parkway"/>
    <s v="27809-9272"/>
    <s v="252-231-7695"/>
    <s v="www.lstractorusa.com"/>
    <n v="423820"/>
    <s v="Not Applicable"/>
    <s v="Manufacturing"/>
    <s v="Not Applicable"/>
    <s v="a. Installation or purchase of new equipment, b. Structural repairs, improvements, or renovations to existing buildings to be used for expansion, c. Construction of or improvements to new or existing water...or equipment for existing buildings"/>
    <n v="60000"/>
    <m/>
    <m/>
    <n v="28"/>
    <n v="39"/>
    <n v="39832"/>
    <n v="10700000"/>
    <m/>
    <n v="5"/>
    <s v="Active"/>
    <n v="60000"/>
    <n v="0"/>
    <m/>
    <m/>
    <n v="3"/>
    <n v="39"/>
    <n v="1176"/>
    <n v="317155"/>
    <n v="0"/>
    <n v="64000"/>
    <s v="Cash, Building"/>
    <n v="0"/>
    <n v="0"/>
  </r>
  <r>
    <s v="2017-20705"/>
    <x v="0"/>
    <x v="0"/>
    <d v="2017-09-19T00:00:00"/>
    <n v="2017"/>
    <s v="Project Dancing Bear"/>
    <s v="Edwards Wood Products, Inc"/>
    <s v="Yes"/>
    <s v="Scotland"/>
    <n v="1"/>
    <s v="TBD"/>
    <s v="No"/>
    <s v="2215 Old Lawyers Rd"/>
    <s v="N/A"/>
    <s v="704-624-3646"/>
    <s v="www.ewpi.com"/>
    <n v="321113"/>
    <s v="Not Applicable"/>
    <s v="Manufacturing"/>
    <s v="Not Applicable"/>
    <s v="a. Installation or purchase of new equipment, b. Structural repairs, improvements, or renovations to existing buildings to be used for expansion, c. Construction of or improvements to new or existing water...or equipment for existing buildings, d. Construction of or improvements to new or existing water...or equipment for new/proposed building"/>
    <n v="150000"/>
    <m/>
    <m/>
    <n v="41"/>
    <n v="507"/>
    <n v="38168"/>
    <n v="27000000"/>
    <m/>
    <n v="3"/>
    <s v="Closed, Funds Disbursed"/>
    <n v="0"/>
    <n v="150000"/>
    <m/>
    <m/>
    <n v="93"/>
    <n v="507"/>
    <n v="1060"/>
    <n v="70000000"/>
    <n v="0"/>
    <n v="1415939.2"/>
    <s v="Tax Grant"/>
    <n v="387960"/>
    <n v="150000"/>
  </r>
  <r>
    <s v="2017-20765"/>
    <x v="0"/>
    <x v="0"/>
    <d v="2017-10-05T00:00:00"/>
    <n v="2017"/>
    <s v="Project Crane"/>
    <s v="Superion, LLC"/>
    <s v="Yes"/>
    <s v="Guilford"/>
    <n v="2"/>
    <s v="4161 Piedmont Parkway"/>
    <s v="Yes"/>
    <s v="1000 Business Center Drive"/>
    <s v="27410-8110"/>
    <s v="407-304-3298"/>
    <s v="www.superion.com"/>
    <s v="423430    "/>
    <s v="Not Applicable"/>
    <s v="Manufacturing"/>
    <s v="Not Applicable"/>
    <s v="a. Installation or purchase of new equipment, b. Structural repairs, improvements, or renovations to existing buildings to be used for expansion"/>
    <n v="160000"/>
    <m/>
    <m/>
    <n v="72"/>
    <n v="155"/>
    <n v="52052"/>
    <n v="3000000"/>
    <m/>
    <n v="3"/>
    <s v="Closed, Funds Disbursed"/>
    <n v="0"/>
    <n v="160000"/>
    <m/>
    <m/>
    <n v="81"/>
    <n v="155"/>
    <n v="1619"/>
    <n v="3486418"/>
    <n v="0"/>
    <n v="80000"/>
    <s v="Cash"/>
    <n v="80000"/>
    <n v="160000"/>
  </r>
  <r>
    <s v="2016-18938"/>
    <x v="0"/>
    <x v="0"/>
    <d v="2017-10-19T00:00:00"/>
    <n v="2017"/>
    <s v="Project Virtual"/>
    <s v="Advanced Computer Learning Company, LLC"/>
    <s v="Yes"/>
    <s v="Cumberland"/>
    <n v="2"/>
    <s v="208 Hay Street"/>
    <s v="Yes"/>
    <s v="208 Hay Street"/>
    <s v="28301-5534 "/>
    <s v="910-764-7781, ext. 114"/>
    <s v="www.goaclc.com"/>
    <n v="611710"/>
    <n v="541511"/>
    <s v="Manufacturing"/>
    <s v="Not Applicable"/>
    <s v="a. Installation or purchase of new equipment, b. Structural repairs, improvements, or renovations to existing buildings to be used for expansion, c. Construction of or improvements to new or existing water...or equipment for existing buildings"/>
    <n v="150000"/>
    <m/>
    <m/>
    <n v="68"/>
    <n v="53"/>
    <n v="52572"/>
    <n v="551000"/>
    <m/>
    <n v="3"/>
    <s v="Closed, $0 Disbursed"/>
    <n v="0"/>
    <n v="0"/>
    <m/>
    <m/>
    <n v="0"/>
    <n v="53"/>
    <n v="0"/>
    <n v="0"/>
    <n v="0"/>
    <n v="75000"/>
    <s v="Cash"/>
    <n v="0"/>
    <n v="0"/>
  </r>
  <r>
    <s v="2016-18579"/>
    <x v="0"/>
    <x v="0"/>
    <d v="2017-10-20T00:00:00"/>
    <n v="2017"/>
    <s v="Project Super"/>
    <s v="Advanced Tool Inc dba Advanced Superabrasives Inc"/>
    <s v="Yes"/>
    <s v="Madison"/>
    <n v="2"/>
    <s v="1270 N. Main St."/>
    <s v="Yes"/>
    <s v="PO Box 1390"/>
    <n v="28754"/>
    <s v="828-689-3200"/>
    <s v="www.asiwheels.com"/>
    <n v="327910"/>
    <n v="333515"/>
    <s v="Manufacturing"/>
    <s v="Not Applicable"/>
    <s v="a. Installation or purchase of new equipment"/>
    <n v="100000"/>
    <m/>
    <m/>
    <n v="42"/>
    <n v="35"/>
    <n v="30472"/>
    <n v="23400000"/>
    <m/>
    <n v="4"/>
    <s v="Closed, $0 Disbursed"/>
    <n v="0"/>
    <n v="0"/>
    <m/>
    <m/>
    <n v="0"/>
    <n v="35"/>
    <n v="0"/>
    <n v="0"/>
    <n v="0"/>
    <n v="952560"/>
    <s v="Tax Grant"/>
    <n v="0"/>
    <n v="0"/>
  </r>
  <r>
    <s v="2017-19673"/>
    <x v="0"/>
    <x v="0"/>
    <d v="2017-11-20T00:00:00"/>
    <n v="2017"/>
    <s v="Project Separate"/>
    <s v="Airgas USA, LLC"/>
    <s v="Yes"/>
    <s v="Alamance"/>
    <n v="2"/>
    <s v="TBD"/>
    <s v="No"/>
    <s v="259 North Radnor-Chester Rd"/>
    <s v="27302-9427"/>
    <s v="610-902-6019"/>
    <s v="www.airgas.com"/>
    <n v="325120"/>
    <s v="Not Applicable"/>
    <s v="Manufacturing"/>
    <s v="Not Applicable"/>
    <s v="a. Installation or purchase of new equipment,  d. Construction of or improvements to new or existing water...or equipment for new/proposed building"/>
    <n v="100000"/>
    <m/>
    <m/>
    <n v="32"/>
    <n v="661"/>
    <n v="70876"/>
    <n v="42000000"/>
    <m/>
    <n v="5"/>
    <s v="Active"/>
    <n v="100000"/>
    <n v="0"/>
    <m/>
    <m/>
    <n v="0"/>
    <n v="661"/>
    <n v="0"/>
    <n v="18490000"/>
    <n v="0"/>
    <n v="950000"/>
    <s v="Cash, Fee Waiver"/>
    <n v="0"/>
    <n v="0"/>
  </r>
  <r>
    <s v="2017-19919"/>
    <x v="0"/>
    <x v="0"/>
    <d v="2017-12-05T00:00:00"/>
    <n v="2017"/>
    <s v="Project Quantum Leap"/>
    <s v="VEKA East, Inc"/>
    <s v="No"/>
    <s v="Burke"/>
    <n v="2"/>
    <s v="90 Ceramic Towel Drive"/>
    <s v="No"/>
    <s v="100 VEKA Drive"/>
    <s v="28655-6734"/>
    <s v="(724) 452-1000"/>
    <s v="www.vekainc.com"/>
    <n v="326199"/>
    <s v="Not Applicable"/>
    <s v="Manufacturing"/>
    <s v="Not Applicable"/>
    <s v="a. Installation or purchase of new equipment, b. Structural repairs, improvements, or renovations to existing buildings to be used for expansion, c. Construction of or improvements to new or existing water...or equipment for existing buildings"/>
    <n v="500000"/>
    <m/>
    <m/>
    <n v="92"/>
    <n v="0"/>
    <n v="31200"/>
    <n v="16000000"/>
    <m/>
    <n v="4"/>
    <s v="Active"/>
    <n v="500000"/>
    <n v="0"/>
    <m/>
    <m/>
    <n v="0"/>
    <n v="0"/>
    <n v="0"/>
    <n v="0"/>
    <n v="0"/>
    <n v="771750"/>
    <s v="Cash"/>
    <n v="0"/>
    <n v="0"/>
  </r>
  <r>
    <s v="2017-19829"/>
    <x v="0"/>
    <x v="0"/>
    <d v="2017-12-13T00:00:00"/>
    <n v="2017"/>
    <s v="Project Stinger"/>
    <s v="Advanced Digital Cable, Inc."/>
    <s v="Yes"/>
    <s v="Clay"/>
    <n v="1"/>
    <s v="94 Eagle Fork Rd"/>
    <s v="Yes"/>
    <s v="94 Eagle Fork Rd"/>
    <n v="28094"/>
    <s v="800-343-2579"/>
    <s v="www.adcable.com"/>
    <n v="331420"/>
    <s v="Not Applicable"/>
    <s v="Manufacturing"/>
    <s v="Not Applicable"/>
    <s v="b. Structural repairs, improvements, or renovations to existing buildings to be used for expansion"/>
    <n v="50000"/>
    <m/>
    <m/>
    <n v="14"/>
    <n v="65"/>
    <n v="34476"/>
    <n v="5400000"/>
    <m/>
    <n v="3"/>
    <s v="Closed, $0 Disbursed"/>
    <n v="0"/>
    <n v="0"/>
    <m/>
    <m/>
    <n v="0"/>
    <n v="65"/>
    <n v="0"/>
    <n v="0"/>
    <n v="0"/>
    <n v="26000"/>
    <s v="Tax Grant, Fee Waiver"/>
    <n v="0"/>
    <n v="0"/>
  </r>
  <r>
    <s v="2017-21025"/>
    <x v="0"/>
    <x v="0"/>
    <d v="2017-12-13T00:00:00"/>
    <n v="2017"/>
    <s v="Project Pewter"/>
    <s v="Linamar Forgings Carolina, Inc"/>
    <s v="Yes"/>
    <s v="Wilson"/>
    <n v="2"/>
    <s v="2401 Stantonsburg Road"/>
    <s v="Yes"/>
    <s v="2401 Stantonsburg Road"/>
    <s v="27894-0370"/>
    <s v="252-292-8181"/>
    <s v="www.linamar.com"/>
    <n v="332111"/>
    <s v="Not Applicable"/>
    <s v="Manufacturing"/>
    <s v="Not Applicable"/>
    <s v="a. Installation or purchase of new equipment, b. Structural repairs, improvements, or renovations to existing buildings to be used for expansion"/>
    <n v="62000"/>
    <m/>
    <m/>
    <n v="28"/>
    <n v="270"/>
    <n v="44772"/>
    <n v="6000000"/>
    <m/>
    <n v="3"/>
    <s v="Closed, $0 Disbursed"/>
    <n v="0"/>
    <n v="0"/>
    <m/>
    <m/>
    <n v="0"/>
    <n v="270"/>
    <n v="0"/>
    <n v="0"/>
    <n v="0"/>
    <n v="200000"/>
    <s v="Cash"/>
    <n v="0"/>
    <n v="0"/>
  </r>
  <r>
    <s v="2017-21234"/>
    <x v="0"/>
    <x v="0"/>
    <d v="2017-12-13T00:00:00"/>
    <n v="2017"/>
    <s v="Project Joynes"/>
    <s v="Sealed Air Corporation (US)"/>
    <s v="Yes"/>
    <s v="Caldwell"/>
    <n v="1"/>
    <s v="2075 Valway Road"/>
    <s v="Yes"/>
    <s v="2075 Valway Road"/>
    <n v="28645"/>
    <s v="828-726-2100"/>
    <s v="www.sealedair.com"/>
    <n v="325211"/>
    <n v="326291"/>
    <s v="Manufacturing"/>
    <s v="Not Applicable"/>
    <s v="a. Installation or purchase of new equipment, b. Structural repairs, improvements, or renovations to existing buildings to be used for expansion"/>
    <n v="100000"/>
    <m/>
    <m/>
    <n v="23"/>
    <n v="236"/>
    <n v="44356"/>
    <n v="9000000"/>
    <m/>
    <n v="3"/>
    <s v="Closed, $0 Disbursed"/>
    <n v="0"/>
    <n v="0"/>
    <m/>
    <m/>
    <n v="0"/>
    <n v="236"/>
    <n v="0"/>
    <n v="0"/>
    <n v="0"/>
    <n v="200000"/>
    <s v="Cash"/>
    <n v="0"/>
    <n v="0"/>
  </r>
  <r>
    <s v="2017-19841a"/>
    <x v="0"/>
    <x v="1"/>
    <d v="2017-12-19T00:00:00"/>
    <n v="2017"/>
    <s v="Project Diamond"/>
    <s v="Triangle Tyre (USA) Technologies LLC"/>
    <s v="No"/>
    <s v="Edgecombe"/>
    <n v="1"/>
    <s v="Kingsboro Mega Site"/>
    <s v="No"/>
    <s v="No, 56, Middle Qingdao Road"/>
    <n v="27801"/>
    <s v="86 0631 5307008"/>
    <s v="http://www.triangletyre.net/Default.asp?selflang=en"/>
    <n v="326211"/>
    <s v="Not Applicable"/>
    <s v="Manufacturing"/>
    <s v="Not Applicable"/>
    <s v="a. Installation or purchase of new equipment, b. Structural repairs, improvements, or renovations to existing buildings to be used for expansion, c. Construction of or improvements to new or existing water...or equipment for existing buildings, d. Construction of or improvements to new or existing water...or equipment for new/proposed building"/>
    <n v="16000000"/>
    <m/>
    <m/>
    <n v="640"/>
    <n v="0"/>
    <n v="50804"/>
    <n v="463881600"/>
    <m/>
    <n v="6"/>
    <s v="Closed, $0 Disbursed"/>
    <n v="0"/>
    <n v="0"/>
    <m/>
    <m/>
    <n v="0"/>
    <n v="0"/>
    <n v="0"/>
    <n v="0"/>
    <n v="0"/>
    <n v="89081400"/>
    <s v="Cash, Infrastructure, Road, Site Prep, Relocation Assistance"/>
    <n v="0"/>
    <n v="0"/>
  </r>
  <r>
    <s v="2016-18731"/>
    <x v="0"/>
    <x v="0"/>
    <d v="2017-12-22T00:00:00"/>
    <n v="2017"/>
    <s v="Project More Cowbell"/>
    <s v="Exel Inc."/>
    <s v="Yes"/>
    <s v="Cumberland County"/>
    <n v="2"/>
    <s v="TBD"/>
    <s v="No"/>
    <s v="570 Polaris Parkway"/>
    <s v="N/A"/>
    <s v="614-865-8912"/>
    <s v="http://exel.com/"/>
    <n v="493110"/>
    <s v="Not Applicable"/>
    <s v="Manufacturing"/>
    <s v="Not Applicable"/>
    <s v="a. Installation or purchase of new equipment d. Construction of or improvements to new or existing water...or equipment for new/proposed building"/>
    <n v="200000"/>
    <m/>
    <m/>
    <n v="126"/>
    <n v="176"/>
    <n v="31044"/>
    <n v="0"/>
    <m/>
    <n v="5"/>
    <s v="Closed, $0 Disbursed"/>
    <n v="0"/>
    <n v="0"/>
    <m/>
    <m/>
    <n v="0"/>
    <n v="176"/>
    <n v="0"/>
    <n v="0"/>
    <n v="0"/>
    <n v="4422031"/>
    <s v="Tax Grant, Cash, Land &amp; Building"/>
    <n v="0"/>
    <n v="0"/>
  </r>
  <r>
    <s v="15-1037"/>
    <x v="1"/>
    <x v="0"/>
    <d v="2017-01-17T00:00:00"/>
    <n v="2017"/>
    <s v="Park 1764 Business Park"/>
    <s v="N/A"/>
    <s v="N/A"/>
    <s v="Catawba"/>
    <n v="2"/>
    <s v="Startowne Road"/>
    <s v="N/A"/>
    <s v="P.O. Box 3388 Hickory"/>
    <n v="28603"/>
    <s v="(828) 323-7412"/>
    <s v="www.catawbacountync.gov"/>
    <s v="Not Required"/>
    <s v="Not Required"/>
    <s v="Not Required"/>
    <s v="Not Required"/>
    <s v="Road"/>
    <n v="671920"/>
    <s v="N/A"/>
    <s v="N/A"/>
    <s v="Not Required"/>
    <s v="Not Required"/>
    <s v="Not Required"/>
    <s v="Not Required"/>
    <s v="N/A"/>
    <s v="N/A"/>
    <s v="Closed, Funds Disbursed"/>
    <n v="0"/>
    <n v="671919.55"/>
    <s v="N/A"/>
    <s v="N/A"/>
    <s v="Not Required"/>
    <s v="Not Required"/>
    <s v="Not Required"/>
    <s v="Not Required"/>
    <s v="N/A - Local Governments Apply for Reimbursement"/>
    <s v="Not Required"/>
    <s v="Not Required"/>
    <s v="Not Required"/>
    <n v="671919.55"/>
  </r>
  <r>
    <s v="15-1038"/>
    <x v="1"/>
    <x v="0"/>
    <d v="2017-01-17T00:00:00"/>
    <n v="2017"/>
    <s v="Indigreen Corporate Park"/>
    <s v="N/A"/>
    <s v="N/A"/>
    <s v="Pitt"/>
    <n v="2"/>
    <s v="Sugg Parkway Greenville"/>
    <s v="N/A"/>
    <s v="1717 W. 5th Street"/>
    <n v="27834"/>
    <s v="(252) 902-2950"/>
    <s v="www.pittcountync.gov"/>
    <s v="Not Required"/>
    <s v="Not Required"/>
    <s v="Not Required"/>
    <s v="Not Required"/>
    <s v="Sewer"/>
    <n v="773822"/>
    <s v="N/A"/>
    <s v="N/A"/>
    <s v="Not Required"/>
    <s v="Not Required"/>
    <s v="Not Required"/>
    <s v="Not Required"/>
    <s v="N/A"/>
    <s v="N/A"/>
    <s v="Closed, Funds Disbursed"/>
    <n v="0"/>
    <n v="773822.00000000012"/>
    <s v="N/A"/>
    <s v="N/A"/>
    <s v="Not Required"/>
    <s v="Not Required"/>
    <s v="Not Required"/>
    <s v="Not Required"/>
    <s v="N/A - Local Governments Apply for Reimbursement"/>
    <s v="Not Required"/>
    <s v="Not Required"/>
    <s v="Not Required"/>
    <n v="773822.00000000012"/>
  </r>
  <r>
    <s v="15-1039"/>
    <x v="1"/>
    <x v="0"/>
    <d v="2017-02-02T00:00:00"/>
    <n v="2017"/>
    <s v="Hysucat"/>
    <s v="Hysucat"/>
    <s v="Yes"/>
    <s v="Beaufort"/>
    <n v="1"/>
    <s v="7013 Hwy 92 East"/>
    <s v="Yes"/>
    <s v="121 W. Third Street"/>
    <n v="27889"/>
    <s v="(252) 946-0079"/>
    <s v="www.co.beaufort.nc.us"/>
    <n v="336612"/>
    <s v="Not Required"/>
    <s v="Manufacturing"/>
    <s v="Not Required"/>
    <s v="Water"/>
    <n v="337000"/>
    <s v="N/A"/>
    <s v="N/A"/>
    <s v="Not Required"/>
    <s v="Not Required"/>
    <s v="Not Required"/>
    <s v="Not Required"/>
    <s v="N/A"/>
    <s v="N/A"/>
    <s v="Closed, Funds Disbursed"/>
    <n v="0"/>
    <n v="334194.96000000002"/>
    <s v="N/A"/>
    <s v="N/A"/>
    <s v="Not Required"/>
    <s v="Not Required"/>
    <s v="Not Required"/>
    <s v="Not Required"/>
    <s v="N/A - Local Governments Apply for Reimbursement"/>
    <s v="Not Required"/>
    <s v="Not Required"/>
    <s v="Not Required"/>
    <n v="334194.96000000002"/>
  </r>
  <r>
    <s v="15-1040"/>
    <x v="1"/>
    <x v="0"/>
    <d v="2017-02-02T00:00:00"/>
    <n v="2017"/>
    <s v="Triangle North Industrial Park"/>
    <s v="N/A"/>
    <s v="N/A"/>
    <s v="Franklin"/>
    <n v="2"/>
    <s v="US Hwy 401"/>
    <s v="N/A"/>
    <s v="113 Market Street Louisburg"/>
    <n v="27549"/>
    <s v="(919) 496-7855"/>
    <s v="www.franklincountync.us"/>
    <s v="Not Required"/>
    <s v="Not Required"/>
    <s v="Not Required"/>
    <s v="Not Required"/>
    <s v="Sewer"/>
    <n v="1807000"/>
    <s v="N/A"/>
    <s v="N/A"/>
    <s v="Not Required"/>
    <s v="Not Required"/>
    <s v="Not Required"/>
    <s v="Not Required"/>
    <s v="N/A"/>
    <s v="N/A"/>
    <s v="Closed, Funds Disbursed"/>
    <n v="0"/>
    <n v="1805877.71"/>
    <s v="N/A"/>
    <s v="N/A"/>
    <s v="Not Required"/>
    <s v="Not Required"/>
    <s v="Not Required"/>
    <s v="Not Required"/>
    <s v="N/A - Local Governments Apply for Reimbursement"/>
    <s v="Not Required"/>
    <s v="Not Required"/>
    <s v="Not Required"/>
    <n v="1805877.71"/>
  </r>
  <r>
    <s v="15-1041"/>
    <x v="1"/>
    <x v="0"/>
    <d v="2017-03-15T00:00:00"/>
    <n v="2017"/>
    <s v="Prestage Farms Wastewater"/>
    <s v="Prestage Farms"/>
    <s v="Yes"/>
    <s v="Robeson"/>
    <n v="1"/>
    <s v="NC 20"/>
    <s v="N/A"/>
    <s v="701 N. Elm Street Lumberton"/>
    <n v="28358"/>
    <s v="(910) 671-3022"/>
    <s v="www.county.robeson.nc.us"/>
    <n v="311615"/>
    <s v="Not Required"/>
    <s v="Manufacturing"/>
    <s v="Not Required"/>
    <s v="Sewer"/>
    <n v="1000000"/>
    <s v="N/A"/>
    <s v="N/A"/>
    <s v="Not Required"/>
    <s v="Not Required"/>
    <s v="Not Required"/>
    <s v="Not Required"/>
    <s v="N/A"/>
    <s v="N/A"/>
    <s v="Closed, Funds Disbursed"/>
    <n v="0"/>
    <n v="1000000"/>
    <s v="N/A"/>
    <s v="N/A"/>
    <s v="Not Required"/>
    <s v="Not Required"/>
    <s v="Not Required"/>
    <s v="Not Required"/>
    <s v="N/A - Local Governments Apply for Reimbursement"/>
    <s v="Not Required"/>
    <s v="Not Required"/>
    <s v="Not Required"/>
    <n v="1000000"/>
  </r>
  <r>
    <s v="15-1042"/>
    <x v="1"/>
    <x v="0"/>
    <d v="2017-03-27T00:00:00"/>
    <n v="2017"/>
    <s v="Kingsboro Mega Site"/>
    <s v="N/A"/>
    <s v="N/A"/>
    <s v="Edgecombe"/>
    <n v="1"/>
    <s v="US Hwy 64"/>
    <s v="N/A"/>
    <s v="201 Saint Andrew Street Tarboro"/>
    <n v="27886"/>
    <s v="(252) 641-7834"/>
    <s v="www.edgecombecountync.gov"/>
    <s v="Not Required"/>
    <s v="Not Required"/>
    <s v="Not Required"/>
    <s v="Not Required"/>
    <s v="Warer, Sewer"/>
    <n v="1704700"/>
    <s v="N/A"/>
    <s v="N/A"/>
    <s v="Not Required"/>
    <s v="Not Required"/>
    <s v="Not Required"/>
    <s v="Not Required"/>
    <s v="N/A"/>
    <s v="N/A"/>
    <s v="Closed, Funds Disbursed"/>
    <n v="0"/>
    <n v="1699700"/>
    <s v="N/A"/>
    <s v="N/A"/>
    <s v="Not Required"/>
    <s v="Not Required"/>
    <s v="Not Required"/>
    <s v="Not Required"/>
    <s v="N/A - Local Governments Apply for Reimbursement"/>
    <s v="Not Required"/>
    <s v="Not Required"/>
    <s v="Not Required"/>
    <n v="1699700"/>
  </r>
  <r>
    <s v="15-1043"/>
    <x v="1"/>
    <x v="0"/>
    <d v="2017-03-27T00:00:00"/>
    <n v="2017"/>
    <s v="Greensboro-Randolph Mega Site"/>
    <s v="N/A"/>
    <s v="N/A"/>
    <s v="Randolph"/>
    <n v="2"/>
    <s v="U.S. Highway 421"/>
    <s v="N/A"/>
    <s v="P.O. Box 3136 Greensboro"/>
    <n v="27402"/>
    <s v="(336) 373-2489"/>
    <s v="www.greensboro-nc.gov"/>
    <s v="Not Required"/>
    <s v="Not Required"/>
    <s v="Not Required"/>
    <s v="Not Required"/>
    <s v="Warer, Sewer"/>
    <n v="1418000"/>
    <s v="N/A"/>
    <s v="N/A"/>
    <s v="Not Required"/>
    <s v="Not Required"/>
    <s v="Not Required"/>
    <s v="Not Required"/>
    <s v="N/A"/>
    <s v="N/A"/>
    <s v="Active"/>
    <n v="1418000"/>
    <n v="0"/>
    <s v="N/A"/>
    <s v="N/A"/>
    <s v="Not Required"/>
    <s v="Not Required"/>
    <s v="Not Required"/>
    <s v="Not Required"/>
    <s v="N/A - Local Governments Apply for Reimbursement"/>
    <s v="Not Required"/>
    <s v="Not Required"/>
    <s v="Not Required"/>
    <n v="0"/>
  </r>
  <r>
    <s v="15-1044"/>
    <x v="1"/>
    <x v="0"/>
    <d v="2017-06-07T00:00:00"/>
    <n v="2017"/>
    <s v="Pharr Yarns"/>
    <s v="Pharr Yarns"/>
    <s v="Yes"/>
    <s v="Gaston"/>
    <n v="2"/>
    <s v="Hickory Grove Road, McAdenville"/>
    <s v="N/A"/>
    <s v="P.O. Box 9 McAdenville"/>
    <n v="28101"/>
    <s v="(704) 824-3190"/>
    <s v="www.townofmcadenville.org"/>
    <n v="314000"/>
    <s v="Not Required"/>
    <s v="Manufacturing"/>
    <s v="Not Required"/>
    <s v="Sewer"/>
    <n v="750000"/>
    <s v="N/A"/>
    <s v="N/A"/>
    <s v="Not Required"/>
    <s v="Not Required"/>
    <s v="Not Required"/>
    <s v="Not Required"/>
    <s v="N/A"/>
    <s v="N/A"/>
    <s v="Closed, Funds Disbursed"/>
    <n v="0"/>
    <n v="739370.11"/>
    <s v="N/A"/>
    <s v="N/A"/>
    <s v="Not Required"/>
    <s v="Not Required"/>
    <s v="Not Required"/>
    <s v="Not Required"/>
    <s v="N/A - Local Governments Apply for Reimbursement"/>
    <s v="Not Required"/>
    <s v="Not Required"/>
    <s v="Not Required"/>
    <n v="739370.11"/>
  </r>
  <r>
    <s v="2016-18936"/>
    <x v="2"/>
    <x v="0"/>
    <s v="02/08/2017"/>
    <n v="2017"/>
    <s v="Grizzly"/>
    <s v="Clearwater Paper Corporation II"/>
    <s v="Yes"/>
    <s v="Cleveland"/>
    <n v="2"/>
    <s v="671 Washburn Switch Road, Shelby, NC 28150-7712"/>
    <s v="Yes"/>
    <s v="601 West Riverside, Suite 1100, Spokane, WA 99201"/>
    <s v="28150-7712"/>
    <s v="509.344.5900"/>
    <s v="www.clearwaterpaper.com"/>
    <n v="322121"/>
    <s v=""/>
    <s v="Manufacturing"/>
    <s v=""/>
    <s v="Purchase and/or installation of equipment; Training"/>
    <n v="2928000"/>
    <n v="2635200"/>
    <n v="292800"/>
    <n v="162"/>
    <n v="264"/>
    <n v="36712"/>
    <n v="297000000"/>
    <n v="1"/>
    <n v="12"/>
    <s v="Active"/>
    <n v="1976400"/>
    <n v="558293"/>
    <n v="219600"/>
    <n v="62032"/>
    <n v="170"/>
    <n v="435"/>
    <n v="67027"/>
    <n v="420161698"/>
    <s v=""/>
    <n v="6092843"/>
    <s v="Tax Grant ; Land Grant; Fee Waiver"/>
    <n v="5760865.1200000001"/>
    <n v="558293"/>
  </r>
  <r>
    <s v="2017-19519"/>
    <x v="2"/>
    <x v="0"/>
    <s v="02/20/2017"/>
    <n v="2017"/>
    <s v="Pinecone"/>
    <s v="Corning Incorporated (Fiber)"/>
    <s v="Yes"/>
    <s v="Cabarrus"/>
    <n v="3"/>
    <s v="14556 Highway 601, Midland, NC 28107-9245"/>
    <s v="Yes"/>
    <s v="One Riverfront Plaza, Corning, NY 14831"/>
    <s v="28107-9245"/>
    <s v="607-974-9000"/>
    <s v="www.corning.com"/>
    <n v="327212"/>
    <s v=""/>
    <s v="Manufacturing"/>
    <s v=""/>
    <s v="Purchase and/or installation of equipment; Renovation to building; Training"/>
    <n v="2832000"/>
    <n v="2124000"/>
    <n v="708000"/>
    <n v="200"/>
    <n v="1533"/>
    <n v="52331"/>
    <n v="98100000"/>
    <n v="1"/>
    <n v="12"/>
    <s v="Active"/>
    <n v="1593000"/>
    <n v="414812"/>
    <n v="531000"/>
    <n v="138270"/>
    <n v="233"/>
    <n v="1659"/>
    <n v="58717"/>
    <n v="161495019"/>
    <s v=""/>
    <n v="3424750"/>
    <s v="Tax Grant"/>
    <n v="0"/>
    <n v="414812"/>
  </r>
  <r>
    <s v="2016-19494"/>
    <x v="2"/>
    <x v="0"/>
    <s v="02/20/2017"/>
    <n v="2017"/>
    <s v="Longleaf"/>
    <s v="Corning Optical Communications LLC (Cable II)"/>
    <s v="Yes"/>
    <s v="Catawba"/>
    <n v="2"/>
    <s v="1500 Prodelin Drive, Newton, NC 28658-7819"/>
    <s v="No"/>
    <s v="800 17th St NW, Hickory, NC 28601"/>
    <s v="28658-7819"/>
    <s v="607-974-5060"/>
    <s v="www.corning.com"/>
    <n v="335921"/>
    <s v=""/>
    <s v="Manufacturing"/>
    <s v=""/>
    <s v="Purchase and/or installation of equipment; Renovation to building; Training"/>
    <n v="2904000"/>
    <n v="2613600"/>
    <n v="290400"/>
    <n v="200"/>
    <n v="1448"/>
    <n v="51267"/>
    <n v="60300000"/>
    <n v="1"/>
    <n v="12"/>
    <s v="Terminated, $0 Disbursed"/>
    <n v="0"/>
    <n v="0"/>
    <n v="0"/>
    <n v="0"/>
    <s v="Not Reported"/>
    <s v="Not Reported"/>
    <s v="Not Reported"/>
    <s v="Not Reported"/>
    <s v=""/>
    <n v="3241287"/>
    <s v="Tax Grants; Cash Grant/Improvements"/>
    <n v="1639223"/>
    <n v="0"/>
  </r>
  <r>
    <s v="2016-18846"/>
    <x v="2"/>
    <x v="0"/>
    <s v="02/28/2017"/>
    <n v="2017"/>
    <s v="Grid"/>
    <s v="Alevo Manufacturing, Inc."/>
    <s v="Yes"/>
    <s v="Cabarrus"/>
    <n v="3"/>
    <s v="2321 Concord Parkway South, Concord, NC 28027"/>
    <s v="Yes"/>
    <s v="2321 Concord Parkway South, Concord, NC 28027"/>
    <s v="28027"/>
    <s v="704-840-0543"/>
    <s v="http://alevo.com"/>
    <n v="335911"/>
    <s v=""/>
    <s v="Manufacturing"/>
    <s v=""/>
    <s v="Purchase and/or installation of equipment; Training, Other - Increase employment"/>
    <n v="3518000"/>
    <n v="2638500"/>
    <n v="879500"/>
    <n v="182"/>
    <n v="215"/>
    <n v="56237"/>
    <n v="226350000"/>
    <n v="5"/>
    <n v="12"/>
    <s v="Withdrawn"/>
    <n v="0"/>
    <n v="0"/>
    <n v="0"/>
    <n v="0"/>
    <s v="Not Reported"/>
    <s v="Not Reported"/>
    <s v="Not Reported"/>
    <s v="Not Reported"/>
    <s v=""/>
    <s v="NO INCENTIVES"/>
    <s v="NO INCENTIVES"/>
    <s v="NO INCENTIVES"/>
    <n v="0"/>
  </r>
  <r>
    <s v="2016-18232"/>
    <x v="2"/>
    <x v="0"/>
    <s v="04/18/2017"/>
    <n v="2017"/>
    <s v="Stop"/>
    <s v="Continental Automotive Systems, Inc. (Burke)"/>
    <s v="Yes"/>
    <s v="Burke"/>
    <n v="2"/>
    <s v="1103 Jamestown Road, Morganton, NC 28655-9285"/>
    <s v="Yes"/>
    <s v="1103 Jamestown Road, Morganton, NC 28655"/>
    <s v="28655-9285"/>
    <s v="828-430-1786"/>
    <s v="http://www.continental-corporation.com"/>
    <n v="336340"/>
    <s v=""/>
    <s v="Manufacturing"/>
    <s v=""/>
    <s v="Renovation to building"/>
    <n v="1783000"/>
    <n v="1604700"/>
    <n v="178300"/>
    <n v="152"/>
    <n v="429"/>
    <n v="34876"/>
    <n v="36873625"/>
    <n v="3"/>
    <n v="12"/>
    <s v="Active"/>
    <n v="1485900"/>
    <n v="0"/>
    <n v="165100"/>
    <n v="0"/>
    <n v="82"/>
    <n v="429"/>
    <n v="43487"/>
    <n v="63727350"/>
    <s v=""/>
    <n v="2782300"/>
    <s v="Cash Grant"/>
    <n v="18884"/>
    <n v="0"/>
  </r>
  <r>
    <s v="2016-19294"/>
    <x v="2"/>
    <x v="0"/>
    <s v="04/18/2017"/>
    <n v="2017"/>
    <s v="Gemstone"/>
    <s v="Trilliant Networks Inc."/>
    <s v="Yes"/>
    <s v="Wake"/>
    <n v="3"/>
    <s v="401 Harrison Oaks Blvd Suite 300, Cary, NC 27513-9508"/>
    <s v="Yes"/>
    <s v="401 Harrison Oaks Blvd. Suite 150, Cary, NC 27513"/>
    <s v="27513-9508"/>
    <s v="225-715-8857"/>
    <s v="www.trilliantinc.com"/>
    <n v="541512"/>
    <n v="551114"/>
    <s v="Professional, Scientific, and Technical Services"/>
    <s v="Management of Companies and Enterprises"/>
    <s v="Purchase and/or installation of equipment; Renovation to building; Training; Other - Create more R&amp;D jobs"/>
    <n v="1772000"/>
    <n v="1329000"/>
    <n v="443000"/>
    <n v="130"/>
    <n v="14"/>
    <n v="94813"/>
    <s v=""/>
    <n v="5"/>
    <n v="12"/>
    <s v="Active"/>
    <n v="1289250"/>
    <n v="10387"/>
    <n v="429500"/>
    <n v="3462"/>
    <n v="30"/>
    <n v="14"/>
    <n v="111378"/>
    <n v="0"/>
    <s v=""/>
    <n v="37916"/>
    <s v="Cash grant; tax grant"/>
    <n v="9500"/>
    <n v="10387"/>
  </r>
  <r>
    <s v="2016-18860"/>
    <x v="2"/>
    <x v="0"/>
    <s v="05/09/2017"/>
    <n v="2017"/>
    <s v="Chagall"/>
    <s v="Credit Suisse Securities (USA) LLC (III)"/>
    <s v="Yes"/>
    <s v="Wake"/>
    <n v="3"/>
    <s v="6933 Louis Stephens Drive, Morrisville, NC 27560-6372; 7033 Louis Stephens Drive, Morrisville, NC 27560-6399; 5221 Paramount Parkway, Morrisville, NC 27560"/>
    <s v="Yes"/>
    <s v="PO Box 110047, RTP, NC 27709"/>
    <s v="27560-6372; 27560-6399; 27560"/>
    <s v="919-994-4729"/>
    <s v="www.credit-suisse.com"/>
    <n v="523110"/>
    <n v="523120"/>
    <s v="Finance and Insurance"/>
    <s v="Finance and Insurance"/>
    <s v="Purchase and/or installation of equipment; Renovation to building; Training; Other - furnishings and fixtures, construction of new building"/>
    <n v="53648000"/>
    <n v="40236000"/>
    <n v="13412000"/>
    <n v="960"/>
    <n v="1499"/>
    <n v="80243"/>
    <n v="56400000"/>
    <n v="2"/>
    <n v="12"/>
    <s v="Active"/>
    <n v="38073750"/>
    <n v="1667570"/>
    <n v="12691250"/>
    <n v="555857"/>
    <n v="794"/>
    <n v="1499"/>
    <n v="91199"/>
    <n v="0"/>
    <s v=""/>
    <n v="1693410"/>
    <s v="tax grant"/>
    <n v="3925091"/>
    <n v="1667570"/>
  </r>
  <r>
    <s v="2016-18873"/>
    <x v="2"/>
    <x v="0"/>
    <s v="05/09/2017"/>
    <n v="2017"/>
    <s v="Astro"/>
    <s v="Equitable Financial Life Insurance Company"/>
    <s v="Yes"/>
    <s v="Mecklenburg"/>
    <n v="3"/>
    <s v="8501 IBM Drive; 7207 IBM Drive, Charlotte, NC 28262-4333"/>
    <s v="Yes"/>
    <s v="1290 Avenue Of The Americas, New York, NY 10104"/>
    <s v="28262-4333"/>
    <s v="212-314-6884"/>
    <s v="https://us.axa.com/home.html"/>
    <n v="551114"/>
    <s v=""/>
    <s v="Management of Companies and Enterprises"/>
    <s v=""/>
    <s v="Purchase and/or installation of equipment; Renovation to building; Training"/>
    <n v="15766000"/>
    <n v="11824500"/>
    <n v="3941500"/>
    <n v="495"/>
    <n v="618"/>
    <n v="98303"/>
    <n v="16200000"/>
    <n v="4"/>
    <n v="10"/>
    <s v="Active"/>
    <n v="11061000"/>
    <n v="763500"/>
    <n v="3687000"/>
    <n v="254500"/>
    <n v="333"/>
    <n v="618"/>
    <n v="152476"/>
    <n v="31167491"/>
    <s v=""/>
    <n v="946367"/>
    <s v="Cash Grant"/>
    <n v="396730.7"/>
    <n v="763500"/>
  </r>
  <r>
    <s v="2017-19998"/>
    <x v="2"/>
    <x v="0"/>
    <s v="07/06/2017"/>
    <n v="2017"/>
    <s v="Element"/>
    <s v="Infosys Limited (d/b/a Infosys Limited of India)"/>
    <s v="Yes"/>
    <s v="Wake"/>
    <n v="3"/>
    <s v="7751 Brier Creek Pkwy, Suite #400, Raleigh, NC 27617-6809"/>
    <s v="No"/>
    <s v="6200 Tennyson Parkway, #150, Plano, TX 75024"/>
    <s v="27617-6809"/>
    <s v="1-650-320-4200"/>
    <s v="www.infosys.com"/>
    <n v="541512"/>
    <s v=""/>
    <s v="Professional, Scientific, and Technical Services"/>
    <s v=""/>
    <s v="Other - Recruitment; Purchase and/or installation of equipment; Renovation to building; Training"/>
    <n v="29850000"/>
    <n v="22387500"/>
    <n v="7462500"/>
    <n v="1600"/>
    <n v="1162"/>
    <n v="64931"/>
    <n v="7857000"/>
    <n v="4"/>
    <n v="12"/>
    <s v="Active"/>
    <n v="20874750"/>
    <n v="0"/>
    <n v="6958250"/>
    <n v="0"/>
    <n v="353"/>
    <n v="1162"/>
    <n v="71519"/>
    <n v="7681267"/>
    <s v=""/>
    <n v="1093634"/>
    <s v="tax grant"/>
    <n v="0"/>
    <n v="0"/>
  </r>
  <r>
    <s v="2016-18955"/>
    <x v="2"/>
    <x v="1"/>
    <s v="07/24/2017"/>
    <n v="2017"/>
    <s v="Columbus (JDIG1)"/>
    <s v="EGGER Wood Products LLC"/>
    <s v="No"/>
    <s v="Davidson"/>
    <n v="2"/>
    <s v="300 Egger Parkway, Linwood, NC 27299-9030"/>
    <s v="No"/>
    <s v="300 Egger Parkway, Linwood, NC 27292"/>
    <s v="27299-9030"/>
    <s v="(804) 300-2085"/>
    <s v="https://www.egger.com/shop/en_CM/about-egger/egger-international/offices"/>
    <n v="321219"/>
    <s v=""/>
    <s v="Manufacturing"/>
    <s v=""/>
    <s v="Purchase and/or installation of equipment; Renovation to building"/>
    <n v="5965000"/>
    <n v="5368500"/>
    <n v="596500"/>
    <n v="320"/>
    <s v=""/>
    <n v="35209"/>
    <n v="270000000"/>
    <n v="3"/>
    <n v="12"/>
    <s v="Active"/>
    <n v="5085900"/>
    <n v="282600"/>
    <n v="565100"/>
    <n v="31400"/>
    <n v="319"/>
    <n v="0"/>
    <n v="43676"/>
    <n v="0"/>
    <s v=""/>
    <s v="up to $14,000,000"/>
    <s v="Cash grant"/>
    <n v="1067540"/>
    <n v="282600"/>
  </r>
  <r>
    <s v="2017-20004"/>
    <x v="2"/>
    <x v="0"/>
    <s v="07/25/2017"/>
    <n v="2017"/>
    <s v="Checkmark"/>
    <s v="ABC Phones of North Carolina, Inc. (D/B/A A Wireless)"/>
    <s v="Yes"/>
    <s v="Wake"/>
    <n v="3"/>
    <s v="TBD, Raleigh, NC N/A"/>
    <s v="No"/>
    <s v="1290-B East Arlington Blvd, Greenville, NC 27858"/>
    <s v="N/A"/>
    <s v="(252) 317-0388"/>
    <s v="http://awireless.com/"/>
    <n v="551114"/>
    <s v=""/>
    <s v="Management of Companies and Enterprises"/>
    <s v=""/>
    <s v="Training; Purchase and/or installation of equipment; Renovation to building"/>
    <n v="4461000"/>
    <n v="3345750"/>
    <n v="1115250"/>
    <n v="225"/>
    <n v="128"/>
    <n v="84330"/>
    <s v=""/>
    <n v="4"/>
    <n v="12"/>
    <s v="Terminated, $0 Disbursed"/>
    <n v="0"/>
    <n v="0"/>
    <n v="0"/>
    <n v="0"/>
    <s v="Not Reported"/>
    <s v="Not Reported"/>
    <s v="Not Reported"/>
    <s v="Not Reported"/>
    <s v=""/>
    <n v="58813"/>
    <s v="Wake County Business Investment Grant; City of Raleigh grant"/>
    <n v="0"/>
    <n v="0"/>
  </r>
  <r>
    <s v="2017-19693"/>
    <x v="2"/>
    <x v="0"/>
    <s v="08/09/2017"/>
    <n v="2017"/>
    <s v="Clipper I"/>
    <s v="Allstate Insurance Company"/>
    <s v="Yes"/>
    <s v="Mecklenburg"/>
    <n v="3"/>
    <s v="7349 and 8209 IBM Drive, Charlotte, NC 28262-4309; 7201 University Oaks Dr, Charlotte, NC 28262; 1414 S. Tryon St Ste. A, Charlotte, NC 28203-6349"/>
    <s v="Yes"/>
    <s v="3075 Sanders Rd. G1SE, Northbrook, IL 60062"/>
    <s v="28262-4309; 28262; 28203-6349"/>
    <s v="847-402-3412"/>
    <s v="www.allstate.com"/>
    <n v="524126"/>
    <s v=""/>
    <s v="Finance and Insurance"/>
    <s v=""/>
    <s v="Purchase and/or installation of equipment; Renovation to building"/>
    <n v="23816000"/>
    <n v="17862000"/>
    <n v="5954000"/>
    <n v="2025"/>
    <n v="1892"/>
    <n v="46813"/>
    <n v="20362500"/>
    <n v="3"/>
    <n v="12"/>
    <s v="Active"/>
    <n v="14499000"/>
    <n v="0"/>
    <n v="4833000"/>
    <n v="0"/>
    <n v="0"/>
    <n v="1491"/>
    <n v="0"/>
    <n v="34672707"/>
    <s v=""/>
    <n v="1443525"/>
    <s v="Cash Grant"/>
    <n v="0"/>
    <n v="0"/>
  </r>
  <r>
    <s v="2017-198937"/>
    <x v="2"/>
    <x v="0"/>
    <s v="08/14/2017"/>
    <n v="2017"/>
    <s v="Maud"/>
    <s v="Albemarle Corporation II"/>
    <s v="Yes"/>
    <s v="Cleveland"/>
    <n v="2"/>
    <s v="348 Holiday Inn Drive, Kings Mountain, NC 28086-3615"/>
    <s v="Yes"/>
    <s v="4350 Congress Street, Suite 700, Charlotte, NC 28209"/>
    <s v="28086-3615"/>
    <s v="980-299-5700"/>
    <s v="https://www.albemarle.com"/>
    <n v="551114"/>
    <s v=""/>
    <s v="Management of Companies and Enterprises"/>
    <s v=""/>
    <s v="Training; Renovation to building; Purchase and/or installation of equipment"/>
    <n v="4793000"/>
    <n v="4313700"/>
    <n v="479300"/>
    <n v="153"/>
    <n v="271"/>
    <n v="70403"/>
    <n v="9450000"/>
    <n v="5"/>
    <n v="12"/>
    <s v="Withdrawn"/>
    <n v="0"/>
    <n v="0"/>
    <n v="0"/>
    <n v="0"/>
    <s v="Not Reported"/>
    <s v="Not Reported"/>
    <s v="Not Reported"/>
    <s v="Not Reported"/>
    <s v=""/>
    <n v="329700"/>
    <s v="Tax Grants"/>
    <n v="90597.55"/>
    <n v="0"/>
  </r>
  <r>
    <s v="2016-19380"/>
    <x v="2"/>
    <x v="0"/>
    <s v="08/14/2017"/>
    <n v="2017"/>
    <s v="Pine"/>
    <s v="Fibertex Personal Care Corporation"/>
    <s v="No"/>
    <s v="Randolph"/>
    <n v="2"/>
    <s v="733 Commerce Place, Asheboro, NC 27203-0501"/>
    <s v="No"/>
    <s v="733 Commerce Place, Asheboro, NC 27203-0501"/>
    <s v="27203-0501"/>
    <s v="(336) 964-4217"/>
    <s v="www.fibertexpersonalcare.com"/>
    <n v="313230"/>
    <s v=""/>
    <s v="Manufacturing"/>
    <s v=""/>
    <s v="Purchase and/or installation of equipment; Renovation to building"/>
    <n v="2185000"/>
    <n v="1966500"/>
    <n v="218500"/>
    <n v="131"/>
    <n v="0"/>
    <n v="37086"/>
    <n v="54000000"/>
    <n v="5"/>
    <n v="12"/>
    <s v="Terminated, $0 Disbursed"/>
    <n v="0"/>
    <n v="0"/>
    <n v="0"/>
    <n v="0"/>
    <n v="32"/>
    <n v="0"/>
    <n v="36720"/>
    <n v="0"/>
    <s v=""/>
    <n v="2100000"/>
    <s v="Cash Grant"/>
    <n v="50000"/>
    <n v="0"/>
  </r>
  <r>
    <s v="2017-20573"/>
    <x v="2"/>
    <x v="0"/>
    <s v="09/06/2017"/>
    <n v="2017"/>
    <s v="Orange"/>
    <s v="NN, Inc."/>
    <s v="No"/>
    <s v="Mecklenburg"/>
    <n v="3"/>
    <s v="6210 Ardrey Kell Road, Charlotte, NC 28277-4864"/>
    <s v="No"/>
    <s v="207 Mockingbird Lane, Johnson City, TN 37604"/>
    <s v="28277-4864"/>
    <s v="423-434-8300"/>
    <s v="http://www.nninc.com"/>
    <n v="551114"/>
    <s v=""/>
    <s v="Management of Companies and Enterprises"/>
    <s v=""/>
    <s v="Purchase and/or installation of equipment; Renovation to building; Training"/>
    <n v="3688000"/>
    <n v="2766000"/>
    <n v="922000"/>
    <n v="180"/>
    <n v="0"/>
    <n v="125926"/>
    <n v="9019161"/>
    <n v="5"/>
    <n v="12"/>
    <s v="Terminated, Funds Disbursed"/>
    <n v="0"/>
    <n v="59250"/>
    <n v="0"/>
    <n v="19750"/>
    <n v="42"/>
    <n v="0"/>
    <n v="326843"/>
    <n v="9750798"/>
    <s v=""/>
    <n v="288166"/>
    <s v="Cash Grant"/>
    <n v="0"/>
    <n v="59250"/>
  </r>
  <r>
    <s v="2017-19830"/>
    <x v="2"/>
    <x v="0"/>
    <s v="11/21/2017"/>
    <n v="2017"/>
    <s v="Four"/>
    <s v="Fresenius Kabi USA, LLC"/>
    <s v="Yes"/>
    <s v="Wilson"/>
    <n v="2"/>
    <s v="5200 Corporate Parkway, Wilson, NC 27893-9412"/>
    <s v="Yes"/>
    <s v="Three Corporate Drive, Lake Zurich, IL 60047"/>
    <s v="27893-9412"/>
    <s v="(847) 550-5757"/>
    <s v="http://fresenius-kabi.us/"/>
    <n v="325411"/>
    <s v=""/>
    <s v="Manufacturing"/>
    <s v=""/>
    <s v="Purchase and/or installation of equipment; Training"/>
    <n v="8033000"/>
    <n v="7229700"/>
    <n v="803300"/>
    <n v="356"/>
    <n v="162"/>
    <n v="45203"/>
    <n v="135000000"/>
    <n v="4"/>
    <n v="12"/>
    <s v="Active"/>
    <n v="7094700"/>
    <n v="135000"/>
    <n v="788300"/>
    <n v="15000"/>
    <n v="113"/>
    <n v="162"/>
    <n v="70474"/>
    <n v="0"/>
    <s v=""/>
    <n v="9330000"/>
    <s v="Land Purchase; cash grants"/>
    <n v="1450000"/>
    <n v="135000"/>
  </r>
  <r>
    <s v="2017-21005"/>
    <x v="2"/>
    <x v="0"/>
    <s v="11/28/2017"/>
    <n v="2017"/>
    <s v="Mikey"/>
    <s v="Mako Medical Laboratories LLC"/>
    <s v="Yes"/>
    <s v="Vance"/>
    <n v="1"/>
    <s v="1 Industry Drive, Henderson, NC 27537-8797"/>
    <s v="Yes"/>
    <s v="8461 Garvey Drive, Raleigh, NC 27616"/>
    <s v="27537-8797"/>
    <s v="919-390-3070"/>
    <s v="www.makomedical.com"/>
    <n v="621511"/>
    <s v=""/>
    <s v="Health Care and Social Assistance"/>
    <s v=""/>
    <s v="Training; Purchase and/or installation of equipment"/>
    <n v="3161000"/>
    <n v="3161000"/>
    <n v="0"/>
    <n v="138"/>
    <n v="169"/>
    <n v="46788"/>
    <n v="13855179"/>
    <n v="3"/>
    <n v="12"/>
    <s v="Active"/>
    <n v="3019000"/>
    <n v="40161"/>
    <n v="0"/>
    <n v="0"/>
    <n v="50"/>
    <n v="169"/>
    <n v="34244"/>
    <n v="0"/>
    <s v=""/>
    <n v="763050"/>
    <s v="Cash Grant, Tax Grant"/>
    <n v="450000"/>
    <n v="40161"/>
  </r>
  <r>
    <s v="2017-19832"/>
    <x v="2"/>
    <x v="0"/>
    <s v="12/13/2017"/>
    <n v="2017"/>
    <s v="Agate"/>
    <s v="Corning Incorporated (Agate)"/>
    <s v="Yes"/>
    <s v="Edgecombe"/>
    <n v="1"/>
    <s v="7708 US 64 Alt W, Tarboro, NC 27886"/>
    <s v="No"/>
    <s v="One Riverfront Plaza, Corning, NY 14831"/>
    <s v="27886"/>
    <s v="607 974-9000"/>
    <s v="www.corning.com"/>
    <n v="493110"/>
    <s v=""/>
    <s v="Transportation and Warehousing"/>
    <s v=""/>
    <s v="Renovation to building; Training; Purchase and/or installation of equipment"/>
    <n v="1236000"/>
    <n v="1236000"/>
    <n v="0"/>
    <n v="100"/>
    <n v="320"/>
    <n v="33771"/>
    <n v="77400000"/>
    <n v="1"/>
    <n v="12"/>
    <s v="Active"/>
    <n v="1133000"/>
    <n v="101434"/>
    <n v="0"/>
    <n v="0"/>
    <n v="274"/>
    <n v="330"/>
    <n v="40572"/>
    <n v="65657725"/>
    <s v=""/>
    <n v="3000000"/>
    <s v="Land "/>
    <n v="3000000"/>
    <n v="101434"/>
  </r>
  <r>
    <s v="2017-19833"/>
    <x v="2"/>
    <x v="0"/>
    <s v="12/13/2017"/>
    <n v="2017"/>
    <s v="Excalibur"/>
    <s v="Corning Incorporated (Excalibur)"/>
    <s v="Yes"/>
    <s v="Durham"/>
    <n v="3"/>
    <s v="1 Becton Circle, Durham, NC 27712-9483"/>
    <s v="Yes"/>
    <s v="One Riverfront Plaza, Corning, NY 14831"/>
    <s v="27712-9483"/>
    <s v="607 974-9000"/>
    <s v="www.corning.com"/>
    <n v="327213"/>
    <s v=""/>
    <s v="Manufacturing"/>
    <s v=""/>
    <s v="Renovation to building; Training; Purchase and/or installation of equipment"/>
    <n v="4287000"/>
    <n v="3215250"/>
    <n v="1071750"/>
    <n v="285"/>
    <n v="420"/>
    <n v="59399"/>
    <n v="189000000"/>
    <n v="2"/>
    <n v="12"/>
    <s v="Active"/>
    <n v="3215250"/>
    <n v="0"/>
    <n v="1071750"/>
    <n v="0"/>
    <s v="Not Reported"/>
    <s v="Not Reported"/>
    <s v="Not Reported"/>
    <s v="Not Reported"/>
    <s v=""/>
    <n v="2700000"/>
    <s v="Cash Incentive"/>
    <n v="0"/>
    <n v="0"/>
  </r>
  <r>
    <s v="2017-21138"/>
    <x v="2"/>
    <x v="0"/>
    <s v="12/18/2017"/>
    <n v="2017"/>
    <s v="Ruby"/>
    <s v="Conduent Business Services, LLC"/>
    <s v="Yes"/>
    <s v="Wake"/>
    <n v="3"/>
    <s v="1800 Perimeter Park, Morrisville, NC 27560-0197"/>
    <s v="No"/>
    <s v="100 Campus Drive, Florham Park, NJ 07932-1020"/>
    <s v="27560-0197"/>
    <s v="844-663-2638"/>
    <s v="https://www.conduent.com/"/>
    <n v="551114"/>
    <s v=""/>
    <s v="Management of Companies and Enterprises"/>
    <s v=""/>
    <s v="Purchase and/or installation of equipment; Renovation to building"/>
    <n v="2806000"/>
    <n v="2104500"/>
    <n v="701500"/>
    <n v="180"/>
    <n v="0"/>
    <n v="81120"/>
    <s v=""/>
    <n v="3"/>
    <n v="12"/>
    <s v="Active"/>
    <n v="1867500"/>
    <n v="53293"/>
    <n v="622500"/>
    <n v="17764"/>
    <n v="89"/>
    <n v="6"/>
    <n v="122094"/>
    <n v="0"/>
    <s v=""/>
    <n v="69555"/>
    <s v="Cash Grant; Tax Grant"/>
    <n v="0"/>
    <n v="53293"/>
  </r>
  <r>
    <s v="2017-19841"/>
    <x v="2"/>
    <x v="1"/>
    <s v="12/19/2017"/>
    <n v="2017"/>
    <s v="Diamond"/>
    <s v="Triangle Tyre (USA) Technologies LLC"/>
    <s v="No"/>
    <s v="Edgecombe"/>
    <n v="1"/>
    <s v="Kingsboro Mega Site, Edgecombe County, NC 27801"/>
    <s v="No"/>
    <s v="Kingsboro CSX Select Megasite, Kingsboro, NC 27801"/>
    <s v="27801"/>
    <s v="615-610-5050"/>
    <s v="http://www.triangletyre.net/Default.asp?selflang=en"/>
    <n v="326211"/>
    <s v=""/>
    <s v="Manufacturing"/>
    <s v=""/>
    <s v="Renovation to building; Training; Purchase and/or installation of equipment"/>
    <n v="20126000"/>
    <n v="20126000"/>
    <n v="0"/>
    <n v="640"/>
    <n v="0"/>
    <n v="50805"/>
    <n v="463881600"/>
    <n v="3"/>
    <n v="12"/>
    <s v="Terminated, $0 Disbursed"/>
    <n v="0"/>
    <n v="0"/>
    <n v="0"/>
    <n v="0"/>
    <s v="Not Reported"/>
    <s v="Not Reported"/>
    <s v="Not Reported"/>
    <s v="Not Reported"/>
    <s v=""/>
    <s v="Deeded back to county"/>
    <s v="Land "/>
    <s v="cancelled"/>
    <n v="0"/>
  </r>
  <r>
    <s v="2016-20706"/>
    <x v="2"/>
    <x v="0"/>
    <s v="12/21/2017"/>
    <n v="2017"/>
    <s v="Wonder Woman"/>
    <s v="Dhollandia US, LLC (fka Dhollandia MFG LLC)"/>
    <s v="No"/>
    <s v="Gaston"/>
    <n v="2"/>
    <s v="270 Southridge Parkway, Bessemer City, NC 28016-7801"/>
    <s v="No"/>
    <s v="160 Mine Lake Ct. Ste 200, Raleigh, NC 27615"/>
    <s v="28016-7801"/>
    <s v="855-433-5719"/>
    <s v="Dhollandia.com"/>
    <n v="333999"/>
    <s v=""/>
    <s v="Manufacturing"/>
    <s v=""/>
    <s v="Training; Purchase and/or installation of equipment"/>
    <n v="1624000"/>
    <n v="1461600"/>
    <n v="162400"/>
    <n v="135"/>
    <n v="0"/>
    <n v="39756"/>
    <n v="23400000"/>
    <n v="4"/>
    <n v="12"/>
    <s v="Active"/>
    <n v="1429200"/>
    <n v="0"/>
    <n v="158800"/>
    <n v="0"/>
    <n v="4"/>
    <n v="0"/>
    <n v="76872"/>
    <n v="0"/>
    <s v=""/>
    <n v="185000"/>
    <s v="Tax grant; Cash Grant; Reduction of Land cost"/>
    <n v="160000"/>
    <n v="0"/>
  </r>
  <r>
    <s v="2017-20885"/>
    <x v="2"/>
    <x v="0"/>
    <s v="12/21/2017"/>
    <n v="2017"/>
    <s v="Engines"/>
    <s v="Sunrise Global Marketing, LLC"/>
    <s v="Yes"/>
    <s v="Burke"/>
    <n v="2"/>
    <s v="600 Causby Road, Morganton, NC 28655-6727"/>
    <s v="No"/>
    <s v="500 South Main Street, Mooresville, NC 28115"/>
    <s v="28655-6727"/>
    <s v="704-658-0539"/>
    <s v="greenworkstools.com"/>
    <n v="333112"/>
    <s v=""/>
    <s v="Manufacturing"/>
    <s v=""/>
    <s v="Purchase and/or installation of equipment; Renovation to building; Training; Other - Employee Benefits increase"/>
    <n v="1530000"/>
    <n v="1377000"/>
    <n v="153000"/>
    <n v="168"/>
    <n v="0"/>
    <n v="29709"/>
    <n v="20902500"/>
    <n v="5"/>
    <n v="12"/>
    <s v="Active"/>
    <n v="1334700"/>
    <n v="13036"/>
    <n v="148300"/>
    <n v="1448"/>
    <n v="24"/>
    <n v="3"/>
    <n v="36457"/>
    <n v="0"/>
    <s v=""/>
    <n v="450000"/>
    <s v="Cash Grant"/>
    <n v="26742"/>
    <n v="13036"/>
  </r>
  <r>
    <s v="2017-20230"/>
    <x v="2"/>
    <x v="0"/>
    <s v="12/21/2017"/>
    <n v="2017"/>
    <s v="Eager"/>
    <s v="Tristone Flowtech USA Inc."/>
    <s v="No"/>
    <s v="Iredell"/>
    <n v="3"/>
    <s v="208 Manufacturers Blvd., Mooresville, NC 28115-6001"/>
    <s v="No"/>
    <s v="2000 Town Center, Suite 660, Southfield, MI 48075"/>
    <s v="28115-6001"/>
    <s v="248-560-1724"/>
    <s v="www.tristone.com"/>
    <n v="326220"/>
    <s v=""/>
    <s v="Manufacturing"/>
    <s v=""/>
    <s v="Renovation to building; Training; Purchase and/or installation of equipment"/>
    <n v="1344000"/>
    <n v="1008000"/>
    <n v="336000"/>
    <n v="272"/>
    <n v="0"/>
    <n v="34419"/>
    <n v="21252600"/>
    <n v="5"/>
    <n v="12"/>
    <s v="Terminated, $0 Disbursed"/>
    <n v="0"/>
    <n v="0"/>
    <n v="0"/>
    <n v="0"/>
    <n v="36"/>
    <n v="0"/>
    <n v="55610"/>
    <n v="0"/>
    <s v=""/>
    <n v="1378000"/>
    <s v="Cash Grant; Rent Reimbursement; 8-yr Tax back grant; relocation assistance"/>
    <n v="421283"/>
    <n v="0"/>
  </r>
  <r>
    <s v="2015-16957"/>
    <x v="0"/>
    <x v="0"/>
    <d v="2016-01-19T00:00:00"/>
    <n v="2016"/>
    <s v="Project Post It"/>
    <s v="The Hillshire Brands Company"/>
    <s v="Yes"/>
    <s v="Edgecombe"/>
    <n v="1"/>
    <s v="110 Sara Lee Road, Tarboro, NC"/>
    <s v="Yes"/>
    <s v="2200 Don Tyson Parkway, Springdale, NC,72762"/>
    <s v="27886-5269 "/>
    <s v="479-290-7093"/>
    <s v="www.tysonfoods.com"/>
    <n v="311812"/>
    <s v="Not Applicable"/>
    <s v="Manufacturing"/>
    <s v="Not Applicable"/>
    <s v="a. Installation or purchase of new equipment"/>
    <n v="300000"/>
    <m/>
    <m/>
    <n v="88"/>
    <n v="687"/>
    <n v="30316"/>
    <n v="25000000"/>
    <m/>
    <n v="3"/>
    <s v="Closed, $0 Disbursed"/>
    <n v="0"/>
    <n v="0"/>
    <m/>
    <m/>
    <n v="39"/>
    <n v="687"/>
    <n v="1084"/>
    <n v="29712869"/>
    <n v="0"/>
    <n v="300000"/>
    <s v="Cash"/>
    <n v="0"/>
    <n v="0"/>
  </r>
  <r>
    <s v="2015-17645"/>
    <x v="0"/>
    <x v="0"/>
    <d v="2016-01-21T00:00:00"/>
    <n v="2016"/>
    <s v="Project Winter"/>
    <s v="COTY US LLC"/>
    <s v="Yes"/>
    <s v="Lee"/>
    <n v="2"/>
    <s v="1400 Broadway Road, Sanford, NC"/>
    <s v="Yes"/>
    <s v="1400 Broadway Road, Sanford, NC,27332"/>
    <s v="27332-7713"/>
    <s v="919-895-5075"/>
    <s v="www.coty.com"/>
    <n v="325620"/>
    <s v="Not Applicable"/>
    <s v="Manufacturing"/>
    <s v="Not Applicable"/>
    <s v="a. Installation or purchase of new equipment, b. Structural repairs, improvements, or renovations to existing buildings to be used for expansion, c. Construction of or improvements to new or existing water...or equipment for existing buildings, d. Construction of or improvements to new or existing water...or equipment for new/proposed building"/>
    <n v="62000"/>
    <m/>
    <m/>
    <n v="23"/>
    <n v="1206"/>
    <n v="40508"/>
    <n v="17000000"/>
    <m/>
    <n v="3"/>
    <s v="Closed, $0 Disbursed"/>
    <n v="0"/>
    <n v="0"/>
    <m/>
    <m/>
    <n v="0"/>
    <n v="1206"/>
    <n v="0"/>
    <n v="0"/>
    <n v="0"/>
    <n v="1024309.44"/>
    <s v="Tax Incentives"/>
    <n v="0"/>
    <n v="0"/>
  </r>
  <r>
    <s v="2015-17216"/>
    <x v="0"/>
    <x v="0"/>
    <d v="2016-02-08T00:00:00"/>
    <n v="2016"/>
    <s v="Project Perdue"/>
    <s v="Perdue Foods, LLC"/>
    <s v="Yes"/>
    <s v="Richmond"/>
    <n v="1"/>
    <s v="416 South Long Drive, Rockingham, NC"/>
    <s v="Yes"/>
    <s v="818 Connecticut Ave NW, Washington, NC,20006"/>
    <n v="28379"/>
    <s v="202 242 9610"/>
    <s v="www.perdue.com"/>
    <n v="311615"/>
    <s v="Not Applicable"/>
    <s v="Manufacturing"/>
    <s v="Not Applicable"/>
    <s v="a. Installation or purchase of new equipment, b. Structural repairs, improvements, or renovations to existing buildings to be used for expansion"/>
    <n v="90000"/>
    <m/>
    <m/>
    <n v="27"/>
    <n v="3409"/>
    <n v="29536"/>
    <n v="9000000"/>
    <m/>
    <n v="3"/>
    <s v="Closed, $0 Disbursed"/>
    <n v="0"/>
    <n v="0"/>
    <m/>
    <m/>
    <n v="0"/>
    <n v="3409"/>
    <n v="0"/>
    <n v="0"/>
    <n v="0"/>
    <n v="264870"/>
    <s v="Tax Incentives"/>
    <n v="0"/>
    <n v="0"/>
  </r>
  <r>
    <s v="2015-16956"/>
    <x v="0"/>
    <x v="0"/>
    <d v="2016-02-16T00:00:00"/>
    <n v="2016"/>
    <s v="Project Kellog"/>
    <s v="Hoffman Materials LLC"/>
    <s v="No"/>
    <s v="Caldwell"/>
    <n v="1"/>
    <s v="230 Timberbrook Lane, Hockory, NC"/>
    <s v="No"/>
    <s v="321 Cherry Street, Carlisle, NC,17013"/>
    <n v="28603"/>
    <s v="717-243-2011"/>
    <s v="www.hoffmanmaterials.com"/>
    <n v="334419"/>
    <s v="Not Applicable"/>
    <s v="Manufacturing"/>
    <s v="Not Applicable"/>
    <s v="a. Installation or purchase of new equipment, b. Structural repairs, improvements, or renovations to existing buildings to be used for expansion, c. Construction of or improvements to new or existing water...or equipment for existing buildings, d. Construction of or improvements to new or existing water...or equipment for new/proposed building"/>
    <n v="500000"/>
    <m/>
    <m/>
    <n v="74"/>
    <n v="0"/>
    <n v="54548"/>
    <n v="18800000"/>
    <m/>
    <n v="5"/>
    <s v="Closed, $0 Disbursed"/>
    <n v="0"/>
    <n v="0"/>
    <m/>
    <m/>
    <n v="0"/>
    <n v="0"/>
    <n v="0"/>
    <n v="0"/>
    <n v="0"/>
    <n v="500000"/>
    <s v="Cash, Tax Incentives"/>
    <n v="0"/>
    <n v="0"/>
  </r>
  <r>
    <s v="2015-16772"/>
    <x v="0"/>
    <x v="1"/>
    <d v="2016-02-22T00:00:00"/>
    <n v="2016"/>
    <s v="Project Swiss"/>
    <s v="GF Linamar LLC"/>
    <s v="No"/>
    <s v="Henderson"/>
    <n v="3"/>
    <s v="Ferncliff Industrial Park, Mills River, NC"/>
    <s v="No"/>
    <s v="Amsler-Laffon-Strasse 9, Schafflausen, NC,8201"/>
    <n v="28759"/>
    <n v="41526312117"/>
    <s v="Not Available"/>
    <n v="331523"/>
    <s v="Not Applicable"/>
    <s v="Manufacturing"/>
    <s v="Not Applicable"/>
    <s v="a. Installation or purchase of new equipment"/>
    <n v="500000"/>
    <m/>
    <m/>
    <n v="315"/>
    <n v="0"/>
    <n v="42952"/>
    <n v="109995861"/>
    <m/>
    <n v="5"/>
    <s v="Active"/>
    <n v="500000"/>
    <n v="0"/>
    <m/>
    <m/>
    <n v="0"/>
    <n v="0"/>
    <n v="0"/>
    <n v="0"/>
    <n v="0"/>
    <n v="7258598.4199999999"/>
    <s v="Donation of Land, Cash"/>
    <n v="0"/>
    <n v="0"/>
  </r>
  <r>
    <s v="2015-17084"/>
    <x v="0"/>
    <x v="0"/>
    <d v="2016-02-29T00:00:00"/>
    <n v="2016"/>
    <s v="Project Mango"/>
    <s v="RSI Home Products Manufacturing, Inc."/>
    <s v="Yes"/>
    <s v="Richmond"/>
    <n v="1"/>
    <s v="Richmond County Industrial Park, Rockingham, NC"/>
    <s v="No"/>
    <s v="400 E. Orangethorpe Ave., Anaheim, NC,92801"/>
    <s v="TBD"/>
    <s v="714-578-3750"/>
    <s v="rsihomeproducts.com"/>
    <n v="337110"/>
    <s v="Not Applicable"/>
    <s v="Manufacturing"/>
    <s v="Not Applicable"/>
    <s v="a. Installation or purchase of new equipment"/>
    <n v="550000"/>
    <m/>
    <m/>
    <n v="158"/>
    <n v="734"/>
    <n v="31200"/>
    <n v="5000000"/>
    <m/>
    <n v="5"/>
    <s v="Closed, $0 Disbursed"/>
    <n v="0"/>
    <n v="0"/>
    <m/>
    <m/>
    <n v="0"/>
    <n v="734"/>
    <n v="0"/>
    <n v="0"/>
    <n v="0"/>
    <n v="1770550"/>
    <s v="Tax Incentives, In-kind Services, Donation of Land"/>
    <n v="125000"/>
    <n v="0"/>
  </r>
  <r>
    <s v="2015-17339"/>
    <x v="0"/>
    <x v="0"/>
    <d v="2016-03-07T00:00:00"/>
    <n v="2016"/>
    <s v="Project Mutt"/>
    <s v="Ardagh Glass Inc."/>
    <s v="Yes"/>
    <s v="Vance, Wilson"/>
    <s v="1, 2"/>
    <s v="620 Facet Road, Vance County, NC/2201 Firestone Parkway, Wilson County, NC"/>
    <s v="Yes"/>
    <s v="1509 S. Macedonia Ave, Muncie, NC,47302"/>
    <s v="27537/27893"/>
    <s v="765-741-7727"/>
    <s v="ardaghgroup.com"/>
    <n v="327213"/>
    <s v="Not Applicable"/>
    <s v="Manufacturing"/>
    <s v="Not Applicable"/>
    <s v="a. Installation or purchase of new equipment"/>
    <n v="1000000"/>
    <m/>
    <m/>
    <n v="0"/>
    <n v="535"/>
    <n v="67548"/>
    <n v="75000000"/>
    <m/>
    <n v="6"/>
    <s v="Active"/>
    <n v="800000"/>
    <n v="200000"/>
    <m/>
    <m/>
    <n v="0"/>
    <n v="535"/>
    <n v="1439"/>
    <n v="76936500"/>
    <n v="0"/>
    <n v="2266737"/>
    <s v="Tax Incentives, Cash, Annual Job Grant"/>
    <n v="100000"/>
    <n v="200000"/>
  </r>
  <r>
    <s v="2015-17458"/>
    <x v="0"/>
    <x v="0"/>
    <d v="2016-03-09T00:00:00"/>
    <n v="2016"/>
    <s v="Project Cube"/>
    <s v="Uniquetex, LLC"/>
    <s v="No"/>
    <s v="Cleveland"/>
    <n v="2"/>
    <s v="700 South Battleground Avenue, Grover, NC"/>
    <s v="No"/>
    <s v="210 Windthistle Dr, Greenville, NC,29615"/>
    <n v="28073"/>
    <s v="NA"/>
    <s v="www.uniquetex.com"/>
    <n v="313230"/>
    <s v="Not Applicable"/>
    <s v="Manufacturing"/>
    <s v="Not Applicable"/>
    <s v="a. Installation or purchase of new equipment"/>
    <n v="800000"/>
    <m/>
    <m/>
    <n v="135"/>
    <n v="0"/>
    <n v="32708"/>
    <n v="28000000"/>
    <m/>
    <n v="6"/>
    <s v="Closed, $0 Disbursed"/>
    <n v="0"/>
    <n v="0"/>
    <m/>
    <m/>
    <n v="0"/>
    <n v="0"/>
    <n v="0"/>
    <n v="0"/>
    <n v="0"/>
    <n v="857088"/>
    <s v="Tax Incentives"/>
    <n v="0"/>
    <n v="0"/>
  </r>
  <r>
    <s v="2015-17518"/>
    <x v="0"/>
    <x v="0"/>
    <d v="2016-03-09T00:00:00"/>
    <n v="2016"/>
    <s v="Project Goldknuckle"/>
    <s v="KSM Castings USA Inc. f/k/a KSM Castings NC Inc."/>
    <s v="Yes"/>
    <s v="Cleveland"/>
    <n v="2"/>
    <s v="120 Blue Brook Drive, Shelby, NC"/>
    <s v="Yes"/>
    <s v="120 Blue Brook Drive, Shelby, NC,28150"/>
    <s v="28150-1500"/>
    <s v="704-751-0550"/>
    <s v="http://www.ksmcastings.com/en"/>
    <n v="331524"/>
    <s v="Not Applicable"/>
    <s v="Manufacturing"/>
    <s v="Not Applicable"/>
    <s v="a. Installation or purchase of new equipment, b. Structural repairs, improvements, or renovations to existing buildings to be used for expansion, c. Construction of or improvements to new or existing water...or equipment for existing buildings, d. Construction of or improvements to new or existing water...or equipment for new/proposed building"/>
    <n v="320000"/>
    <m/>
    <m/>
    <n v="72"/>
    <n v="189"/>
    <n v="38064"/>
    <n v="72000000"/>
    <m/>
    <n v="6"/>
    <s v="Active"/>
    <n v="320000"/>
    <n v="0"/>
    <m/>
    <m/>
    <n v="18"/>
    <n v="189"/>
    <n v="1318"/>
    <n v="23227000"/>
    <n v="0"/>
    <n v="4599213"/>
    <s v="Cash"/>
    <n v="0"/>
    <n v="0"/>
  </r>
  <r>
    <s v="2015-17531"/>
    <x v="0"/>
    <x v="0"/>
    <d v="2016-03-15T00:00:00"/>
    <n v="2016"/>
    <s v="Project Braeburn"/>
    <s v="Braeburn Pharmaceuticals, Inc."/>
    <s v="No"/>
    <s v="Durham"/>
    <n v="3"/>
    <s v="627 Davis Drive, Morrisville, NC"/>
    <s v="No"/>
    <s v="47 Hulfish Street, Suite 441, Princeton, NC,8542"/>
    <s v="27560-6847"/>
    <s v="984-202-5757"/>
    <s v="www.braeburnpharmaceuticals.com"/>
    <n v="325412"/>
    <n v="541711"/>
    <s v="Manufacturing"/>
    <s v="Professional, Scientific, and Technical Services"/>
    <s v="a. Installation or purchase of new equipment, b. Structural repairs, improvements, or renovations to existing buildings to be used for expansion, c. Construction of or improvements to new or existing water...or equipment for existing buildings"/>
    <n v="100000"/>
    <m/>
    <m/>
    <n v="47"/>
    <n v="0"/>
    <n v="68172"/>
    <n v="17900000"/>
    <m/>
    <n v="5"/>
    <s v="Closed, $0 Disbursed"/>
    <n v="0"/>
    <n v="0"/>
    <m/>
    <m/>
    <n v="7"/>
    <n v="0"/>
    <n v="3262"/>
    <n v="28149923"/>
    <n v="0"/>
    <n v="100000"/>
    <s v="Cash"/>
    <n v="0"/>
    <n v="0"/>
  </r>
  <r>
    <s v="2016-17789"/>
    <x v="0"/>
    <x v="0"/>
    <d v="2016-04-20T00:00:00"/>
    <n v="2016"/>
    <s v="Project Bavaria"/>
    <s v="Demmel Inc."/>
    <s v="No"/>
    <s v="Henderson"/>
    <n v="3"/>
    <s v="110 Commercial Drive, Henderson County, NC"/>
    <s v="No"/>
    <s v="110 Commercial Blvd, Flat Rock, NC,28731"/>
    <s v="28731-7747"/>
    <s v="+491781344707"/>
    <s v="www.demmel.de"/>
    <n v="336370"/>
    <s v="Not Applicable"/>
    <s v="Manufacturing"/>
    <s v="Not Applicable"/>
    <s v="a. Installation or purchase of new equipment, b. Structural repairs, improvements, or renovations to existing buildings to be used for expansion, c. Construction of or improvements to new or existing water...or equipment for existing buildings, d. Construction of or improvements to new or existing water...or equipment for new/proposed building"/>
    <n v="150000"/>
    <m/>
    <m/>
    <n v="45"/>
    <n v="0"/>
    <n v="31980"/>
    <n v="3800000"/>
    <m/>
    <n v="5"/>
    <s v="Closed, Funds Disbursed"/>
    <n v="0"/>
    <n v="150000"/>
    <m/>
    <m/>
    <n v="52"/>
    <n v="0"/>
    <n v="760"/>
    <n v="5936528"/>
    <n v="0"/>
    <n v="223647.72"/>
    <s v="Grant to reduce real estate cost, grant to reduce site development and grading cost"/>
    <n v="225000"/>
    <n v="150000"/>
  </r>
  <r>
    <s v="2016-18397"/>
    <x v="0"/>
    <x v="0"/>
    <d v="2016-06-01T00:00:00"/>
    <n v="2016"/>
    <s v="Project Fab"/>
    <s v="Porters Group, LLC"/>
    <s v="Yes"/>
    <s v="Cleveland"/>
    <n v="2"/>
    <s v="133 Industrial Drive, Kings Mountain, NC"/>
    <s v="No"/>
    <s v="1111 Oates Road, Bessemer City, NC,28016"/>
    <s v="28086-3889"/>
    <s v="704-864-1313"/>
    <s v="www.portersfab.com"/>
    <n v="332312"/>
    <s v="Not Applicable"/>
    <s v="Manufacturing"/>
    <s v="Not Applicable"/>
    <s v="a. Installation or purchase of new equipment, b. Structural repairs, improvements, or renovations to existing buildings to be used for expansion"/>
    <n v="90000"/>
    <m/>
    <m/>
    <n v="40"/>
    <n v="152"/>
    <n v="36088"/>
    <n v="3000000"/>
    <m/>
    <n v="3"/>
    <s v="Closed, $0 Disbursed"/>
    <n v="0"/>
    <n v="0"/>
    <m/>
    <m/>
    <n v="0"/>
    <n v="152"/>
    <n v="0"/>
    <n v="0"/>
    <n v="0"/>
    <n v="97500"/>
    <s v="Tax Incentives"/>
    <n v="0"/>
    <n v="0"/>
  </r>
  <r>
    <s v="2016-17781"/>
    <x v="0"/>
    <x v="0"/>
    <d v="2016-06-16T00:00:00"/>
    <n v="2016"/>
    <s v="Project Sunshine"/>
    <s v="Swelect Energy Systems LLC"/>
    <s v="No"/>
    <s v="Halifax"/>
    <n v="1"/>
    <s v="TBD, Roanoke Rapids, NC"/>
    <s v="No"/>
    <s v="2773B Hartland Rd, Falls Church, NC,22043"/>
    <n v="27839"/>
    <s v="571-265-9427"/>
    <s v="www.swelectusa.com"/>
    <n v="334413"/>
    <s v="Not Applicable"/>
    <s v="Manufacturing"/>
    <s v="Not Applicable"/>
    <s v="a. Installation or purchase of new equipment"/>
    <n v="600000"/>
    <m/>
    <m/>
    <n v="140"/>
    <n v="0"/>
    <n v="30420"/>
    <n v="4000000"/>
    <m/>
    <n v="5"/>
    <s v="Closed, $0 Disbursed"/>
    <n v="0"/>
    <n v="0"/>
    <m/>
    <m/>
    <n v="0"/>
    <n v="0"/>
    <n v="0"/>
    <n v="0"/>
    <n v="0"/>
    <n v="1200000"/>
    <s v="Donation of Building"/>
    <n v="0"/>
    <n v="0"/>
  </r>
  <r>
    <s v="2015-17227"/>
    <x v="0"/>
    <x v="0"/>
    <d v="2016-06-24T00:00:00"/>
    <n v="2016"/>
    <s v="Project Frosty"/>
    <s v="United States Cold Storage, Inc."/>
    <s v="Yes"/>
    <s v="Duplin"/>
    <n v="2"/>
    <s v="234/240 Bruce Costin Road, Warsaw, NC"/>
    <s v="Yes"/>
    <s v="201 Laurel Road Suite 400, Voorhees, NC,8043"/>
    <n v="28398"/>
    <s v="856-813-4892"/>
    <s v="www.uscold.com"/>
    <n v="493120"/>
    <s v="Not Applicable"/>
    <s v="Transportation and Warehousing"/>
    <s v="Not Applicable"/>
    <s v="a. Installation or purchase of new equipment, b. Structural repairs, improvements, or renovations to existing buildings to be used for expansion, c. Construction of or improvements to new or existing water...or equipment for existing buildings, d. Construction of or improvements to new or existing water...or equipment for new/proposed building"/>
    <n v="120000"/>
    <m/>
    <m/>
    <n v="45"/>
    <n v="70"/>
    <n v="27716"/>
    <n v="19000000"/>
    <m/>
    <n v="5"/>
    <s v="Closed, Funds Disbursed"/>
    <n v="0"/>
    <n v="120000"/>
    <m/>
    <m/>
    <n v="0"/>
    <n v="70"/>
    <n v="0"/>
    <n v="0"/>
    <n v="0"/>
    <n v="1615799"/>
    <s v="Tax Incentives"/>
    <n v="0"/>
    <n v="120000"/>
  </r>
  <r>
    <s v="2016-18380"/>
    <x v="0"/>
    <x v="0"/>
    <d v="2016-06-29T00:00:00"/>
    <n v="2016"/>
    <s v="Project Tek"/>
    <s v="TekTone Sound &amp; Signal Mfg., Inc."/>
    <s v="Yes"/>
    <s v="Macon"/>
    <n v="1"/>
    <s v="324 Industrial Park Road, Franklin, NC"/>
    <s v="No"/>
    <s v="277 Industrial Park Rd., Franklin, NC,28734"/>
    <s v="28734-1006"/>
    <s v="828-524-9967"/>
    <s v="www.tektone.com"/>
    <n v="334290"/>
    <s v="Not Applicable"/>
    <s v="Manufacturing"/>
    <s v="Not Applicable"/>
    <s v="a. Installation or purchase of new equipment, b. Structural repairs, improvements, or renovations to existing buildings to be used for expansion, c. Construction of or improvements to new or existing water...or equipment for existing buildings"/>
    <n v="90000"/>
    <m/>
    <m/>
    <n v="32"/>
    <n v="75"/>
    <n v="43316"/>
    <n v="2600000"/>
    <m/>
    <n v="5"/>
    <s v="Closed, $0 Disbursed"/>
    <n v="0"/>
    <n v="0"/>
    <m/>
    <m/>
    <n v="0"/>
    <n v="75"/>
    <n v="0"/>
    <n v="0"/>
    <n v="0"/>
    <n v="30000"/>
    <s v="Cash"/>
    <n v="0"/>
    <n v="0"/>
  </r>
  <r>
    <s v="2015-17603"/>
    <x v="0"/>
    <x v="0"/>
    <d v="2016-06-30T00:00:00"/>
    <n v="2016"/>
    <s v="Project Gold"/>
    <s v="B&amp;G Foods Snacks, Inc."/>
    <s v="Yes"/>
    <s v="Yadkin"/>
    <n v="2"/>
    <s v="500 Chipita Way, Yadkinville, NC"/>
    <s v="Yes"/>
    <s v="500 Chipita Way, Yadkinville, NC,27055"/>
    <n v="27055"/>
    <s v="336-849-7011"/>
    <s v="www.bgfoods.com"/>
    <n v="311812"/>
    <s v="Not Applicable"/>
    <s v="Manufacturing"/>
    <s v="Not Applicable"/>
    <s v="a. Installation or purchase of new equipment, b. Structural repairs, improvements, or renovations to existing buildings to be used for expansion"/>
    <n v="105000"/>
    <m/>
    <m/>
    <n v="52"/>
    <n v="172"/>
    <n v="28028"/>
    <n v="6800000"/>
    <m/>
    <n v="3"/>
    <s v="Closed, Funds Disbursed"/>
    <n v="0"/>
    <n v="78750"/>
    <m/>
    <m/>
    <n v="44"/>
    <n v="172"/>
    <n v="631"/>
    <n v="7968384"/>
    <n v="0"/>
    <n v="105000"/>
    <s v="Cash"/>
    <n v="39375"/>
    <n v="78750"/>
  </r>
  <r>
    <s v="2015-17602"/>
    <x v="0"/>
    <x v="0"/>
    <d v="2016-07-18T00:00:00"/>
    <n v="2016"/>
    <s v="Project Longbow"/>
    <s v="Dynamic Air Engineering, Inc."/>
    <s v="No"/>
    <s v="Catawba"/>
    <n v="2"/>
    <s v="2421 BGA Drive, Claremont, NC"/>
    <s v="No"/>
    <s v="620 E. Dyer Road, Santa Ana, NC,92705"/>
    <n v="28610"/>
    <s v="714-540-1000"/>
    <s v="www.daesystems.com"/>
    <n v="333413"/>
    <n v="332994"/>
    <s v="Manufacturing"/>
    <s v="Manufacturing"/>
    <s v="a. Installation or purchase of new equipment"/>
    <n v="110000"/>
    <m/>
    <m/>
    <n v="41"/>
    <n v="0"/>
    <n v="60216"/>
    <n v="6000000"/>
    <m/>
    <n v="3"/>
    <s v="Closed, $0 Disbursed"/>
    <n v="0"/>
    <n v="0"/>
    <m/>
    <m/>
    <n v="0"/>
    <n v="0"/>
    <n v="0"/>
    <n v="0"/>
    <n v="0"/>
    <n v="237848"/>
    <s v="Tax Incentives"/>
    <n v="0"/>
    <n v="0"/>
  </r>
  <r>
    <s v="2016-18763"/>
    <x v="0"/>
    <x v="0"/>
    <d v="2016-08-02T00:00:00"/>
    <n v="2016"/>
    <s v="Project US"/>
    <s v="U-Play Corporation"/>
    <s v="No"/>
    <s v="Wayne"/>
    <n v="2"/>
    <s v="3624 Old Mt Olive Hwy, Not in City limits, NC"/>
    <s v="No"/>
    <s v="18 Fumin Rd, Wuhu, NC,241000"/>
    <n v="28365"/>
    <s v="860-553-851-6888"/>
    <s v="Not Available"/>
    <n v="322121"/>
    <n v="424990"/>
    <s v="Manufacturing"/>
    <s v="Wholesale Trade"/>
    <s v="b. Structural repairs, improvements, or renovations to existing buildings to be used for expansion"/>
    <n v="200000"/>
    <m/>
    <m/>
    <n v="79"/>
    <n v="0"/>
    <n v="30004"/>
    <n v="19000000"/>
    <m/>
    <n v="4"/>
    <s v="Closed, $0 Disbursed"/>
    <n v="0"/>
    <n v="0"/>
    <m/>
    <m/>
    <n v="0"/>
    <n v="0"/>
    <n v="0"/>
    <n v="0"/>
    <n v="0"/>
    <n v="438275"/>
    <s v="Tax Incentives"/>
    <n v="0"/>
    <n v="0"/>
  </r>
  <r>
    <s v="2016-18591"/>
    <x v="0"/>
    <x v="0"/>
    <d v="2016-08-10T00:00:00"/>
    <n v="2016"/>
    <s v="Project Pac"/>
    <s v="Direct Pack Inc."/>
    <s v="No"/>
    <s v="Richmond"/>
    <n v="1"/>
    <s v="612 Airport Road, Rockingham, NC"/>
    <s v="No"/>
    <s v="1025 W 8th St, Azusa, NC,91702"/>
    <s v="28379-7494 "/>
    <s v="626-380-2354"/>
    <s v="www.directpackinc.com"/>
    <n v="326112"/>
    <s v="Not Applicable"/>
    <s v="Manufacturing"/>
    <s v="Not Applicable"/>
    <s v="a. Installation or purchase of new equipment, b. Structural repairs, improvements, or renovations to existing buildings to be used for expansion"/>
    <n v="300000"/>
    <m/>
    <m/>
    <n v="85"/>
    <n v="0"/>
    <n v="24960"/>
    <n v="11000000"/>
    <m/>
    <n v="5"/>
    <s v="Active"/>
    <n v="300000"/>
    <n v="0"/>
    <m/>
    <m/>
    <n v="0"/>
    <n v="0"/>
    <n v="0"/>
    <n v="0"/>
    <n v="0"/>
    <n v="317175"/>
    <s v="Tax Incentives, In-kind Services"/>
    <n v="0"/>
    <n v="0"/>
  </r>
  <r>
    <s v="2016-17803"/>
    <x v="0"/>
    <x v="0"/>
    <d v="2016-08-30T00:00:00"/>
    <n v="2016"/>
    <s v="Project Blue"/>
    <s v="Yokohama Corporation of North America"/>
    <s v="No"/>
    <s v="Cabarrus"/>
    <n v="3"/>
    <s v="TBD, Concord, NC"/>
    <s v="No"/>
    <s v="1 MacArthur Place, Suite 800, Santa Ana, NC,92707"/>
    <s v="28027-9122"/>
    <s v="714-662-9940"/>
    <s v="www.yokohamatire.com"/>
    <n v="541330"/>
    <n v="541712"/>
    <s v="Professional, Scientific, and Technical Services"/>
    <s v="Professional, Scientific, and Technical Services"/>
    <s v="a. Installation or purchase of new equipment, b. Structural repairs, improvements, or renovations to existing buildings to be used for expansion, c. Construction of or improvements to new or existing water...or equipment for existing buildings, d. Construction of or improvements to new or existing water...or equipment for new/proposed building"/>
    <n v="150000"/>
    <m/>
    <m/>
    <n v="50"/>
    <n v="0"/>
    <n v="72436"/>
    <n v="2400000"/>
    <m/>
    <n v="3"/>
    <s v="Closed, $0 Disbursed"/>
    <n v="0"/>
    <n v="0"/>
    <m/>
    <m/>
    <n v="0"/>
    <n v="0"/>
    <n v="0"/>
    <n v="0"/>
    <n v="0"/>
    <n v="294255"/>
    <s v="Cash"/>
    <n v="0"/>
    <n v="0"/>
  </r>
  <r>
    <s v="2016-18147"/>
    <x v="0"/>
    <x v="0"/>
    <d v="2016-09-06T00:00:00"/>
    <n v="2016"/>
    <s v="Project Crane"/>
    <s v="Peak Demand Inc."/>
    <s v="Yes"/>
    <s v="Wilson"/>
    <n v="2"/>
    <s v="605 Tarboro Street Annex SW, Wilson, NC"/>
    <s v="No"/>
    <s v="121 Nash Street NW , Wilson, NC,27893"/>
    <s v="27893-4849"/>
    <s v="844-732-5247"/>
    <s v="www.peakdemand.com"/>
    <n v="335313"/>
    <s v="Not Applicable"/>
    <s v="Manufacturing"/>
    <s v="Not Applicable"/>
    <s v="a. Installation or purchase of new equipment, b. Structural repairs, improvements, or renovations to existing buildings to be used for expansion"/>
    <n v="100000"/>
    <m/>
    <m/>
    <n v="33"/>
    <n v="7"/>
    <n v="59124"/>
    <n v="2300000"/>
    <m/>
    <n v="3"/>
    <s v="Closed, $0 Disbursed"/>
    <n v="0"/>
    <n v="0"/>
    <m/>
    <m/>
    <n v="4"/>
    <n v="7"/>
    <n v="2319"/>
    <n v="1318000"/>
    <n v="0"/>
    <n v="75000"/>
    <s v="Cash"/>
    <n v="0"/>
    <n v="0"/>
  </r>
  <r>
    <s v="2016-18427"/>
    <x v="0"/>
    <x v="0"/>
    <d v="2016-09-13T00:00:00"/>
    <n v="2016"/>
    <s v="Project Textiles II"/>
    <s v="CS Carolina, Inc."/>
    <s v="Yes"/>
    <s v="Alamance"/>
    <n v="2"/>
    <s v="1305 Graham St., Burlington, NC"/>
    <s v="Yes"/>
    <s v="1305 Graham St., Burlington, NC,27217"/>
    <s v="27217-6148"/>
    <s v="336-506-7622"/>
    <s v="www.cs-starlon.com"/>
    <n v="325220"/>
    <s v="Not Applicable"/>
    <s v="Manufacturing"/>
    <s v="Manufacturing"/>
    <s v="a. Installation or purchase of new equipment, b. Structural repairs, improvements, or renovations to existing buildings to be used for expansion, c. Construction of or improvements to new or existing water...or equipment for existing buildings, d. Construction of or improvements to new or existing water...or equipment for new/proposed building"/>
    <n v="85000"/>
    <m/>
    <m/>
    <n v="38"/>
    <n v="49"/>
    <n v="33072"/>
    <n v="8800000"/>
    <m/>
    <n v="3"/>
    <s v="Closed, $0 Disbursed"/>
    <n v="0"/>
    <n v="0"/>
    <m/>
    <m/>
    <n v="0"/>
    <n v="49"/>
    <n v="0"/>
    <n v="0"/>
    <n v="0"/>
    <n v="343000"/>
    <s v="Cash"/>
    <n v="0"/>
    <n v="0"/>
  </r>
  <r>
    <s v="2016-17782"/>
    <x v="0"/>
    <x v="0"/>
    <d v="2016-09-19T00:00:00"/>
    <n v="2016"/>
    <s v="Project Revolution"/>
    <s v="Almac Group Inc"/>
    <s v="Yes"/>
    <s v="Durham"/>
    <n v="3"/>
    <s v="4204 Technology Drive, NC"/>
    <s v="Yes"/>
    <s v="20 Seagoe Industrial Estate, Craigavon, Northern Ireland, NC,BT63 5QD"/>
    <n v="27704"/>
    <s v="442838397639"/>
    <s v="www.almacgroup.com"/>
    <n v="5419"/>
    <n v="325412"/>
    <s v="Professional, Scientific, and Technical Services"/>
    <s v="Manufacturing"/>
    <s v="a. Installation or purchase of new equipment, b. Structural repairs, improvements, or renovations to existing buildings to be used for expansion"/>
    <n v="77000"/>
    <m/>
    <m/>
    <n v="71"/>
    <n v="288"/>
    <n v="62972"/>
    <n v="4600000"/>
    <m/>
    <n v="3"/>
    <s v="Closed, $0 Disbursed"/>
    <n v="0"/>
    <n v="0"/>
    <m/>
    <m/>
    <n v="49"/>
    <n v="288"/>
    <n v="1323"/>
    <n v="4142000"/>
    <n v="0"/>
    <n v="77000"/>
    <s v="Cash"/>
    <n v="0"/>
    <n v="0"/>
  </r>
  <r>
    <s v="2016-18881"/>
    <x v="0"/>
    <x v="0"/>
    <d v="2016-10-24T00:00:00"/>
    <n v="2016"/>
    <s v="Project Horn"/>
    <s v="King Charles Industries, LLC"/>
    <s v="No"/>
    <s v="Anson"/>
    <n v="1"/>
    <s v="Parcel #741403301513, Not in city limits, NC"/>
    <s v="No"/>
    <s v="766 Haileys Ferry Rd., Lilesville, NC,28091"/>
    <s v="28091-6051"/>
    <s v="704-848-4121"/>
    <s v="Not Available"/>
    <n v="313240"/>
    <s v="Not Applicable"/>
    <s v="Manufacturing"/>
    <s v="Not Applicable"/>
    <s v="a. Installation or purchase of new equipment, d. Construction of or improvements to new or existing water...or equipment for new/proposed building"/>
    <n v="300000"/>
    <m/>
    <m/>
    <n v="90"/>
    <n v="0"/>
    <n v="27612"/>
    <n v="11000000"/>
    <m/>
    <n v="3"/>
    <s v="Closed, $0 Disbursed"/>
    <n v="0"/>
    <n v="0"/>
    <m/>
    <m/>
    <n v="0"/>
    <n v="0"/>
    <n v="0"/>
    <n v="0"/>
    <n v="0"/>
    <n v="100000"/>
    <s v="Tax Incentives"/>
    <n v="0"/>
    <n v="0"/>
  </r>
  <r>
    <s v="2016-18589"/>
    <x v="0"/>
    <x v="0"/>
    <d v="2016-10-26T00:00:00"/>
    <n v="2016"/>
    <s v="Project Trilogy"/>
    <s v="Pepsi Bottling Ventures, LLC"/>
    <s v="Yes"/>
    <s v="Robeson"/>
    <n v="1"/>
    <s v="Walters Site St. Pauls, NC, St. Pauls, NC"/>
    <s v="No"/>
    <s v="4141 Park Lake Avenue, Raleigh, NC,27106"/>
    <n v="28384"/>
    <s v="NA"/>
    <s v="www.ppvllc.com"/>
    <n v="312111"/>
    <s v="Not Applicable"/>
    <s v="Manufacturing"/>
    <s v="Not Applicable"/>
    <s v="a. Installation or purchase of new equipment"/>
    <n v="150000"/>
    <m/>
    <m/>
    <n v="48"/>
    <n v="1943"/>
    <n v="35568"/>
    <n v="14800000"/>
    <m/>
    <n v="5"/>
    <s v="Closed, Funds Disbursed"/>
    <n v="0"/>
    <n v="150000"/>
    <m/>
    <m/>
    <n v="235"/>
    <n v="1943"/>
    <n v="1065"/>
    <n v="15448802"/>
    <n v="0"/>
    <n v="1945000"/>
    <s v="Tax Incentives, Donation of Land"/>
    <n v="1945000"/>
    <n v="150000"/>
  </r>
  <r>
    <s v="2016-18526"/>
    <x v="0"/>
    <x v="0"/>
    <d v="2016-10-31T00:00:00"/>
    <n v="2016"/>
    <s v="Project Lava"/>
    <s v="Mafic USA LLC"/>
    <s v="No"/>
    <s v="Cleveland"/>
    <n v="2"/>
    <s v="119 Metrolina Dr., Shelby (outside of city limits), NC"/>
    <s v="No"/>
    <s v="466 Southern Blvd, Suite 2, Chatham, NC,7928"/>
    <s v="28150-7708"/>
    <s v="973-507-3932"/>
    <s v="www.mafic.com"/>
    <n v="327212"/>
    <n v="325211"/>
    <s v="Manufacturing"/>
    <s v="Manufacturing"/>
    <s v="a. Installation or purchase of new equipment, b. Structural repairs, improvements, or renovations to existing buildings to be used for expansion"/>
    <n v="225000"/>
    <m/>
    <m/>
    <n v="102"/>
    <n v="0"/>
    <n v="31720"/>
    <n v="13800000"/>
    <m/>
    <n v="5"/>
    <s v="Active"/>
    <n v="225000"/>
    <n v="0"/>
    <m/>
    <m/>
    <n v="0"/>
    <n v="0"/>
    <n v="0"/>
    <n v="0"/>
    <n v="0"/>
    <n v="226408"/>
    <s v="Cash, Cleveland County Industrial, City of Shelby Industrial, Extension of Gas Line"/>
    <n v="0"/>
    <n v="0"/>
  </r>
  <r>
    <s v="2016-18702"/>
    <x v="0"/>
    <x v="0"/>
    <d v="2016-11-04T00:00:00"/>
    <n v="2016"/>
    <s v="Project Morris"/>
    <s v="Lotus Bakeries US, LLC"/>
    <s v="No"/>
    <s v="Alamance"/>
    <n v="2"/>
    <s v="NC Industrial Center, Mebane, NC"/>
    <s v="No"/>
    <s v="50 Francisco Street Suite 115, San Francisco, NC,94133"/>
    <s v="27302-8368"/>
    <s v="415-694-6662"/>
    <s v="http://www.lotusbakeries.com/"/>
    <n v="311821"/>
    <s v="Not Applicable"/>
    <s v="Manufacturing"/>
    <s v="Not Applicable"/>
    <s v="a. Installation or purchase of new equipment, d. Construction of or improvements to new or existing water...or equipment for new/proposed building"/>
    <n v="180000"/>
    <m/>
    <m/>
    <n v="54"/>
    <n v="0"/>
    <n v="32708"/>
    <n v="43800000"/>
    <m/>
    <n v="3"/>
    <s v="Closed, Funds Disbursed"/>
    <n v="0"/>
    <n v="180000"/>
    <m/>
    <m/>
    <n v="80"/>
    <n v="0"/>
    <n v="723"/>
    <n v="74000000"/>
    <n v="0"/>
    <n v="3135750"/>
    <s v="Cash, Educational Scholarship"/>
    <n v="546800"/>
    <n v="180000"/>
  </r>
  <r>
    <s v="2016-18531"/>
    <x v="0"/>
    <x v="0"/>
    <d v="2016-11-07T00:00:00"/>
    <n v="2016"/>
    <s v="Project Roan"/>
    <s v="Norafin (Americas) Inc"/>
    <s v="Yes"/>
    <s v="Henderson"/>
    <n v="3"/>
    <s v="111 School House Road, Mills River, NC"/>
    <s v="No"/>
    <s v="2 Town Square Boulevard, STE 241, Asheville, NC,28803"/>
    <s v="28759-9742"/>
    <s v="828-654-7477"/>
    <s v="www.norafin.com"/>
    <n v="313230"/>
    <s v="Not Applicable"/>
    <s v="Manufacturing"/>
    <s v="Not Applicable"/>
    <s v="a. Installation or purchase of new equipment, d. Construction of or improvements to new or existing water...or equipment for new/proposed building"/>
    <n v="100000"/>
    <m/>
    <m/>
    <n v="41"/>
    <n v="2"/>
    <n v="31980"/>
    <n v="14900000"/>
    <m/>
    <n v="3"/>
    <s v="Closed, Funds Disbursed"/>
    <n v="0"/>
    <n v="76087"/>
    <m/>
    <m/>
    <n v="35"/>
    <n v="2"/>
    <n v="756"/>
    <n v="14900000"/>
    <n v="0"/>
    <n v="503564"/>
    <s v="Cash,"/>
    <n v="104914"/>
    <n v="76087"/>
  </r>
  <r>
    <s v="2016-19107"/>
    <x v="0"/>
    <x v="0"/>
    <d v="2016-11-18T00:00:00"/>
    <n v="2016"/>
    <s v="Project Emerald"/>
    <s v="Elkamet, Inc."/>
    <s v="Yes"/>
    <s v="Henderson"/>
    <n v="3"/>
    <s v="201 Mills St., East Flat Rock, NC"/>
    <s v="Yes"/>
    <s v="PO Box 265, East Flat Rock, NC,28726"/>
    <s v="28726-0265"/>
    <s v="828-233-4007"/>
    <s v="www.elkamet.com"/>
    <n v="326199"/>
    <s v="Not Applicable"/>
    <s v="Manufacturing"/>
    <s v="Not Applicable"/>
    <s v="a. Installation or purchase of new equipment, d. Construction of or improvements to new or existing water...or equipment for new/proposed building"/>
    <n v="35000"/>
    <m/>
    <m/>
    <n v="23"/>
    <n v="108"/>
    <n v="31512"/>
    <n v="5800000"/>
    <m/>
    <n v="3"/>
    <s v="Closed, Funds Disbursed"/>
    <n v="0"/>
    <n v="35000"/>
    <m/>
    <m/>
    <n v="64"/>
    <n v="108"/>
    <n v="660"/>
    <n v="5818453"/>
    <n v="0"/>
    <n v="185320"/>
    <s v="Donation of Land"/>
    <n v="41450"/>
    <n v="35000"/>
  </r>
  <r>
    <s v="2016-18765"/>
    <x v="0"/>
    <x v="0"/>
    <d v="2016-11-28T00:00:00"/>
    <n v="2016"/>
    <s v="Project Salty"/>
    <s v="Snyder's-Lance, Inc."/>
    <s v="Yes"/>
    <s v="Mecklenburg"/>
    <s v="3"/>
    <s v="8600 South Boulevard, Charlotte, NC/13515 Ballantyne Corporate Place, NC"/>
    <s v="Yes"/>
    <s v="13515 Ballantyne Corporate Place, Charlotte, NC,28277"/>
    <s v="28273-6925/TBD"/>
    <s v="704-557-8126"/>
    <s v="http://snyderslance.com/"/>
    <n v="311821"/>
    <s v="Not Applicable"/>
    <s v="Manufacturing"/>
    <s v="Not Applicable"/>
    <s v="a. Installation or purchase of new equipment, b. Structural repairs, improvements, or renovations to existing buildings to be used for expansion"/>
    <n v="100000"/>
    <m/>
    <m/>
    <n v="90"/>
    <n v="1255"/>
    <n v="43472"/>
    <n v="34000000"/>
    <m/>
    <n v="3"/>
    <s v="Closed, $0 Disbursed"/>
    <n v="0"/>
    <n v="0"/>
    <m/>
    <m/>
    <n v="44"/>
    <n v="1255"/>
    <n v="1382"/>
    <n v="38000000"/>
    <n v="0"/>
    <n v="1706000"/>
    <s v="Tax Incentives"/>
    <n v="0"/>
    <n v="0"/>
  </r>
  <r>
    <s v="2016-18619"/>
    <x v="0"/>
    <x v="0"/>
    <d v="2016-12-08T00:00:00"/>
    <n v="2016"/>
    <s v="Project TQL"/>
    <s v="Total Quality Logistics, LLC"/>
    <s v="Yes"/>
    <s v="Guilford"/>
    <n v="3"/>
    <s v="TBD, High Point, NC"/>
    <s v="No"/>
    <s v="P.O. Box 799, Milford, NC,45150"/>
    <n v="27265"/>
    <s v="513-495-6686"/>
    <s v="www.tql.com"/>
    <n v="488510"/>
    <s v="Not Applicable"/>
    <s v="Transportation and Warehousing"/>
    <s v="Not Applicable"/>
    <s v="a. Installation or purchase of new equipment, b. Structural repairs, improvements, or renovations to existing buildings to be used for expansion, c. Construction of or improvements to new or existing water...or equipment for existing buildings, d. Construction of or improvements to new or existing water...or equipment for new/proposed building"/>
    <n v="70000"/>
    <m/>
    <m/>
    <n v="63"/>
    <n v="172"/>
    <n v="35984"/>
    <n v="277000"/>
    <m/>
    <n v="5"/>
    <s v="Closed, Funds Disbursed"/>
    <n v="0"/>
    <n v="57000"/>
    <m/>
    <m/>
    <n v="219"/>
    <n v="172"/>
    <n v="1560"/>
    <n v="3435883"/>
    <n v="0"/>
    <n v="70000"/>
    <s v="Cash"/>
    <n v="57000"/>
    <n v="57000"/>
  </r>
  <r>
    <s v="2016-18482"/>
    <x v="0"/>
    <x v="0"/>
    <d v="2016-12-15T00:00:00"/>
    <n v="2016"/>
    <s v="Project Lift"/>
    <s v="Home Elevator &amp; Lift Products, LLC"/>
    <s v="Yes"/>
    <s v="Greene"/>
    <n v="1"/>
    <s v="900 NC Hwy 258 South, Snow Hill, NC"/>
    <s v="Yes"/>
    <s v="900 NC Hwy 258 South, Snow Hill, NC,28580"/>
    <n v="28580"/>
    <s v="252-747-5180"/>
    <s v="www.vistavator.com"/>
    <n v="333921"/>
    <s v="Not Applicable"/>
    <s v="Manufacturing"/>
    <s v="Not Applicable"/>
    <s v="a. Installation or purchase of new equipment, b. Structural repairs, improvements, or renovations to existing buildings to be used for expansion, c. Construction of or improvements to new or existing water...or equipment for existing buildings, d. Construction of or improvements to new or existing water...or equipment for new/proposed building"/>
    <n v="50000"/>
    <m/>
    <m/>
    <n v="20"/>
    <n v="24"/>
    <n v="32448"/>
    <n v="503000"/>
    <m/>
    <n v="3"/>
    <s v="Closed, $0 Disbursed"/>
    <n v="0"/>
    <n v="0"/>
    <m/>
    <m/>
    <n v="0"/>
    <n v="24"/>
    <n v="0"/>
    <n v="0"/>
    <n v="0"/>
    <n v="22267"/>
    <s v="Cash"/>
    <n v="0"/>
    <n v="0"/>
  </r>
  <r>
    <s v="2016-18939"/>
    <x v="0"/>
    <x v="0"/>
    <d v="2016-12-15T00:00:00"/>
    <n v="2016"/>
    <s v="Project Spirits"/>
    <s v="The Social Beverage Company, LLC"/>
    <s v="No"/>
    <s v="Lenoir"/>
    <n v="1"/>
    <s v="905 Atlantic Avenue, Kinston, NC"/>
    <s v="No"/>
    <s v="3900 Merton Drive Suite 270, Raleigh, NC,27609"/>
    <n v="28501"/>
    <s v="919-561-2732"/>
    <s v="http://socialhousevodka.com"/>
    <n v="312140"/>
    <s v="Not Applicable"/>
    <s v="Manufacturing"/>
    <s v="Not Applicable"/>
    <s v="a. Installation or purchase of new equipment, b. Structural repairs, improvements, or renovations to existing buildings to be used for expansion"/>
    <n v="68000"/>
    <m/>
    <m/>
    <n v="31"/>
    <n v="0"/>
    <n v="33124"/>
    <n v="5200000"/>
    <m/>
    <n v="3"/>
    <s v="Closed, $0 Disbursed"/>
    <n v="0"/>
    <n v="0"/>
    <m/>
    <m/>
    <n v="0"/>
    <n v="0"/>
    <n v="0"/>
    <n v="0"/>
    <n v="0"/>
    <n v="205453.58000000002"/>
    <s v="Performance Based Incentive, Contribution of Land, Building, and Other Assets,"/>
    <n v="0"/>
    <n v="0"/>
  </r>
  <r>
    <s v="2016-18747"/>
    <x v="0"/>
    <x v="0"/>
    <d v="2016-12-23T00:00:00"/>
    <n v="2016"/>
    <s v="Project Code Red"/>
    <s v="Oerlikon Metco (US) Inc."/>
    <s v="No"/>
    <s v="Mecklenburg"/>
    <n v="3"/>
    <s v="Vanstory Drive, Huntersville Business Park, Huntersville, NC"/>
    <s v="No"/>
    <s v="515 Pleasant Valley Road, Trafford, NC,15085"/>
    <n v="28078"/>
    <s v="724-392-7902"/>
    <s v="www.oerlikon.com"/>
    <n v="333992"/>
    <s v="Not Applicable"/>
    <s v="Manufacturing"/>
    <s v="Not Applicable"/>
    <s v="a. Installation or purchase of new equipment"/>
    <n v="1000000"/>
    <m/>
    <m/>
    <n v="84"/>
    <n v="0"/>
    <n v="83720"/>
    <n v="55800000"/>
    <m/>
    <n v="5"/>
    <s v="Active"/>
    <n v="1000000"/>
    <n v="0"/>
    <m/>
    <m/>
    <n v="51"/>
    <n v="0"/>
    <n v="1745"/>
    <n v="36800000"/>
    <n v="0"/>
    <n v="3339705"/>
    <s v="Tax Incentives"/>
    <n v="0"/>
    <n v="0"/>
  </r>
  <r>
    <s v="2016-28753"/>
    <x v="0"/>
    <x v="0"/>
    <d v="2016-12-29T00:00:00"/>
    <n v="2016"/>
    <s v="Project Crayon"/>
    <s v="Kaco USA Inc."/>
    <s v="Yes"/>
    <s v="Lincoln"/>
    <n v="3"/>
    <s v="1001 Lincoln County Pky, Lincolnton, NC"/>
    <s v="Yes"/>
    <s v="1001 Lincolnton County Pky, Lincolnton, NC,28092"/>
    <s v="28092-6134"/>
    <s v="828-428-7401"/>
    <s v="http://www.KACO.de"/>
    <n v="336390"/>
    <s v="Not Applicable"/>
    <s v="Manufacturing"/>
    <s v="Not Applicable"/>
    <s v="a. Installation or purchase of new equipment, b. Structural repairs, improvements, or renovations to existing buildings to be used for expansion, c. Construction of or improvements to new or existing water...or equipment for existing buildings, d. Construction of or improvements to new or existing water...or equipment for new/proposed building"/>
    <n v="100000"/>
    <m/>
    <m/>
    <n v="90"/>
    <n v="101"/>
    <n v="31148"/>
    <n v="7500000"/>
    <m/>
    <n v="3"/>
    <s v="Closed, $0 Disbursed"/>
    <n v="0"/>
    <n v="0"/>
    <m/>
    <m/>
    <n v="0"/>
    <n v="101"/>
    <n v="0"/>
    <n v="0"/>
    <n v="0"/>
    <n v="222386.5"/>
    <s v="Cash"/>
    <n v="0"/>
    <n v="0"/>
  </r>
  <r>
    <s v="15-1028"/>
    <x v="1"/>
    <x v="0"/>
    <d v="2016-03-14T00:00:00"/>
    <n v="2016"/>
    <s v="Substance, Inc"/>
    <s v="Substance, Inc"/>
    <s v="Yes"/>
    <s v="Catawba"/>
    <n v="2"/>
    <s v="128 Talbert Road"/>
    <s v="N/A"/>
    <s v="P.O. Box 446, Claremont"/>
    <n v="28610"/>
    <s v="(828) 466-7255"/>
    <s v="www.cityofclaremont.org"/>
    <n v="326112"/>
    <s v="Not Required"/>
    <s v="Manufacturing"/>
    <s v="Not Required"/>
    <s v="Water"/>
    <n v="149164"/>
    <s v="N/A"/>
    <s v="N/A"/>
    <s v="Not Required"/>
    <s v="Not Required"/>
    <s v="Not Required"/>
    <s v="Not Required"/>
    <s v="N/A"/>
    <s v="N/A"/>
    <s v="Closed, Funds Disbursed"/>
    <n v="0"/>
    <n v="135605"/>
    <s v="N/A"/>
    <s v="N/A"/>
    <s v="Not Required"/>
    <s v="Not Required"/>
    <s v="Not Required"/>
    <s v="Not Required"/>
    <s v="N/A - Local Governments Apply for Reimbursement"/>
    <s v="Not Required"/>
    <s v="Not Required"/>
    <s v="Not Required"/>
    <n v="135605"/>
  </r>
  <r>
    <s v="15-1029"/>
    <x v="1"/>
    <x v="0"/>
    <d v="2016-03-16T00:00:00"/>
    <n v="2016"/>
    <s v="Perdue Farms"/>
    <s v="Perdue Farms"/>
    <s v="Yes"/>
    <s v="Richmond"/>
    <n v="1"/>
    <s v="State Road #1140"/>
    <s v="N/A"/>
    <s v="125 S. Hancock Street, Rockingham, NC"/>
    <n v="28379"/>
    <s v="(910) 997-8209"/>
    <s v="www.richmondnc.com"/>
    <n v="311615"/>
    <s v="Not Required"/>
    <s v="Manufacturing"/>
    <s v="Not Required"/>
    <s v="Sewer"/>
    <n v="1000000"/>
    <s v="N/A"/>
    <s v="N/A"/>
    <s v="Not Required"/>
    <s v="Not Required"/>
    <s v="Not Required"/>
    <s v="Not Required"/>
    <s v="N/A"/>
    <s v="N/A"/>
    <s v="Closed, Funds Disbursed"/>
    <n v="0"/>
    <n v="1000000"/>
    <s v="N/A"/>
    <s v="N/A"/>
    <s v="Not Required"/>
    <s v="Not Required"/>
    <s v="Not Required"/>
    <s v="Not Required"/>
    <s v="N/A - Local Governments Apply for Reimbursement"/>
    <s v="Not Required"/>
    <s v="Not Required"/>
    <s v="Not Required"/>
    <n v="1000000"/>
  </r>
  <r>
    <s v="15-1030"/>
    <x v="1"/>
    <x v="0"/>
    <d v="2016-05-18T00:00:00"/>
    <n v="2016"/>
    <s v="Henderson Water Extension"/>
    <s v="N/A"/>
    <s v="N/A"/>
    <s v="Vance"/>
    <n v="1"/>
    <s v="US 1 by-pass"/>
    <s v="N/A"/>
    <s v="P.O. Box 1434, Henderson"/>
    <n v="27536"/>
    <s v="(252) 430-5705"/>
    <s v="ci.henderson.nc.us"/>
    <s v="Not Required"/>
    <s v="Not Required"/>
    <s v="Not Required"/>
    <s v="Not Required"/>
    <s v="Water"/>
    <n v="165356"/>
    <s v="N/A"/>
    <s v="N/A"/>
    <s v="Not Required"/>
    <s v="Not Required"/>
    <s v="Not Required"/>
    <s v="Not Required"/>
    <s v="N/A"/>
    <s v="N/A"/>
    <s v="Closed, Funds Disbursed"/>
    <n v="0"/>
    <n v="131881.95000000001"/>
    <s v="N/A"/>
    <s v="N/A"/>
    <s v="Not Required"/>
    <s v="Not Required"/>
    <s v="Not Required"/>
    <s v="Not Required"/>
    <s v="N/A - Local Governments Apply for Reimbursement"/>
    <s v="Not Required"/>
    <s v="Not Required"/>
    <s v="Not Required"/>
    <n v="131881.95000000001"/>
  </r>
  <r>
    <s v="15-1031"/>
    <x v="1"/>
    <x v="0"/>
    <d v="2016-06-01T00:00:00"/>
    <n v="2016"/>
    <s v="N.A. Burton Park Improvements"/>
    <s v="N/A"/>
    <s v="N/A"/>
    <s v="Onslow"/>
    <n v="2"/>
    <s v="Burton Park Blvd"/>
    <s v="N/A"/>
    <s v="234 NW Corridor Blvd, Jacksonville"/>
    <n v="28546"/>
    <s v="(910) 347-4717"/>
    <s v="www.onslowcountync.gov"/>
    <s v="Not Required"/>
    <s v="Not Required"/>
    <s v="Not Required"/>
    <s v="Not Required"/>
    <s v="Water, Sewer,Road"/>
    <n v="1243875"/>
    <s v="N/A"/>
    <s v="N/A"/>
    <s v="Not Required"/>
    <s v="Not Required"/>
    <s v="Not Required"/>
    <s v="Not Required"/>
    <s v="N/A"/>
    <s v="N/A"/>
    <s v="Closed, Funds Disbursed"/>
    <n v="0"/>
    <n v="1168881"/>
    <s v="N/A"/>
    <s v="N/A"/>
    <s v="Not Required"/>
    <s v="Not Required"/>
    <s v="Not Required"/>
    <s v="Not Required"/>
    <s v="N/A - Local Governments Apply for Reimbursement"/>
    <s v="Not Required"/>
    <s v="Not Required"/>
    <s v="Not Required"/>
    <n v="1168881"/>
  </r>
  <r>
    <s v="15-1032"/>
    <x v="1"/>
    <x v="0"/>
    <d v="2016-06-01T00:00:00"/>
    <n v="2016"/>
    <s v="Woodard Parkway"/>
    <s v="N/A"/>
    <s v="N/A"/>
    <s v="Wilson"/>
    <n v="2"/>
    <s v="Woodard Pkwy"/>
    <s v="N/A"/>
    <s v="P.O. Box 10, Wilson"/>
    <n v="27894"/>
    <s v="(252) 237-1115"/>
    <s v="www.wilsonnc.org"/>
    <s v="Not Required"/>
    <s v="Not Required"/>
    <s v="Not Required"/>
    <s v="Not Required"/>
    <s v="Water, Sewer"/>
    <n v="1377759"/>
    <s v="N/A"/>
    <s v="N/A"/>
    <s v="Not Required"/>
    <s v="Not Required"/>
    <s v="Not Required"/>
    <s v="Not Required"/>
    <s v="N/A"/>
    <s v="N/A"/>
    <s v="Closed, Funds Disbursed"/>
    <n v="0"/>
    <n v="1377759"/>
    <s v="N/A"/>
    <s v="N/A"/>
    <s v="Not Required"/>
    <s v="Not Required"/>
    <s v="Not Required"/>
    <s v="Not Required"/>
    <s v="N/A - Local Governments Apply for Reimbursement"/>
    <s v="Not Required"/>
    <s v="Not Required"/>
    <s v="Not Required"/>
    <n v="1377759"/>
  </r>
  <r>
    <s v="15-1033"/>
    <x v="1"/>
    <x v="0"/>
    <d v="2016-07-13T00:00:00"/>
    <n v="2016"/>
    <s v="Commerce Center"/>
    <s v="N/A"/>
    <s v="N/A"/>
    <s v="Edgecombe"/>
    <n v="1"/>
    <s v="US 64"/>
    <s v="N/A"/>
    <s v="P. O. Box 220 Tarboro"/>
    <n v="27886"/>
    <s v="(252) 641-4250"/>
    <s v="www.tarboro-nc.com"/>
    <s v="Not Required"/>
    <s v="Not Required"/>
    <s v="Not Required"/>
    <s v="Not Required"/>
    <s v="Water, Sewer"/>
    <n v="949750"/>
    <s v="N/A"/>
    <s v="N/A"/>
    <s v="Not Required"/>
    <s v="Not Required"/>
    <s v="Not Required"/>
    <s v="Not Required"/>
    <s v="N/A"/>
    <s v="N/A"/>
    <s v="Closed, Funds Disbursed"/>
    <n v="0"/>
    <n v="666381.25"/>
    <s v="N/A"/>
    <s v="N/A"/>
    <s v="Not Required"/>
    <s v="Not Required"/>
    <s v="Not Required"/>
    <s v="Not Required"/>
    <s v="N/A - Local Governments Apply for Reimbursement"/>
    <s v="Not Required"/>
    <s v="Not Required"/>
    <s v="Not Required"/>
    <n v="666381.25"/>
  </r>
  <r>
    <s v="15-1034"/>
    <x v="1"/>
    <x v="0"/>
    <d v="2016-11-15T00:00:00"/>
    <n v="2016"/>
    <s v="Executive Parkway Road Extension"/>
    <s v="N/A"/>
    <s v="N/A"/>
    <s v="Craven"/>
    <n v="2"/>
    <s v="Executive Parkway"/>
    <s v="N/A"/>
    <s v="406 Craven St. New Bern"/>
    <n v="28560"/>
    <s v="(252 636-6600"/>
    <s v="www.cravencountync.gov"/>
    <s v="Not Required"/>
    <s v="Not Required"/>
    <s v="Not Required"/>
    <s v="Not Required"/>
    <s v="Road"/>
    <n v="515000"/>
    <s v="N/A"/>
    <s v="N/A"/>
    <s v="Not Required"/>
    <s v="Not Required"/>
    <s v="Not Required"/>
    <s v="Not Required"/>
    <s v="N/A"/>
    <s v="N/A"/>
    <s v="Closed, Funds Disbursed"/>
    <n v="0"/>
    <n v="515000"/>
    <s v="N/A"/>
    <s v="N/A"/>
    <s v="Not Required"/>
    <s v="Not Required"/>
    <s v="Not Required"/>
    <s v="Not Required"/>
    <s v="N/A - Local Governments Apply for Reimbursement"/>
    <s v="Not Required"/>
    <s v="Not Required"/>
    <s v="Not Required"/>
    <n v="515000"/>
  </r>
  <r>
    <s v="15-1035"/>
    <x v="1"/>
    <x v="0"/>
    <d v="2016-12-01T00:00:00"/>
    <n v="2016"/>
    <s v="Laurinburg Industrial Park"/>
    <s v="N/A"/>
    <s v="N/A"/>
    <s v="Scotland"/>
    <n v="1"/>
    <s v="Hwy 74"/>
    <s v="N/A"/>
    <s v="P.O. Box 249 Laurinburg"/>
    <n v="28353"/>
    <s v="(910) 276-8324"/>
    <s v="www.laurinburg.org"/>
    <s v="Not Required"/>
    <s v="Not Required"/>
    <s v="Not Required"/>
    <s v="Not Required"/>
    <s v="Water"/>
    <n v="708000"/>
    <s v="N/A"/>
    <s v="N/A"/>
    <s v="Not Required"/>
    <s v="Not Required"/>
    <s v="Not Required"/>
    <s v="Not Required"/>
    <s v="N/A"/>
    <s v="N/A"/>
    <s v="Closed, Funds Disbursed"/>
    <n v="0"/>
    <n v="655695"/>
    <s v="N/A"/>
    <s v="N/A"/>
    <s v="Not Required"/>
    <s v="Not Required"/>
    <s v="Not Required"/>
    <s v="Not Required"/>
    <s v="N/A - Local Governments Apply for Reimbursement"/>
    <s v="Not Required"/>
    <s v="Not Required"/>
    <s v="Not Required"/>
    <n v="655695"/>
  </r>
  <r>
    <s v="15-1036"/>
    <x v="1"/>
    <x v="0"/>
    <d v="2016-12-28T00:00:00"/>
    <n v="2016"/>
    <s v="Meridian"/>
    <s v="Meridian"/>
    <s v="Yes"/>
    <s v="Burke"/>
    <n v="2"/>
    <s v="312 Colombo ST., SW"/>
    <s v="N/A"/>
    <s v="P.O. Box 339 Valdese"/>
    <n v="28690"/>
    <s v="(828) 879-2120"/>
    <s v="www.townofvaldese.com"/>
    <n v="313310"/>
    <s v="Not Required"/>
    <s v="Manufacturing"/>
    <s v="Not Required"/>
    <s v="Sewer"/>
    <n v="898425"/>
    <s v="N/A"/>
    <s v="N/A"/>
    <s v="Not Required"/>
    <s v="Not Required"/>
    <s v="Not Required"/>
    <s v="Not Required"/>
    <s v="N/A"/>
    <s v="N/A"/>
    <s v="Closed, Funds Disbursed"/>
    <n v="0"/>
    <n v="702114"/>
    <s v="N/A"/>
    <s v="N/A"/>
    <s v="Not Required"/>
    <s v="Not Required"/>
    <s v="Not Required"/>
    <s v="Not Required"/>
    <s v="N/A - Local Governments Apply for Reimbursement"/>
    <s v="Not Required"/>
    <s v="Not Required"/>
    <s v="Not Required"/>
    <n v="702114"/>
  </r>
  <r>
    <s v="2015-16772"/>
    <x v="2"/>
    <x v="1"/>
    <s v="02/22/2016"/>
    <n v="2016"/>
    <s v="Swiss"/>
    <s v="GF Linamar LLC"/>
    <s v="No"/>
    <s v="Henderson"/>
    <n v="3"/>
    <s v="490 Ferncliff Park Dr., Mills River, NC 28732-8633"/>
    <s v="No"/>
    <s v="2169 Hendersonville Rd, Arden, NC 28704"/>
    <s v="28732-8633"/>
    <s v="828-348-5343"/>
    <s v="www.gflinamar.com/en.html"/>
    <n v="331523"/>
    <s v=""/>
    <s v="Manufacturing"/>
    <s v=""/>
    <s v="Purchase and/or installation of equipment; Training; Other - New building construction"/>
    <n v="5676000"/>
    <n v="4257000"/>
    <n v="1419000"/>
    <n v="315"/>
    <n v="0"/>
    <n v="42964"/>
    <n v="109995861"/>
    <n v="5"/>
    <n v="12"/>
    <s v="Active"/>
    <n v="3456000"/>
    <n v="567464"/>
    <n v="1152000"/>
    <n v="189154"/>
    <n v="304"/>
    <n v="1"/>
    <n v="55526"/>
    <n v="176174422"/>
    <s v=""/>
    <s v="Not to exceed $6,945,672; $302,926.50"/>
    <s v="Interest-free financing of land purchase for construction of new facility, secured by a first deed of trust; cash grants over 7 years for each investment made (with capital investments made through 2021), with incentive payments applied to land purchase financing repayment until repaid in full, then paid to company.; Cash grant"/>
    <s v="$1,720,272.12 has been earned and  applied against real estate the County purchased  at a cost of approximately $4,612,861.   No amounts have been paid to the Company.; $88,593.90"/>
    <n v="567464"/>
  </r>
  <r>
    <s v="2015-17395"/>
    <x v="2"/>
    <x v="0"/>
    <s v="03/18/2016"/>
    <n v="2016"/>
    <s v="Oscar 2.0"/>
    <s v="PayPal, Inc."/>
    <s v="No"/>
    <s v="Mecklenburg"/>
    <n v="3"/>
    <s v="1000 Louis Rose Place,, Charlotte, NC 28262"/>
    <s v="No"/>
    <s v="2211 North First Street, San Jose, CA 95131"/>
    <s v="28262"/>
    <s v="408-967-6009"/>
    <s v="www.paypal.com"/>
    <n v="522320"/>
    <s v=""/>
    <s v="Finance and Insurance"/>
    <s v=""/>
    <s v="Purchase and/or installation of equipment;Training"/>
    <n v="3730000"/>
    <n v="2797500"/>
    <n v="932500"/>
    <n v="360"/>
    <n v="0"/>
    <n v="50929"/>
    <s v=""/>
    <n v="4"/>
    <n v="12"/>
    <s v="Withdrawn"/>
    <n v="0"/>
    <n v="0"/>
    <n v="0"/>
    <n v="0"/>
    <s v="Not Reported"/>
    <s v="Not Reported"/>
    <s v="Not Reported"/>
    <s v="Not Reported"/>
    <s v=""/>
    <n v="100427"/>
    <s v="Cash Grant"/>
    <n v="0"/>
    <n v="0"/>
  </r>
  <r>
    <s v="2015-17585"/>
    <x v="2"/>
    <x v="0"/>
    <s v="04/12/2016"/>
    <n v="2016"/>
    <s v="Buckeye"/>
    <s v="Dollar Express Stores LLC"/>
    <s v="Yes"/>
    <s v="Mecklenburg"/>
    <n v="3"/>
    <s v="7520 E. Independence Blvd., Charlotte, NC 28277-9446"/>
    <s v="No"/>
    <s v="7520 E. Independence Blvd. Suite 100, Charlotte, NC 28227"/>
    <s v="28277-9446"/>
    <s v="980-500-9143"/>
    <s v="www.mydollarexpress.com"/>
    <n v="551114"/>
    <s v=""/>
    <s v="Management of Companies and Enterprises"/>
    <s v=""/>
    <s v="Purchase and/or installation of equipment"/>
    <n v="1634000"/>
    <n v="1225500"/>
    <n v="408500"/>
    <n v="101"/>
    <n v="30"/>
    <n v="86623"/>
    <n v="10597500"/>
    <n v="5"/>
    <n v="12"/>
    <s v="Withdrawn"/>
    <n v="0"/>
    <n v="0"/>
    <n v="0"/>
    <n v="0"/>
    <s v="Not Reported"/>
    <s v="Not Reported"/>
    <s v="Not Reported"/>
    <s v="Not Reported"/>
    <s v=""/>
    <n v="120738"/>
    <s v="Cash Grant"/>
    <n v="0"/>
    <n v="0"/>
  </r>
  <r>
    <s v="2015-17038"/>
    <x v="2"/>
    <x v="0"/>
    <s v="04/26/2016"/>
    <n v="2016"/>
    <s v="Restorative"/>
    <s v="Aurobindo Pharma U.S.A., Inc."/>
    <s v="Yes"/>
    <s v="Durham"/>
    <n v="3"/>
    <s v="2929 Weck Drive, Durham, NC 27709"/>
    <s v="No"/>
    <s v="6 Wheeling Road, Dayton, NJ 08810-1526"/>
    <s v="27709"/>
    <s v="919-630-7176"/>
    <s v="www.aurobindo.com"/>
    <n v="541711"/>
    <n v="325412"/>
    <s v="Professional, Scientific, and Technical Services"/>
    <s v="Manufacturing"/>
    <s v="Purchase and/or installation of equipment; Renovation to building; Training"/>
    <n v="5073000"/>
    <n v="3804750"/>
    <n v="1268250"/>
    <n v="248"/>
    <n v="14"/>
    <n v="55832"/>
    <n v="28530000"/>
    <n v="4"/>
    <n v="12"/>
    <s v="Terminated, $0 Disbursed"/>
    <n v="0"/>
    <n v="0"/>
    <n v="0"/>
    <n v="0"/>
    <n v="80"/>
    <n v="14"/>
    <n v="62066"/>
    <n v="0"/>
    <s v=""/>
    <n v="200000"/>
    <s v="Cash Incentive"/>
    <n v="0"/>
    <n v="0"/>
  </r>
  <r>
    <s v="2016-18121"/>
    <x v="2"/>
    <x v="0"/>
    <s v="07/12/2016"/>
    <n v="2016"/>
    <s v="Green Walls"/>
    <s v="Relias LLC (fka Relias Learning LLC)"/>
    <s v="Yes"/>
    <s v="Wake"/>
    <n v="3"/>
    <s v="1010 Sync Street, Suite 100, Morrisville, NC 27560-5468"/>
    <s v="Yes"/>
    <s v="111 Corning Rd, Cary, NC 27518"/>
    <s v="27560-5468"/>
    <s v="1 (877) 200 0020"/>
    <s v="www.reliaslearning.com"/>
    <n v="511210"/>
    <n v="611420"/>
    <s v="Information"/>
    <s v="Educational Services"/>
    <s v="Purchase and/or installation of equipment; Renovation to building; Training; Other - Investment into product development, marketing expertise. "/>
    <n v="7151000"/>
    <n v="5363250"/>
    <n v="1787750"/>
    <n v="423"/>
    <n v="315"/>
    <n v="75805"/>
    <n v="0"/>
    <n v="5"/>
    <n v="12"/>
    <s v="Active"/>
    <n v="3885000"/>
    <n v="347305"/>
    <n v="1295000"/>
    <n v="115767"/>
    <n v="273"/>
    <n v="315"/>
    <n v="109413"/>
    <n v="0"/>
    <s v=""/>
    <n v="364500"/>
    <s v="cash grant"/>
    <n v="0"/>
    <n v="347305"/>
  </r>
  <r>
    <s v="2015-16606"/>
    <x v="2"/>
    <x v="0"/>
    <s v="07/19/2016"/>
    <n v="2016"/>
    <s v="Scorpion"/>
    <s v="CSX Intermodal Terminals, Inc."/>
    <s v="Yes"/>
    <s v="Edgecombe"/>
    <n v="1"/>
    <s v="TBD, Edgecombe County, NC 27809"/>
    <s v="No"/>
    <s v="550 Water Street, Jacksonville, FL 32202"/>
    <s v="27809"/>
    <s v="904-366-5624"/>
    <s v="www.csx.com"/>
    <n v="488210"/>
    <s v=""/>
    <s v="Transportation and Warehousing"/>
    <s v=""/>
    <s v="Purchase and/or installation of equipment; Other - Construction"/>
    <n v="4310000"/>
    <n v="4310000"/>
    <n v="0"/>
    <n v="134"/>
    <n v="876"/>
    <n v="57642"/>
    <n v="144000000"/>
    <n v="5"/>
    <n v="12"/>
    <s v="Terminated, $0 Disbursed"/>
    <n v="0"/>
    <n v="0"/>
    <n v="0"/>
    <n v="0"/>
    <s v="Not Reported"/>
    <s v="Not Reported"/>
    <s v="Not Reported"/>
    <s v="Not Reported"/>
    <s v=""/>
    <n v="0"/>
    <n v="0"/>
    <n v="0"/>
    <n v="0"/>
  </r>
  <r>
    <s v="2015-16642"/>
    <x v="2"/>
    <x v="0"/>
    <s v="08/29/2016"/>
    <n v="2016"/>
    <s v="Prescient"/>
    <s v="PrescientCo Inc."/>
    <s v="Yes"/>
    <s v="Alamance"/>
    <n v="2"/>
    <s v="2125 Senator Ralph Scott Parkway, Mebane, NC 27302"/>
    <s v="No"/>
    <s v="6260 Downing Street, Denver, CO 80216"/>
    <s v="27302"/>
    <s v="303-397-1914"/>
    <s v="www.prescientco.com"/>
    <n v="332312"/>
    <s v=""/>
    <s v="Manufacturing"/>
    <s v=""/>
    <s v="Purchase and/or installation of equipment; Renovation to building; Training"/>
    <n v="2183000"/>
    <n v="1964700"/>
    <n v="218300"/>
    <n v="185"/>
    <n v="2"/>
    <n v="41890"/>
    <n v="16968983"/>
    <n v="2"/>
    <n v="12"/>
    <s v="Terminated, $0 Disbursed"/>
    <n v="0"/>
    <n v="0"/>
    <n v="0"/>
    <n v="0"/>
    <n v="85"/>
    <n v="2"/>
    <n v="47303"/>
    <n v="15630283"/>
    <s v=""/>
    <n v="1165000"/>
    <s v="Cash; Fee Waiver"/>
    <n v="0"/>
    <n v="0"/>
  </r>
  <r>
    <s v="2016-17765"/>
    <x v="2"/>
    <x v="0"/>
    <s v="09/21/2016"/>
    <n v="2016"/>
    <s v="MedLaunch"/>
    <s v="Avadim Health, Inc. (fka Avadim Technologies Inc.)"/>
    <s v="Yes"/>
    <s v="Buncombe"/>
    <n v="3"/>
    <s v="7.16 Acres off I-40 Access Rd; Parcel Info. No. (PIN) 0609-51-5260-00000, Black Mountain, NC 28711"/>
    <s v="No"/>
    <s v="81 Thompson Street, Asheville, NC 28803"/>
    <s v="28711"/>
    <s v="828-251-7111"/>
    <s v="www.avadimtechnologies.com"/>
    <n v="325411"/>
    <s v=""/>
    <s v="Manufacturing"/>
    <s v=""/>
    <s v="Purchase and/or installation of equipment; Training"/>
    <n v="6536000"/>
    <n v="4902000"/>
    <n v="1634000"/>
    <n v="496"/>
    <n v="57"/>
    <n v="45734"/>
    <n v="18360000"/>
    <n v="4"/>
    <n v="12"/>
    <s v="Active"/>
    <n v="4455000"/>
    <n v="0"/>
    <n v="1485000"/>
    <n v="0"/>
    <n v="74"/>
    <n v="57"/>
    <n v="45985"/>
    <n v="0"/>
    <s v=""/>
    <n v="881960"/>
    <s v="Cash Grant"/>
    <n v="0"/>
    <n v="0"/>
  </r>
  <r>
    <s v="2016-18590"/>
    <x v="2"/>
    <x v="0"/>
    <s v="09/26/2016"/>
    <n v="2016"/>
    <s v="Lookout Lighthouse"/>
    <s v="Corning Optical Communications LLC (Cable I)"/>
    <s v="Yes"/>
    <s v="Catawba, Forsyth"/>
    <s v="2, 3"/>
    <s v="1164 23rd St SE, Hickory, NC 28602-7320; 3180 Centre Park Blvd, Winston Salem, NC 27107-4574; 1500 Prodelin Drive, Newton, NC 28658-7819"/>
    <s v="Yes"/>
    <s v="4200 Corning Place, Charlotte, NC 28216"/>
    <s v="28602-7320; 27107-4574; 28658-7819"/>
    <s v="828 901 5000"/>
    <s v="www.corning.com"/>
    <n v="335921"/>
    <s v=""/>
    <s v="Manufacturing"/>
    <s v=""/>
    <s v="Purchase and/or installation of equipment; Renovation to building; Training"/>
    <n v="2572000"/>
    <n v="1929000"/>
    <n v="643000"/>
    <n v="205"/>
    <n v="1243"/>
    <n v="52336"/>
    <n v="75127500"/>
    <n v="4"/>
    <n v="12"/>
    <s v="Active"/>
    <n v="1633500"/>
    <n v="283658"/>
    <n v="544500"/>
    <n v="94553"/>
    <n v="141"/>
    <n v="1243"/>
    <n v="94257"/>
    <n v="96290656"/>
    <s v=""/>
    <n v="1739702"/>
    <s v="Tax Grant; Cash Grant"/>
    <n v="682239.8"/>
    <n v="283658"/>
  </r>
  <r>
    <s v="2016-18091"/>
    <x v="2"/>
    <x v="0"/>
    <s v="11/02/2016"/>
    <n v="2016"/>
    <s v="Reflex"/>
    <s v="K-Flex USA L.L.C."/>
    <s v="Yes"/>
    <s v="Franklin"/>
    <n v="2"/>
    <s v="100 K-Flex Way, Youngsville, NC 27596"/>
    <s v="Yes"/>
    <s v="100 K-Flex Way, Youngsville, NC 27596"/>
    <s v="27596"/>
    <s v="919-435-5517"/>
    <s v="www.kflexusa.com"/>
    <n v="326291"/>
    <s v=""/>
    <s v="Manufacturing"/>
    <s v=""/>
    <s v="Purchase and/or installation of equipment; Renovation to building; Training"/>
    <n v="1261000"/>
    <n v="1134900"/>
    <n v="126100"/>
    <n v="100"/>
    <n v="202"/>
    <n v="44190"/>
    <n v="40500000"/>
    <n v="4"/>
    <n v="12"/>
    <s v="Terminated, Funds Disbursed"/>
    <n v="0"/>
    <n v="21529"/>
    <n v="0"/>
    <n v="2392"/>
    <n v="40"/>
    <n v="231"/>
    <n v="44737"/>
    <n v="0"/>
    <s v=""/>
    <n v="1350000"/>
    <s v="Cash Grant"/>
    <n v="1350000"/>
    <n v="21529"/>
  </r>
  <r>
    <s v="2016-18438"/>
    <x v="2"/>
    <x v="0"/>
    <s v="11/02/2016"/>
    <n v="2016"/>
    <s v="Leaf"/>
    <s v="LendingTree, LLC I"/>
    <s v="Yes"/>
    <s v="Mecklenburg"/>
    <n v="3"/>
    <s v="2100 Rexford Road and 2115 Rexford Road, Charlotte, NC 28211-3589"/>
    <s v="No"/>
    <s v="11115 Rushmore Drive, Charlotte, NC 28277"/>
    <s v="28211-3589"/>
    <s v="704-541-5351"/>
    <s v="www.lendingtree.com"/>
    <n v="522310"/>
    <s v=""/>
    <s v="Finance and Insurance"/>
    <s v=""/>
    <s v="Purchase and/or installation of equipment; Renovation to building; Training"/>
    <n v="6514000"/>
    <n v="4885500"/>
    <n v="1628500"/>
    <n v="283"/>
    <n v="296"/>
    <n v="73671"/>
    <n v="42217579"/>
    <n v="4"/>
    <n v="12"/>
    <s v="Active"/>
    <n v="4117500"/>
    <n v="724033"/>
    <n v="1372500"/>
    <n v="241344"/>
    <n v="234"/>
    <n v="296"/>
    <n v="192076"/>
    <n v="0"/>
    <s v=""/>
    <n v="662650"/>
    <s v="Cash Grant"/>
    <n v="0"/>
    <n v="724033"/>
  </r>
  <r>
    <s v="2016-18952"/>
    <x v="2"/>
    <x v="0"/>
    <s v="11/04/2016"/>
    <n v="2016"/>
    <s v="Taylor"/>
    <s v="JELD-WEN, Inc. II"/>
    <s v="Yes"/>
    <s v="Mecklenburg"/>
    <n v="3"/>
    <s v="2645 Silver Crescent Drive, Charlotte, NC 28273-3566; 227 W. Trade St, Ste 550, Charlotte, NC 28202-3184"/>
    <s v="Yes"/>
    <s v="440 S Church St, Suite 400, Charlotte, NC 28202"/>
    <s v="28273-3566; 28202-3184"/>
    <s v="704-378-5838"/>
    <s v="www.jeld-wen.com "/>
    <n v="551114"/>
    <s v=""/>
    <s v="Management of Companies and Enterprises"/>
    <s v=""/>
    <s v="Training; Other - offset commercial land and building costs"/>
    <n v="3255000"/>
    <n v="2441250"/>
    <n v="813750"/>
    <n v="200"/>
    <n v="172"/>
    <n v="67500"/>
    <n v="34200000"/>
    <n v="5"/>
    <n v="12"/>
    <s v="Active"/>
    <n v="2139000"/>
    <n v="283029"/>
    <n v="713000"/>
    <n v="94343"/>
    <n v="129"/>
    <n v="172"/>
    <n v="142823"/>
    <n v="41555104"/>
    <s v=""/>
    <n v="1087555"/>
    <s v="Cash Grant"/>
    <n v="82423.89"/>
    <n v="283029"/>
  </r>
  <r>
    <s v="2016-18179"/>
    <x v="2"/>
    <x v="0"/>
    <s v="12/06/2016"/>
    <n v="2016"/>
    <s v="Next Step"/>
    <s v="Everest Textile USA, LLC"/>
    <s v="No"/>
    <s v="Rutherford"/>
    <n v="1"/>
    <s v="1331 W. Main Street, Forest City, NC 28043-2525"/>
    <s v="No"/>
    <s v="No. 256, Minghe Vil., Shansan Dist., Tainan City, Taiwan ROC, N/A 74342"/>
    <s v="28043-2525"/>
    <n v="86665782561"/>
    <s v="http://www.everest.com.tw/ "/>
    <n v="313310"/>
    <s v=""/>
    <s v="Manufacturing"/>
    <s v=""/>
    <s v="Purchase and/or installation of equipment; Renovation to building; Training"/>
    <n v="3008000"/>
    <n v="3008000"/>
    <n v="0"/>
    <n v="549"/>
    <n v="0"/>
    <n v="24490"/>
    <n v="16650000"/>
    <n v="5"/>
    <n v="12"/>
    <s v="Active"/>
    <n v="2606000"/>
    <n v="92720"/>
    <n v="0"/>
    <n v="0"/>
    <n v="171"/>
    <n v="0"/>
    <n v="25098"/>
    <n v="0"/>
    <s v=""/>
    <n v="106025"/>
    <s v="Local Industrial Incentive Grant"/>
    <n v="0"/>
    <n v="92720"/>
  </r>
  <r>
    <s v="2015-17685"/>
    <x v="2"/>
    <x v="0"/>
    <s v="12/13/2016"/>
    <n v="2016"/>
    <s v="Braavos"/>
    <s v="Syneos Health, LLC II (aka Syneos Health NC, LLC)"/>
    <s v="Yes"/>
    <s v="Wake"/>
    <n v="3"/>
    <s v="1030 Sync St, Morrisville, NC 27560-5468"/>
    <s v="Yes"/>
    <s v="3201 Beechleaf Court, Suite 600, Raleigh, NC 27604"/>
    <s v="27560-5468"/>
    <s v="(919) 876-9300"/>
    <s v="www.incresearch.com"/>
    <n v="551114"/>
    <s v=""/>
    <s v="Management of Companies and Enterprises"/>
    <s v=""/>
    <s v="Purchase and/or installation of equipment; Training"/>
    <n v="11209000"/>
    <n v="8406750"/>
    <n v="2802250"/>
    <n v="495"/>
    <n v="2082"/>
    <n v="74923"/>
    <n v="37980000"/>
    <n v="4"/>
    <n v="8"/>
    <s v="Active"/>
    <n v="8406750"/>
    <n v="0"/>
    <n v="2802250"/>
    <n v="0"/>
    <s v="Not Reported"/>
    <s v="Not Reported"/>
    <s v="Not Reported"/>
    <s v="Not Reported"/>
    <s v=""/>
    <n v="633000"/>
    <s v="cash grant"/>
    <n v="0"/>
    <n v="0"/>
  </r>
  <r>
    <s v="2016-18927"/>
    <x v="2"/>
    <x v="0"/>
    <s v="12/15/2016"/>
    <n v="2016"/>
    <s v="RC Cola"/>
    <s v="Citrix Systems, Inc. II"/>
    <s v="Yes"/>
    <s v="Wake"/>
    <n v="3"/>
    <s v="120 S. West Street, Raleigh, NC 27603-1834"/>
    <s v="Yes"/>
    <s v="851 Cypress Creek Rd, Ft. Lauderdale, FL 33309"/>
    <s v="27603-1834"/>
    <s v="954-267-3000"/>
    <s v="www.citrix.com"/>
    <n v="541511"/>
    <s v=""/>
    <s v="Professional, Scientific, and Technical Services"/>
    <s v=""/>
    <s v="Purchase and/or installation of equipment; Renovation to building; Training"/>
    <n v="7707000"/>
    <n v="5780250"/>
    <n v="1926750"/>
    <n v="360"/>
    <n v="821"/>
    <n v="65993"/>
    <s v=""/>
    <n v="5"/>
    <n v="10"/>
    <s v="Active"/>
    <n v="5049000"/>
    <n v="0"/>
    <n v="1683000"/>
    <n v="0"/>
    <n v="0"/>
    <n v="659"/>
    <n v="0"/>
    <n v="0"/>
    <s v=""/>
    <n v="500000"/>
    <s v="tax grant"/>
    <n v="0"/>
    <n v="0"/>
  </r>
  <r>
    <s v="2016-18842B"/>
    <x v="2"/>
    <x v="0"/>
    <s v="12/20/2016"/>
    <n v="2016"/>
    <s v="Driveline-B"/>
    <s v="GKN Driveline Newton, LLC II"/>
    <s v="Yes"/>
    <s v="Catawba"/>
    <n v="2"/>
    <s v="1848 GKN Way, Newton, NC 28658-9072"/>
    <s v="Yes"/>
    <s v="1848 GKN Way, Newton, NC 28658"/>
    <s v="28658-9072"/>
    <s v="828-428-3711"/>
    <s v="www.gkn.com"/>
    <n v="336350"/>
    <s v=""/>
    <s v="Manufacturing"/>
    <s v=""/>
    <s v="Purchase and/or installation of equipment; Renovation to building; Training"/>
    <n v="1764000"/>
    <n v="1587600"/>
    <n v="176400"/>
    <n v="136"/>
    <n v="1483"/>
    <n v="41274"/>
    <n v="99900000"/>
    <n v="3"/>
    <n v="12"/>
    <s v="Terminated, $0 Disbursed"/>
    <n v="0"/>
    <n v="0"/>
    <n v="0"/>
    <n v="0"/>
    <n v="0"/>
    <n v="1397"/>
    <n v="0"/>
    <n v="0"/>
    <s v=""/>
    <n v="3444781"/>
    <s v="Tax Grant"/>
    <n v="1740767"/>
    <n v="0"/>
  </r>
  <r>
    <s v="2016-18842A"/>
    <x v="2"/>
    <x v="0"/>
    <s v="12/20/2016"/>
    <n v="2016"/>
    <s v="Driveline-A"/>
    <s v="GKN Driveline North America, Inc. III"/>
    <s v="Yes"/>
    <s v="Person, Alamance, Lee"/>
    <n v="2"/>
    <s v="6400 Durham Road, Timberlake, NC 27583-9587; 1067 Trollingwood-Hawfields Rd, Mebane, NC 27302-9740; 4901 Womack Road, Sanford, NC 27330-9593"/>
    <s v="Yes"/>
    <s v="1067 Trollingwood-Hawfields Rd, Mebane, NC 27302"/>
    <s v="27583-9587; 27302-9740; 27330-9593"/>
    <s v="919-304-7316"/>
    <s v="www.gkn.com"/>
    <n v="336350"/>
    <s v=""/>
    <s v="Manufacturing"/>
    <s v=""/>
    <s v="Purchase and/or installation of equipment; Renovation to building; Training"/>
    <n v="1710000"/>
    <n v="1539000"/>
    <n v="171000"/>
    <n v="151"/>
    <n v="1894"/>
    <n v="38845"/>
    <n v="61020000"/>
    <n v="4"/>
    <n v="12"/>
    <s v="Terminated, $0 Disbursed"/>
    <n v="0"/>
    <n v="0"/>
    <n v="0"/>
    <n v="0"/>
    <s v="Not Reported"/>
    <s v="Not Reported"/>
    <s v="Not Reported"/>
    <s v="Not Reported"/>
    <s v=""/>
    <n v="432000"/>
    <s v="Cash"/>
    <n v="0"/>
    <n v="0"/>
  </r>
  <r>
    <s v="2013-10677"/>
    <x v="0"/>
    <x v="0"/>
    <d v="2015-01-08T00:00:00"/>
    <n v="2015"/>
    <s v="Project White"/>
    <s v="White Labs Inc."/>
    <s v="No"/>
    <s v="Buncombe"/>
    <n v="3"/>
    <s v="TBD, Buncombe County,NC"/>
    <s v="No"/>
    <s v="9495 Candida Street, San Diego, NC,92126"/>
    <s v="TBD"/>
    <s v="858-693-3441"/>
    <s v="http://www.whitelabs.com/"/>
    <n v="311999"/>
    <s v="Not Applicable"/>
    <s v="Manufacturing"/>
    <s v="Not Applicable"/>
    <s v="a. Installation or purchase of new equipment, b. Structural repairs, improvements, or renovations to existing buildings to be used for expansion"/>
    <n v="40000"/>
    <m/>
    <m/>
    <n v="50"/>
    <n v="0"/>
    <n v="32812"/>
    <n v="3700000"/>
    <m/>
    <n v="3"/>
    <s v="Closed, $0 Disbursed"/>
    <n v="0"/>
    <n v="0"/>
    <m/>
    <m/>
    <n v="0"/>
    <n v="0"/>
    <n v="0"/>
    <n v="0"/>
    <n v="0"/>
    <n v="732805"/>
    <s v="Cash, no cost lease"/>
    <n v="178000"/>
    <n v="0"/>
  </r>
  <r>
    <s v="2014-11873"/>
    <x v="0"/>
    <x v="0"/>
    <d v="2015-01-28T00:00:00"/>
    <n v="2015"/>
    <s v="Project Southfork"/>
    <s v="Ecolab Inc. "/>
    <s v="Yes"/>
    <s v="Guilford"/>
    <n v="2"/>
    <s v="8300 Capital Drive, Greensboro,NC"/>
    <s v="Yes"/>
    <s v="370 Wabasha Street North, St. Paul, NC,55102"/>
    <s v="27409-9790"/>
    <s v="612 250 2192"/>
    <s v="www.ecolab.com"/>
    <n v="325611"/>
    <s v="Not Applicable"/>
    <s v="Manufacturing"/>
    <s v="Not Applicable"/>
    <s v="d. Construction of or improvements to new or existing water...or equipment for new/proposed building"/>
    <n v="100000"/>
    <m/>
    <m/>
    <n v="41"/>
    <n v="496"/>
    <n v="43368"/>
    <n v="9000000"/>
    <m/>
    <n v="3"/>
    <s v="Closed, $0 Disbursed"/>
    <n v="0"/>
    <n v="0"/>
    <m/>
    <m/>
    <n v="0"/>
    <n v="496"/>
    <n v="0"/>
    <n v="0"/>
    <n v="0"/>
    <n v="166980"/>
    <s v="Tax Incentives"/>
    <n v="0"/>
    <n v="0"/>
  </r>
  <r>
    <s v="2014-16047"/>
    <x v="0"/>
    <x v="0"/>
    <d v="2015-02-18T00:00:00"/>
    <n v="2015"/>
    <s v="Project Royal"/>
    <s v="Butterball, LLC"/>
    <s v="Yes"/>
    <s v="Hoke"/>
    <n v="2"/>
    <s v="1000 East Central Avenue, Raeford,NC"/>
    <s v="No"/>
    <s v="1 Butterball Lane, Garner, NC,27529"/>
    <s v="28376-3039"/>
    <s v="919-255-7903"/>
    <s v="www.butterball.com"/>
    <n v="311615"/>
    <s v="Not Applicable"/>
    <s v="Manufacturing"/>
    <s v="Not Applicable"/>
    <s v="a. Installation or purchase of new equipment, b. Structural repairs, improvements, or renovations to existing buildings to be used for expansion"/>
    <n v="150000"/>
    <m/>
    <m/>
    <n v="330"/>
    <n v="3394"/>
    <n v="29120"/>
    <n v="60000000"/>
    <m/>
    <n v="3"/>
    <s v="Closed, Funds Disbursed"/>
    <n v="0"/>
    <n v="150000"/>
    <m/>
    <m/>
    <n v="433"/>
    <n v="3394"/>
    <n v="590.26"/>
    <n v="41157044"/>
    <n v="0"/>
    <n v="389750"/>
    <s v="Cash, Fees Waived"/>
    <n v="168750"/>
    <n v="150000"/>
  </r>
  <r>
    <s v="2015-16387"/>
    <x v="0"/>
    <x v="0"/>
    <d v="2015-02-19T00:00:00"/>
    <n v="2015"/>
    <s v="Project Protection"/>
    <s v="Shalag US Inc."/>
    <s v="Yes"/>
    <s v="Granville"/>
    <n v="2"/>
    <s v="917 SE Industry Drive, Oxford,NC"/>
    <s v="Yes"/>
    <s v="P.O. Box 225, Oxford, NC,27565"/>
    <n v="27565"/>
    <s v="919-690-2020"/>
    <s v="www.shalag.co.il"/>
    <n v="313230"/>
    <s v="Not Applicable"/>
    <s v="Manufacturing"/>
    <s v="Not Applicable"/>
    <s v="a. Installation or purchase of new equipment, b. Structural repairs, improvements, or renovations to existing buildings to be used for expansion"/>
    <n v="100000"/>
    <m/>
    <m/>
    <n v="36"/>
    <n v="74"/>
    <n v="31980"/>
    <n v="14000000"/>
    <m/>
    <n v="3"/>
    <s v="Closed, Funds Disbursed"/>
    <n v="0"/>
    <n v="50000"/>
    <m/>
    <m/>
    <n v="10"/>
    <n v="74"/>
    <n v="1112"/>
    <n v="21817567"/>
    <n v="0"/>
    <n v="554000"/>
    <s v="Tax Incentives"/>
    <n v="110880"/>
    <n v="50000"/>
  </r>
  <r>
    <s v="2014-16031"/>
    <x v="0"/>
    <x v="0"/>
    <d v="2015-02-23T00:00:00"/>
    <n v="2015"/>
    <s v="Project CAT"/>
    <s v="RAUMEDIC Inc."/>
    <s v="No"/>
    <s v="Henderson"/>
    <n v="3"/>
    <s v="Broadpointe Park Drive, Tract D4, Mills River,NC"/>
    <s v="No"/>
    <s v="1501 Edwards Ferry Road, N.E., Leesburg, NC,20176"/>
    <n v="28759"/>
    <s v="703-777-5255 ext 2127"/>
    <s v="https://www.raumedic.com/"/>
    <n v="339112"/>
    <s v="Not Applicable"/>
    <s v="Manufacturing"/>
    <s v="Not Applicable"/>
    <s v="a. Installation or purchase of new equipment"/>
    <n v="500000"/>
    <m/>
    <m/>
    <n v="124"/>
    <n v="0"/>
    <n v="49868"/>
    <n v="23700000"/>
    <m/>
    <n v="6"/>
    <s v="Closed, Funds Disbursed"/>
    <n v="0"/>
    <n v="125000"/>
    <m/>
    <m/>
    <n v="66"/>
    <n v="0"/>
    <n v="1117"/>
    <n v="17504403"/>
    <n v="0"/>
    <n v="817802"/>
    <s v="Tax Incentives"/>
    <n v="261208"/>
    <n v="125000"/>
  </r>
  <r>
    <s v="2014-16071"/>
    <x v="0"/>
    <x v="0"/>
    <d v="2015-02-25T00:00:00"/>
    <n v="2015"/>
    <s v="Project Flare"/>
    <s v="Scott Technologies Inc."/>
    <s v="Yes"/>
    <s v="Union"/>
    <n v="3"/>
    <s v="4320 Goldmine Road, City of Monroe,NC"/>
    <s v="Yes"/>
    <s v="4320 Goldmine Road, Monroe, NC,28110"/>
    <s v="28110-7355"/>
    <s v="704-291-8470"/>
    <s v="www.scottsafety.com"/>
    <n v="333996"/>
    <s v="Not Applicable"/>
    <s v="Manufacturing"/>
    <s v="Not Applicable"/>
    <s v="a. Installation or purchase of new equipment, b. Structural repairs, improvements, or renovations to existing buildings to be used for expansion"/>
    <n v="150000"/>
    <m/>
    <m/>
    <n v="60"/>
    <n v="515"/>
    <n v="58708"/>
    <n v="25800000"/>
    <m/>
    <n v="5"/>
    <s v="Closed, $0 Disbursed"/>
    <n v="0"/>
    <n v="0"/>
    <m/>
    <m/>
    <n v="0"/>
    <n v="515"/>
    <n v="1202"/>
    <n v="6218387"/>
    <n v="0"/>
    <n v="917700"/>
    <s v="Tax Incentives"/>
    <n v="0"/>
    <n v="0"/>
  </r>
  <r>
    <s v="2014-16093"/>
    <x v="0"/>
    <x v="0"/>
    <d v="2015-03-03T00:00:00"/>
    <n v="2015"/>
    <s v="Project Hamlet"/>
    <s v="Global Packaging, Inc"/>
    <s v="Yes"/>
    <s v="Richmond"/>
    <n v="1"/>
    <s v="106 Marks Creek Lane, Hamlet,NC"/>
    <s v="Yes"/>
    <s v="209 Brower Avenue, Oaks, NC,19456"/>
    <s v="28345-7273"/>
    <s v="484-831-1131"/>
    <s v="www.glopkg.com"/>
    <n v="326112"/>
    <s v="Not Applicable"/>
    <s v="Manufacturing"/>
    <s v="Not Applicable"/>
    <s v="a. Installation or purchase of new equipment, d. Construction of or improvements to new or existing water...or equipment for new/proposed building"/>
    <n v="100000"/>
    <m/>
    <m/>
    <n v="30"/>
    <n v="24"/>
    <n v="31148"/>
    <n v="8800000"/>
    <m/>
    <n v="3"/>
    <s v="Closed, $0 Disbursed"/>
    <n v="0"/>
    <n v="0"/>
    <m/>
    <m/>
    <n v="0"/>
    <n v="24"/>
    <n v="0"/>
    <n v="0"/>
    <n v="0"/>
    <n v="527280"/>
    <s v="Tax Incentives, Fee Waivers"/>
    <n v="25000"/>
    <n v="0"/>
  </r>
  <r>
    <s v="2014-16039"/>
    <x v="0"/>
    <x v="0"/>
    <d v="2015-03-04T00:00:00"/>
    <n v="2015"/>
    <s v="Project Macbeth"/>
    <s v="Pactiv LLC"/>
    <s v="Yes"/>
    <s v="Lenoir"/>
    <n v="1"/>
    <s v="1447 Enterprise Rd, Kinston,NC"/>
    <s v="Yes"/>
    <s v="1900 West Field Court, Lake Forest, NC,60045"/>
    <n v="28504"/>
    <s v="847-482-2210"/>
    <s v="www.pactiv.com"/>
    <n v="326111"/>
    <s v="Not Applicable"/>
    <s v="Manufacturing"/>
    <s v="Not Applicable"/>
    <s v="a. Installation or purchase of new equipment"/>
    <n v="150000"/>
    <m/>
    <m/>
    <n v="53"/>
    <n v="1095"/>
    <n v="30628"/>
    <n v="21700000"/>
    <m/>
    <n v="3"/>
    <s v="Closed, Funds Disbursed"/>
    <n v="0"/>
    <n v="37500"/>
    <m/>
    <m/>
    <n v="21"/>
    <n v="1095"/>
    <n v="891"/>
    <n v="19950700"/>
    <n v="0"/>
    <n v="687000"/>
    <s v="Cash"/>
    <n v="0"/>
    <n v="37500"/>
  </r>
  <r>
    <s v="2015-16400"/>
    <x v="0"/>
    <x v="0"/>
    <d v="2015-03-06T00:00:00"/>
    <n v="2015"/>
    <s v="Project Blanched"/>
    <s v="Jimbo's Jumbos, Inc."/>
    <s v="Yes"/>
    <s v="Chowan"/>
    <n v="1"/>
    <s v="190 Peanut Drive, Edenton,NC"/>
    <s v="Yes"/>
    <s v="PO Box 465, Edenton, NC,27932"/>
    <n v="27932"/>
    <s v="252-482-2193"/>
    <s v="www.jimbosjumbos.com"/>
    <n v="311911"/>
    <s v="Not Applicable"/>
    <s v="Manufacturing"/>
    <s v="Not Applicable"/>
    <s v="a. Installation or purchase of new equipment, b. Structural repairs, improvements, or renovations to existing buildings to be used for expansion"/>
    <n v="156000"/>
    <m/>
    <m/>
    <n v="70"/>
    <n v="208"/>
    <n v="31044"/>
    <n v="27000000"/>
    <m/>
    <n v="3"/>
    <s v="Closed, $0 Disbursed"/>
    <n v="0"/>
    <n v="0"/>
    <m/>
    <m/>
    <n v="0"/>
    <n v="208"/>
    <n v="0"/>
    <n v="0"/>
    <n v="0"/>
    <n v="156000"/>
    <s v="Donation of Land, Tax Incentives"/>
    <n v="84500"/>
    <n v="0"/>
  </r>
  <r>
    <s v="2014-13450"/>
    <x v="0"/>
    <x v="0"/>
    <d v="2015-03-11T00:00:00"/>
    <n v="2015"/>
    <s v="Project Apple"/>
    <s v="Sanderson Farms, Inc.(Processing Division)"/>
    <s v="Yes"/>
    <s v="Robeson"/>
    <n v="1"/>
    <s v="TBD, SAINT PAULS,NC"/>
    <s v="No"/>
    <s v="P. O. Box 988, Laurel, NC,39441"/>
    <n v="28384"/>
    <s v="601-649-4030"/>
    <s v="sandersonfarms.com"/>
    <n v="311615"/>
    <n v="112310"/>
    <s v="Manufacturing"/>
    <s v="Agriculture, Forestry, Fishing and Hunting"/>
    <s v="a. Installation or purchase of new equipment"/>
    <n v="1000000"/>
    <m/>
    <m/>
    <n v="900"/>
    <n v="1615"/>
    <n v="27924"/>
    <n v="88700000"/>
    <m/>
    <n v="3"/>
    <s v="Closed, $0 Disbursed"/>
    <n v="0"/>
    <n v="0"/>
    <m/>
    <m/>
    <n v="16"/>
    <n v="1615"/>
    <n v="1436"/>
    <n v="19300000"/>
    <n v="0"/>
    <n v="7106040"/>
    <s v="Donation of Land, Tax Incentives"/>
    <n v="1100000"/>
    <n v="0"/>
  </r>
  <r>
    <s v="2014-11982"/>
    <x v="0"/>
    <x v="0"/>
    <d v="2015-03-16T00:00:00"/>
    <n v="2015"/>
    <s v="Project Packrite "/>
    <s v="Packrite LLC"/>
    <s v="Yes"/>
    <s v="Guilford"/>
    <n v="2"/>
    <s v="1650 Packrite Court, High Point ,NC"/>
    <s v="Yes"/>
    <s v="1650 Packrite Ct., High Point, NC,27260"/>
    <s v="27262-6113"/>
    <s v="336-884-9470"/>
    <s v="www.packrite.net"/>
    <n v="322211"/>
    <s v="Not Applicable"/>
    <s v="Manufacturing"/>
    <s v="Not Applicable"/>
    <s v="a. Installation or purchase of new equipment, b. Structural repairs, improvements, or renovations to existing buildings to be used for expansion"/>
    <n v="100000"/>
    <m/>
    <m/>
    <n v="90"/>
    <n v="78"/>
    <n v="34684"/>
    <n v="8000000"/>
    <m/>
    <n v="5"/>
    <s v="Closed, Funds Disbursed"/>
    <n v="0"/>
    <n v="25000"/>
    <m/>
    <m/>
    <n v="31"/>
    <n v="78"/>
    <n v="797"/>
    <n v="9867611"/>
    <n v="0"/>
    <n v="152450"/>
    <s v="Cash"/>
    <n v="87650"/>
    <n v="25000"/>
  </r>
  <r>
    <s v="2014-16038"/>
    <x v="0"/>
    <x v="0"/>
    <d v="2015-04-06T00:00:00"/>
    <n v="2015"/>
    <s v="Project Sparrow"/>
    <s v="Reliance Packaging, LLC"/>
    <s v="Yes"/>
    <s v="Moore"/>
    <n v="3"/>
    <s v="155 Anderson Street, Aberdeen,NC"/>
    <s v="Yes"/>
    <s v="155 Anderson Street, Aberdeen, NC,28315"/>
    <s v="28315-2141"/>
    <s v="910-944-2561"/>
    <s v="http://reliancepkg.com/"/>
    <n v="326111"/>
    <s v="Not Applicable"/>
    <s v="Manufacturing"/>
    <s v="Not Applicable"/>
    <s v="a. Installation or purchase of new equipment, b. Structural repairs, improvements, or renovations to existing buildings to be used for expansion"/>
    <n v="52000"/>
    <m/>
    <m/>
    <n v="43"/>
    <n v="12"/>
    <n v="31720"/>
    <n v="3150000"/>
    <m/>
    <n v="3"/>
    <s v="Closed, Funds Disbursed"/>
    <n v="0"/>
    <n v="26000"/>
    <m/>
    <m/>
    <n v="30"/>
    <n v="12"/>
    <n v="649"/>
    <n v="3847759"/>
    <n v="0"/>
    <n v="52000"/>
    <s v="Tax Incentives"/>
    <n v="0"/>
    <n v="26000"/>
  </r>
  <r>
    <s v="2014-16058"/>
    <x v="0"/>
    <x v="0"/>
    <d v="2015-04-20T00:00:00"/>
    <n v="2015"/>
    <s v="Project Lone Star"/>
    <s v="O'Neil Digital Solutions, LLC"/>
    <s v="No"/>
    <s v="Union"/>
    <n v="3"/>
    <s v="4120 Goldmine road, Monroe,NC"/>
    <s v="No"/>
    <s v="12655 Beatrice Street, Los Angeles, NC,90041"/>
    <n v="28110"/>
    <s v="310-448 6439"/>
    <s v="WWW.ONEILDATA.COM"/>
    <n v="323111"/>
    <s v="Not Applicable"/>
    <s v="Manufacturing"/>
    <s v="Not Applicable"/>
    <s v="a. Installation or purchase of new equipment, b. Structural repairs, improvements, or renovations to existing buildings to be used for expansion, c. Construction of or improvements to new or existing water...or equipment for existing buildings, d. Construction of or improvements to new or existing water...or equipment for new/proposed building"/>
    <n v="2250000"/>
    <m/>
    <m/>
    <n v="225"/>
    <n v="0"/>
    <n v="52936"/>
    <n v="81700000"/>
    <m/>
    <n v="5"/>
    <s v="Closed, $0 Disbursed"/>
    <n v="0"/>
    <n v="0"/>
    <m/>
    <m/>
    <n v="58"/>
    <n v="0"/>
    <n v="1114"/>
    <n v="34786273"/>
    <n v="0"/>
    <n v="3990000"/>
    <s v="Tax Incentives, Electricity Rider Reduction in Bill "/>
    <n v="102405"/>
    <n v="0"/>
  </r>
  <r>
    <s v="2015-16422"/>
    <x v="0"/>
    <x v="0"/>
    <d v="2015-04-21T00:00:00"/>
    <n v="2015"/>
    <s v="Project NY"/>
    <s v="CBC AMERICAS Corp."/>
    <s v="Yes"/>
    <s v="Wake, Alamance"/>
    <s v="3, 2"/>
    <s v="TBD, Cary, NC/TBD, Alamance County, NC"/>
    <s v="No"/>
    <s v="55 Mall Drive, Commack, NC,11725"/>
    <s v="TBD/TBD"/>
    <s v="631-864-9700"/>
    <s v="http://www.cbcamerica.com/"/>
    <n v="423410"/>
    <n v="424690"/>
    <s v="Wholesale Trade"/>
    <s v="Wholesale Trade"/>
    <s v="a. Installation or purchase of new equipment, b. Structural repairs, improvements, or renovations to existing buildings to be used for expansion"/>
    <n v="63000"/>
    <m/>
    <m/>
    <n v="91"/>
    <n v="0"/>
    <n v="65312"/>
    <n v="4250000"/>
    <m/>
    <n v="6"/>
    <s v="Closed, $0 Disbursed"/>
    <n v="0"/>
    <n v="0"/>
    <m/>
    <m/>
    <n v="0"/>
    <n v="0"/>
    <n v="0"/>
    <n v="0"/>
    <n v="0"/>
    <n v="98000"/>
    <s v="Cash, Fee Waiver , Educational Services"/>
    <n v="0"/>
    <n v="0"/>
  </r>
  <r>
    <s v="2014-16062"/>
    <x v="0"/>
    <x v="0"/>
    <d v="2015-04-24T00:00:00"/>
    <n v="2015"/>
    <s v="Project Graphite"/>
    <s v="Asbury Graphite of North Carolina, INC"/>
    <s v="No"/>
    <s v="Robeson"/>
    <n v="1"/>
    <s v="191 Magna Rd, Lumberton,NC"/>
    <s v="No"/>
    <s v="405 Old Main St, PO Box 144, Asbury, NC,08802-0144"/>
    <s v="28360-4807"/>
    <s v="908 537 2155"/>
    <s v="www.asbury.com"/>
    <n v="327992"/>
    <s v="Not Applicable"/>
    <s v="Manufacturing"/>
    <s v="Not Applicable"/>
    <s v="b. Structural repairs, improvements, or renovations to existing buildings to be used for expansion, c. Construction of or improvements to new or existing water...or equipment for existing buildings"/>
    <n v="100000"/>
    <m/>
    <m/>
    <n v="23"/>
    <n v="0"/>
    <n v="29640"/>
    <n v="11000000"/>
    <m/>
    <n v="3"/>
    <s v="Closed, $0 Disbursed"/>
    <n v="0"/>
    <n v="0"/>
    <m/>
    <m/>
    <n v="0"/>
    <n v="0"/>
    <n v="0"/>
    <n v="2061882"/>
    <n v="0"/>
    <n v="312990"/>
    <s v="Tax Incentives, Cash"/>
    <n v="0"/>
    <n v="0"/>
  </r>
  <r>
    <s v="2015-16598"/>
    <x v="0"/>
    <x v="0"/>
    <d v="2015-05-20T00:00:00"/>
    <n v="2015"/>
    <s v="Project Hawk"/>
    <s v="Aladdin Manufacturing Corporation"/>
    <s v="Yes"/>
    <s v="Rockingham"/>
    <n v="1"/>
    <s v="712 Henry Street, Eden,NC"/>
    <s v="Yes"/>
    <s v="160 South Industrial Blvd, Calhoun , NC,30701"/>
    <s v="27288-6122"/>
    <s v="706-624-2026"/>
    <s v="mohawkind.com"/>
    <n v="314110"/>
    <s v="Not Applicable"/>
    <s v="Manufacturing"/>
    <s v="Not Applicable"/>
    <s v="a. Installation or purchase of new equipment, b. Structural repairs, improvements, or renovations to existing buildings to be used for expansion"/>
    <n v="765000"/>
    <m/>
    <m/>
    <n v="95"/>
    <n v="178"/>
    <n v="34424"/>
    <n v="7000000"/>
    <m/>
    <n v="5"/>
    <s v="Closed, Funds Disbursed"/>
    <n v="0"/>
    <n v="765000"/>
    <m/>
    <m/>
    <n v="116"/>
    <n v="178"/>
    <n v="1088"/>
    <n v="8424118"/>
    <n v="0"/>
    <n v="1664328.6"/>
    <s v="Tax Incentives, Cash, Utility, Golden Leaf-ED Grant (1/2 toward OneNC), Rural Grant"/>
    <n v="932500"/>
    <n v="765000"/>
  </r>
  <r>
    <s v="2014-14385"/>
    <x v="0"/>
    <x v="0"/>
    <d v="2015-06-02T00:00:00"/>
    <n v="2015"/>
    <s v="Project Missouri"/>
    <s v="BlueScope Buildings North America, Inc."/>
    <s v="Yes"/>
    <s v="Scotland"/>
    <n v="1"/>
    <s v="13421 N Rocky Ford Rd, Laurinburg,NC"/>
    <s v="Yes"/>
    <s v="1540 Genessee Street, Kansas City, NC,64102"/>
    <n v="28352"/>
    <s v="816-968-3355"/>
    <s v="www.bluescopebuildings.com"/>
    <n v="332311"/>
    <s v="Not Applicable"/>
    <s v="Manufacturing"/>
    <s v="Not Applicable"/>
    <s v="a. Installation or purchase of new equipment"/>
    <n v="402500"/>
    <m/>
    <m/>
    <n v="104"/>
    <n v="147"/>
    <n v="34580"/>
    <n v="8000000"/>
    <m/>
    <n v="3"/>
    <s v="Closed, $0 Disbursed"/>
    <n v="0"/>
    <n v="0"/>
    <m/>
    <m/>
    <n v="13"/>
    <n v="147"/>
    <n v="1076"/>
    <n v="3051328"/>
    <n v="0"/>
    <n v="499920"/>
    <s v="Tax Incentives"/>
    <n v="0"/>
    <n v="0"/>
  </r>
  <r>
    <s v="2014-13430-1"/>
    <x v="0"/>
    <x v="0"/>
    <d v="2015-06-12T00:00:00"/>
    <n v="2015"/>
    <s v="Project Jim 1"/>
    <s v="Carolina Nonwovens LLC"/>
    <s v="Yes"/>
    <s v="Catawba"/>
    <n v="2"/>
    <s v="1106 JW Abernathy Plant Road, Maiden,NC"/>
    <s v="Yes"/>
    <s v="1481 W 2nd St, Washington, NC,27889"/>
    <n v="28650"/>
    <s v="252-975-7218"/>
    <s v="www.carolinanonwovens.com"/>
    <n v="313230"/>
    <s v="Not Applicable"/>
    <s v="Manufacturing"/>
    <s v="Not Applicable"/>
    <s v="a. Installation or purchase of new equipment, d. Construction of or improvements to new or existing water...or equipment for new/proposed building"/>
    <n v="70000"/>
    <m/>
    <m/>
    <n v="32"/>
    <n v="588"/>
    <n v="29328"/>
    <n v="11000000"/>
    <m/>
    <n v="3"/>
    <s v="Closed, $0 Disbursed"/>
    <n v="0"/>
    <n v="0"/>
    <m/>
    <m/>
    <n v="13"/>
    <n v="588"/>
    <n v="731"/>
    <n v="11672284"/>
    <n v="0"/>
    <n v="215205"/>
    <s v="Cash, Carolina's Investment Fund"/>
    <n v="10000"/>
    <n v="0"/>
  </r>
  <r>
    <s v="2015-16629"/>
    <x v="0"/>
    <x v="0"/>
    <d v="2015-06-15T00:00:00"/>
    <n v="2015"/>
    <s v="Project Pipe"/>
    <s v="TDY Industries LLC"/>
    <s v="Yes"/>
    <s v="Union"/>
    <n v="3"/>
    <s v="TBD, Monroe,NC"/>
    <s v="No"/>
    <s v="2020 Ashcraft Avenue, Monroe, NC,28111"/>
    <n v="28111"/>
    <s v="704-289-4511"/>
    <s v="ATImetals.com"/>
    <n v="332117"/>
    <s v="Not Applicable"/>
    <s v="Manufacturing"/>
    <s v="Not Applicable"/>
    <s v="a. Installation or purchase of new equipment, d. Construction of or improvements to new or existing water...or equipment for new/proposed building"/>
    <n v="140000"/>
    <m/>
    <m/>
    <n v="63"/>
    <n v="1450"/>
    <n v="54184"/>
    <n v="62800000"/>
    <m/>
    <n v="3"/>
    <s v="Closed, $0 Disbursed"/>
    <n v="0"/>
    <n v="0"/>
    <m/>
    <m/>
    <n v="0"/>
    <n v="1450"/>
    <n v="0"/>
    <n v="0"/>
    <n v="0"/>
    <n v="2548662"/>
    <s v="Donation of Land, Tax Incentives"/>
    <n v="1058562"/>
    <n v="0"/>
  </r>
  <r>
    <s v="2015-16483"/>
    <x v="0"/>
    <x v="0"/>
    <d v="2015-06-17T00:00:00"/>
    <n v="2015"/>
    <s v="Project Royal Blue"/>
    <s v="Proto Labs, Inc."/>
    <s v="Yes"/>
    <s v="Wake"/>
    <n v="3"/>
    <s v="3700 Pleasant Grove Church Road, Cary,NC"/>
    <s v="No"/>
    <s v="5540 Pioneer Creek Drive, Maple Plain, NC,55369"/>
    <s v="27560-8942"/>
    <s v="763-479-7552"/>
    <s v="www.protolabs.com"/>
    <n v="326199"/>
    <s v="Not Applicable"/>
    <s v="Manufacturing"/>
    <s v="Not Applicable"/>
    <s v="a. Installation or purchase of new equipment"/>
    <n v="150000"/>
    <m/>
    <m/>
    <n v="153"/>
    <n v="108"/>
    <n v="44408"/>
    <n v="24700000"/>
    <m/>
    <n v="5"/>
    <s v="Closed, Funds Disbursed"/>
    <n v="0"/>
    <n v="112500"/>
    <m/>
    <m/>
    <n v="131"/>
    <n v="108"/>
    <n v="965"/>
    <n v="40913557"/>
    <n v="0"/>
    <n v="150000"/>
    <s v="Cash"/>
    <n v="112500"/>
    <n v="112500"/>
  </r>
  <r>
    <s v="2015-16669"/>
    <x v="0"/>
    <x v="0"/>
    <d v="2015-06-22T00:00:00"/>
    <n v="2015"/>
    <s v="Project Blue"/>
    <s v="Blue Bloodhound, LP"/>
    <s v="No"/>
    <s v="Catawba"/>
    <n v="2"/>
    <s v="74 8th Street SE, Hickory,NC"/>
    <s v="No"/>
    <s v="130 Harbour Place Drive, Suite 130, Davidson, NC,28036"/>
    <s v="28602-1130"/>
    <s v="704-896-3110"/>
    <s v="Will Launch with Announcement"/>
    <n v="425100"/>
    <s v="Not Applicable"/>
    <s v="Wholesale Trade"/>
    <s v="Not Applicable"/>
    <s v="a. Installation or purchase of new equipment, b. Structural repairs, improvements, or renovations to existing buildings to be used for expansion, c. Construction of or improvements to new or existing water...or equipment for existing buildings"/>
    <n v="305600"/>
    <m/>
    <m/>
    <n v="172"/>
    <n v="0"/>
    <n v="41756"/>
    <n v="360000"/>
    <m/>
    <n v="3"/>
    <s v="Closed, $0 Disbursed"/>
    <n v="0"/>
    <n v="0"/>
    <m/>
    <m/>
    <n v="39"/>
    <n v="0"/>
    <n v="690"/>
    <n v="608684"/>
    <n v="0"/>
    <n v="359200"/>
    <s v="Cash"/>
    <n v="0"/>
    <n v="0"/>
  </r>
  <r>
    <s v="2015-16613"/>
    <x v="0"/>
    <x v="0"/>
    <d v="2015-06-29T00:00:00"/>
    <n v="2015"/>
    <s v="Project Hook"/>
    <s v="CAP White Oak Carpet Mills, LLC"/>
    <s v="Yes"/>
    <s v="Rutherford"/>
    <n v="1"/>
    <s v="1553 Old Ballpark Road, Spindale,NC"/>
    <s v="No"/>
    <s v="753 East Main Street, Spindale, NC,28160"/>
    <n v="28160"/>
    <s v="828-287-8892 Ext 204"/>
    <s v="www.whiteoakcarpet.com"/>
    <n v="314110"/>
    <s v="Not Applicable"/>
    <s v="Manufacturing"/>
    <s v="Not Applicable"/>
    <s v="a. Installation or purchase of new equipment, b. Structural repairs, improvements, or renovations to existing buildings to be used for expansion"/>
    <n v="25000"/>
    <m/>
    <m/>
    <n v="36"/>
    <n v="14"/>
    <n v="34996"/>
    <n v="3700000"/>
    <m/>
    <n v="3"/>
    <s v="Closed, Funds Disbursed"/>
    <n v="0"/>
    <n v="7500"/>
    <m/>
    <m/>
    <n v="12"/>
    <n v="14"/>
    <n v="810"/>
    <n v="3900000"/>
    <n v="0"/>
    <n v="34564.380000000005"/>
    <s v="Tax Incentives"/>
    <n v="6875"/>
    <n v="7500"/>
  </r>
  <r>
    <s v="2014-12751"/>
    <x v="0"/>
    <x v="0"/>
    <d v="2015-06-30T00:00:00"/>
    <n v="2015"/>
    <s v="Project Quarter"/>
    <s v="Lidl US Operations, LLC"/>
    <s v="No"/>
    <s v="Duplin"/>
    <n v="2"/>
    <s v="Melville Commerce Parkway (current name), Not in City limits,NC"/>
    <s v="No"/>
    <s v="3500 South Clark Street, Arlington, NC,22202"/>
    <n v="27302"/>
    <s v="703-647-4138"/>
    <s v="Not Available"/>
    <n v="493120"/>
    <s v="Not Applicable"/>
    <s v="Transportation and Warehousing"/>
    <s v="Not Applicable"/>
    <s v="d. Construction of or improvements to new or existing water...or equipment for new/proposed building"/>
    <n v="250000"/>
    <m/>
    <m/>
    <n v="72"/>
    <n v="9"/>
    <n v="71708"/>
    <n v="115000000"/>
    <m/>
    <n v="3"/>
    <s v="Closed, Funds Disbursed"/>
    <n v="0"/>
    <n v="250000"/>
    <m/>
    <m/>
    <n v="0"/>
    <n v="9"/>
    <n v="0"/>
    <n v="0"/>
    <n v="0"/>
    <n v="5710000"/>
    <s v="Cash, In-kind Services, Fee Waivers, Extension of Road to site - using Golden Leaf and Rural Center Grant as partial offset"/>
    <n v="2135482.2000000002"/>
    <n v="250000"/>
  </r>
  <r>
    <s v="2014-13430-2"/>
    <x v="0"/>
    <x v="0"/>
    <d v="2015-06-30T00:00:00"/>
    <n v="2015"/>
    <s v="Project Jim 2"/>
    <s v="National Spinning Co., Inc."/>
    <s v="Yes"/>
    <s v="Alamance"/>
    <n v="2"/>
    <s v="326 Lyman Rd, Beulaville,NC"/>
    <s v="Yes"/>
    <s v="1481 W 2nd St, Washington, NC,27889"/>
    <s v="28518-7618"/>
    <s v="252-975-7218"/>
    <s v="natspin.com"/>
    <n v="313110"/>
    <s v="Not Applicable"/>
    <s v="Manufacturing"/>
    <s v="Not Applicable"/>
    <s v="a. Installation or purchase of new equipment"/>
    <n v="100000"/>
    <m/>
    <m/>
    <n v="45"/>
    <n v="588"/>
    <n v="25584"/>
    <n v="1000000"/>
    <m/>
    <n v="3"/>
    <s v="Closed, $0 Disbursed"/>
    <n v="0"/>
    <n v="0"/>
    <m/>
    <m/>
    <n v="0"/>
    <n v="588"/>
    <n v="0"/>
    <n v="0"/>
    <n v="0"/>
    <n v="100000"/>
    <s v="Cash"/>
    <n v="0"/>
    <n v="0"/>
  </r>
  <r>
    <s v="2014-13643"/>
    <x v="0"/>
    <x v="0"/>
    <d v="2015-07-09T00:00:00"/>
    <n v="2015"/>
    <s v="Project 436"/>
    <s v="Nutec Inc."/>
    <s v="No"/>
    <s v="Mecklenburg"/>
    <n v="3"/>
    <s v="11810 Mt. Holly-Huntersville Road, Huntersville, NC"/>
    <s v="No"/>
    <s v="Jardin de San Jeronimo 225 Col. San Jeronimo, Monterrey, Nuevo Leon, Mexico, NC,64640 (Mexico)"/>
    <s v="28078-7628"/>
    <s v="+52 (81) 81514646"/>
    <s v="www.nutec.com"/>
    <n v="327999"/>
    <s v="Not Applicable"/>
    <s v="Manufacturing"/>
    <s v="Not Applicable"/>
    <s v="a. Installation or purchase of new equipment"/>
    <n v="100000"/>
    <m/>
    <m/>
    <n v="55"/>
    <n v="0"/>
    <n v="41392"/>
    <n v="17000000"/>
    <m/>
    <n v="3"/>
    <s v="Closed, Funds Disbursed"/>
    <n v="0"/>
    <n v="25000"/>
    <m/>
    <m/>
    <n v="28"/>
    <n v="0"/>
    <n v="1827"/>
    <n v="17380517"/>
    <n v="0"/>
    <n v="317438"/>
    <s v="Tax Incentives"/>
    <n v="0"/>
    <n v="25000"/>
  </r>
  <r>
    <s v="2015-16988"/>
    <x v="0"/>
    <x v="0"/>
    <d v="2015-08-06T00:00:00"/>
    <n v="2015"/>
    <s v="Project Interiors"/>
    <s v="TIMCO Aerosystems, LLC"/>
    <s v="Yes"/>
    <s v="Guilford"/>
    <n v="2"/>
    <s v="8010 Piedmont Triad Parkway, High Point, NC"/>
    <s v="Yes"/>
    <s v="623 Radar Rd, Greensboro, NC,27410"/>
    <s v="27409-9407"/>
    <s v="336-668-4410"/>
    <s v="http://www.haeco.com/"/>
    <n v="336413"/>
    <s v="Not Applicable"/>
    <s v="Manufacturing"/>
    <s v="Not Applicable"/>
    <s v="a. Installation or purchase of new equipment, b. Structural repairs, improvements, or renovations to existing buildings to be used for expansion, c. Construction of or improvements to new or existing water...or equipment for existing buildings"/>
    <n v="294000"/>
    <m/>
    <m/>
    <n v="114"/>
    <n v="235"/>
    <n v="54080"/>
    <n v="10000000"/>
    <m/>
    <n v="5"/>
    <s v="Closed, $0 Disbursed"/>
    <n v="0"/>
    <n v="0"/>
    <m/>
    <m/>
    <n v="45"/>
    <n v="235"/>
    <n v="1453"/>
    <n v="16739315"/>
    <n v="0"/>
    <n v="309000"/>
    <s v="Cash"/>
    <n v="0"/>
    <n v="0"/>
  </r>
  <r>
    <s v="2014-12675"/>
    <x v="0"/>
    <x v="0"/>
    <d v="2015-08-10T00:00:00"/>
    <n v="2015"/>
    <s v="Project AR"/>
    <s v="AR TEXTILES LTD"/>
    <s v="No"/>
    <s v="Martin"/>
    <n v="1"/>
    <s v="8902 US 64West, Robersonville, NC"/>
    <s v="No"/>
    <s v="2600 Matheson blvd east, Mississauga, NC,L4W4J1"/>
    <n v="27871"/>
    <s v="416-803-2787"/>
    <s v="Not Available"/>
    <n v="313110"/>
    <s v="Not Applicable"/>
    <s v="Manufacturing"/>
    <s v="Not Applicable"/>
    <s v="a. Installation or purchase of new equipment, b. Structural repairs, improvements, or renovations to existing buildings to be used for expansion"/>
    <n v="114400"/>
    <m/>
    <m/>
    <n v="34"/>
    <n v="0"/>
    <n v="27976"/>
    <n v="10800000"/>
    <m/>
    <n v="3"/>
    <s v="Closed, $0 Disbursed"/>
    <n v="0"/>
    <n v="0"/>
    <m/>
    <m/>
    <n v="0"/>
    <n v="0"/>
    <n v="0"/>
    <n v="800000"/>
    <n v="0"/>
    <n v="439970"/>
    <s v="Donation of Building, Cash"/>
    <n v="219970"/>
    <n v="0"/>
  </r>
  <r>
    <s v="2015-16905"/>
    <x v="0"/>
    <x v="0"/>
    <d v="2015-08-21T00:00:00"/>
    <n v="2015"/>
    <s v="Project Blue"/>
    <s v="Associated Materials, LLC"/>
    <s v="Yes"/>
    <s v="Lenoir"/>
    <n v="1"/>
    <s v="3800 Farm Gate Road, Kinston, NC"/>
    <s v="Yes"/>
    <s v="3773 State Rd., Cuyahoga Falls, NC,44223"/>
    <n v="28504"/>
    <s v="330-922-2206 "/>
    <s v="http://www.associatedmaterials.com"/>
    <n v="332321"/>
    <n v="321911"/>
    <s v="Manufacturing"/>
    <s v="Manufacturing"/>
    <s v="a. Installation or purchase of new equipment"/>
    <n v="200000"/>
    <m/>
    <m/>
    <n v="65"/>
    <n v="573"/>
    <n v="32240"/>
    <n v="4000000"/>
    <m/>
    <n v="3"/>
    <s v="Closed, Funds Disbursed"/>
    <n v="0"/>
    <n v="72222"/>
    <m/>
    <m/>
    <n v="26"/>
    <n v="573"/>
    <n v="923"/>
    <n v="4696128"/>
    <n v="0"/>
    <n v="200000"/>
    <s v="Cash, Rebate on City portion of the increased transmission load"/>
    <n v="29400"/>
    <n v="72222"/>
  </r>
  <r>
    <s v="2014-16330"/>
    <x v="0"/>
    <x v="0"/>
    <d v="2015-08-26T00:00:00"/>
    <n v="2015"/>
    <s v="Project Sunrise"/>
    <s v="Metrics, Inc."/>
    <s v="Yes"/>
    <s v="Pitt, Wake"/>
    <s v="2, 3"/>
    <s v="1240 Sugg Parkway, Pitt County, NC/3301 Benson Drive, Wake County, NC"/>
    <s v="Yes"/>
    <s v="1240 Sugg Parkway, Greenville, NC,27834"/>
    <s v="27834-9006/27609-7362"/>
    <s v="252-317-3926"/>
    <s v="www.maynepharma.com"/>
    <n v="325412"/>
    <s v="Not Applicable"/>
    <s v="Manufacturing"/>
    <s v="Not Applicable"/>
    <s v="a. Installation or purchase of new equipment, b. Structural repairs, improvements, or renovations to existing buildings to be used for expansion, c. Construction of or improvements to new or existing water...or equipment for existing buildings, d. Construction of or improvements to new or existing water...or equipment for new/proposed building"/>
    <n v="550000"/>
    <m/>
    <m/>
    <n v="99"/>
    <n v="350"/>
    <n v="53976"/>
    <n v="49000000"/>
    <m/>
    <n v="5"/>
    <s v="Closed, Funds Disbursed"/>
    <n v="0"/>
    <n v="550000"/>
    <m/>
    <m/>
    <n v="9"/>
    <n v="350"/>
    <n v="1002"/>
    <n v="4125000"/>
    <n v="0"/>
    <n v="2905105"/>
    <s v="Tax Incentives, In-kind Services, Cash, Development of a Biopharma Center of Excellance, Infrastructure Project"/>
    <n v="0"/>
    <n v="550000"/>
  </r>
  <r>
    <s v="2014-1713"/>
    <x v="0"/>
    <x v="1"/>
    <d v="2015-08-26T00:00:00"/>
    <n v="2015"/>
    <s v="Project Bright Sky"/>
    <s v="Novo Nordisk Pharmaceutical Industries, Inc. III"/>
    <s v="Yes"/>
    <s v="Johnston"/>
    <n v="3"/>
    <s v="Powhatan Road, Johnston County, NC"/>
    <s v="No"/>
    <s v="800 Scudders Mills Road, Plainsboro, NC,28536"/>
    <n v="27527"/>
    <s v="690-987-5952"/>
    <s v="http://www.novonordisk-clayton.com/"/>
    <n v="325412"/>
    <s v="Not Applicable"/>
    <s v="Manufacturing"/>
    <s v="Not Applicable"/>
    <s v="a. Installation or purchase of new equipment, d. Construction of or improvements to new or existing water...or equipment for new/proposed building"/>
    <n v="1000000"/>
    <m/>
    <m/>
    <n v="622"/>
    <n v="724"/>
    <n v="61568"/>
    <n v="1110600000"/>
    <m/>
    <n v="5"/>
    <s v="Closed, Funds Disbursed"/>
    <n v="0"/>
    <n v="1000000"/>
    <m/>
    <m/>
    <n v="746"/>
    <n v="724"/>
    <n v="1781"/>
    <n v="1234000000"/>
    <n v="0"/>
    <n v="96854480"/>
    <s v="Tax Incentives, Fee Waivers, In-kind Services"/>
    <n v="52616000"/>
    <n v="1000000"/>
  </r>
  <r>
    <s v="2015-16428"/>
    <x v="0"/>
    <x v="0"/>
    <d v="2015-09-14T00:00:00"/>
    <n v="2015"/>
    <s v="Project Cicero"/>
    <s v="Republic Services Customer Resource Center East, LLC"/>
    <s v="No"/>
    <s v="Mecklenburg"/>
    <n v="3"/>
    <s v="10815 David Taylor Drive, Charlotte, NC"/>
    <s v="No"/>
    <s v="18500 N. Allied Way, Phoenix, NC,85054"/>
    <s v="28262-1046"/>
    <s v="480-627-2339"/>
    <s v="www.republicservices.com"/>
    <n v="561422"/>
    <s v="Not Applicable"/>
    <s v="Administrative and Support and Waste Management and Remediation Services"/>
    <s v="Not Applicable"/>
    <s v="a. Installation or purchase of new equipment"/>
    <n v="216000"/>
    <m/>
    <m/>
    <n v="323"/>
    <n v="1062"/>
    <n v="40456"/>
    <n v="6000000"/>
    <m/>
    <n v="3"/>
    <s v="Closed, $0 Disbursed"/>
    <n v="0"/>
    <n v="0"/>
    <m/>
    <m/>
    <n v="392"/>
    <n v="1062"/>
    <n v="725"/>
    <n v="5201594"/>
    <n v="0"/>
    <n v="216810"/>
    <s v="Cash"/>
    <n v="0"/>
    <n v="0"/>
  </r>
  <r>
    <s v="2015-16904"/>
    <x v="0"/>
    <x v="0"/>
    <d v="2015-09-21T00:00:00"/>
    <n v="2015"/>
    <s v="Project Hometown"/>
    <s v="NSA Holdings,Inc."/>
    <s v="Yes"/>
    <s v="Lenoir"/>
    <n v="1"/>
    <s v="2300 John Mewborne Road, Kinston, NC"/>
    <s v="Yes"/>
    <s v="4001 North Liberty Street, Winston-Salem, NC,27105"/>
    <n v="28504"/>
    <s v="336-837-1402"/>
    <s v="www.northstateaviation.com"/>
    <n v="488190"/>
    <s v="Not Applicable"/>
    <s v="Transportation and Warehousing"/>
    <s v="Not Applicable"/>
    <s v="a. Installation or purchase of new equipment"/>
    <n v="250000"/>
    <m/>
    <m/>
    <n v="98"/>
    <n v="408"/>
    <n v="35724"/>
    <n v="810000"/>
    <m/>
    <n v="3"/>
    <s v="Closed, $0 Disbursed"/>
    <n v="0"/>
    <n v="0"/>
    <m/>
    <m/>
    <n v="14"/>
    <n v="408"/>
    <n v="1355"/>
    <n v="131013"/>
    <n v="0"/>
    <n v="250000"/>
    <s v="Performance Based Agreement, Cash"/>
    <n v="0"/>
    <n v="0"/>
  </r>
  <r>
    <s v="2014-1558"/>
    <x v="0"/>
    <x v="0"/>
    <d v="2015-10-12T00:00:00"/>
    <n v="2015"/>
    <s v="Project Gizmo"/>
    <s v="Magneti Marelli Powertrain USA LLC"/>
    <s v="Yes"/>
    <s v="Lee"/>
    <n v="2"/>
    <s v="2101 Nash Street, Sanford, NC"/>
    <s v="Yes"/>
    <s v="2101 Nash St., Sanford, NC,27330"/>
    <s v="27330-6338"/>
    <s v="919-775-6402"/>
    <s v="magnetimarelli.com"/>
    <n v="33631"/>
    <s v="Not Applicable"/>
    <s v="Manufacturing"/>
    <s v="Not Applicable"/>
    <s v="a. Installation or purchase of new equipment, b. Structural repairs, improvements, or renovations to existing buildings to be used for expansion"/>
    <n v="225000"/>
    <m/>
    <m/>
    <n v="68"/>
    <n v="351"/>
    <n v="36504"/>
    <n v="10800000"/>
    <m/>
    <n v="3"/>
    <s v="Closed, $0 Disbursed"/>
    <n v="0"/>
    <n v="0"/>
    <m/>
    <m/>
    <n v="0"/>
    <n v="351"/>
    <n v="0"/>
    <n v="4284000"/>
    <n v="0"/>
    <n v="340199"/>
    <s v="Cash"/>
    <n v="0"/>
    <n v="0"/>
  </r>
  <r>
    <s v="2012-8686"/>
    <x v="0"/>
    <x v="1"/>
    <d v="2015-10-13T00:00:00"/>
    <n v="2015"/>
    <s v="Patina"/>
    <s v="Ashley Furniture Industries, Inc. I"/>
    <s v="Yes"/>
    <s v="Davie"/>
    <n v="2"/>
    <s v="221 Ashley Furniture Way, Advance, NC"/>
    <s v="Yes"/>
    <s v="One Ashley Way, Arcadia, NC,54612"/>
    <n v="27006"/>
    <s v="608-323-3377 ext. 6947"/>
    <s v="www.ashleyfurniture.com"/>
    <n v="337121"/>
    <n v="337122"/>
    <s v="Manufacturing"/>
    <s v="Manufacturing"/>
    <s v="a. Installation or purchase of new equipment, b. Structural repairs, improvements, or renovations to existing buildings to be used for expansion, c. Construction of or improvements to new or existing water...or equipment for existing buildings"/>
    <n v="829500"/>
    <m/>
    <m/>
    <n v="386"/>
    <n v="1222"/>
    <n v="31876"/>
    <n v="8748792"/>
    <m/>
    <n v="4"/>
    <s v="Closed, $0 Disbursed"/>
    <n v="0"/>
    <n v="0"/>
    <m/>
    <m/>
    <n v="0"/>
    <n v="1222"/>
    <n v="0"/>
    <n v="0"/>
    <n v="0"/>
    <n v="829500"/>
    <s v="Cash - Matching One North Carolina Funds"/>
    <n v="0"/>
    <n v="0"/>
  </r>
  <r>
    <s v="2014-11814"/>
    <x v="0"/>
    <x v="0"/>
    <d v="2015-11-12T00:00:00"/>
    <n v="2015"/>
    <s v="Project Pegasus"/>
    <s v="GKN Sinter Metals, LLC"/>
    <s v="Yes"/>
    <s v="Catawba"/>
    <n v="2"/>
    <s v="407 Thornburg Drive, SE, Conover, NC"/>
    <s v="Yes"/>
    <s v="2200 N. Opdyke Rd., Auburn Hills, NC,48326"/>
    <s v="28613-8845"/>
    <s v="248-330-2405"/>
    <s v="www.gknsintermetals.com"/>
    <n v="332117"/>
    <s v="Not Applicable"/>
    <s v="Manufacturing"/>
    <s v="Not Applicable"/>
    <s v="a. Installation or purchase of new equipment, b. Structural repairs, improvements, or renovations to existing buildings to be used for expansion, c. Construction of or improvements to new or existing water...or equipment for existing buildings, d. Construction of or improvements to new or existing water...or equipment for new/proposed building"/>
    <n v="109500"/>
    <m/>
    <m/>
    <n v="50"/>
    <n v="83"/>
    <n v="41496"/>
    <n v="17800000"/>
    <m/>
    <n v="5"/>
    <s v="Closed, $0 Disbursed"/>
    <n v="0"/>
    <n v="0"/>
    <m/>
    <m/>
    <n v="5"/>
    <n v="83"/>
    <n v="1110"/>
    <n v="4121010"/>
    <n v="0"/>
    <n v="411247"/>
    <s v="Tax Incentives, Cash"/>
    <n v="0"/>
    <n v="0"/>
  </r>
  <r>
    <s v="2014-13435"/>
    <x v="0"/>
    <x v="0"/>
    <d v="2015-11-19T00:00:00"/>
    <n v="2015"/>
    <s v="Project Atlantic"/>
    <s v="AAIPharma Services Corp."/>
    <s v="Yes"/>
    <s v="New Hanover"/>
    <n v="3"/>
    <s v="2320 Scientific Park Drive, Wilmington, NC"/>
    <s v="Yes"/>
    <s v="2320 Scientific Park Drive, Wilmington , NC,28405"/>
    <s v="28405-1800"/>
    <s v="910-254-7705 "/>
    <s v="http://aaipharma.com"/>
    <n v="541380"/>
    <n v="541712"/>
    <s v="Professional, Scientific, and Technical Services"/>
    <s v="Professional, Scientific, and Technical Services"/>
    <s v="a. Installation or purchase of new equipment, b. Structural repairs, improvements, or renovations to existing buildings to be used for expansion, c. Construction of or improvements to new or existing water...or equipment for existing buildings, d. Construction of or improvements to new or existing water...or equipment for new/proposed building"/>
    <n v="50000"/>
    <m/>
    <m/>
    <n v="33"/>
    <n v="386"/>
    <n v="40612"/>
    <n v="14000000"/>
    <m/>
    <n v="3"/>
    <s v="Closed, $0 Disbursed"/>
    <n v="0"/>
    <n v="0"/>
    <m/>
    <m/>
    <n v="41"/>
    <n v="386"/>
    <n v="1271"/>
    <n v="7300000"/>
    <n v="0"/>
    <n v="500000"/>
    <s v="Cash"/>
    <n v="0"/>
    <n v="0"/>
  </r>
  <r>
    <s v="2015-17041"/>
    <x v="0"/>
    <x v="0"/>
    <d v="2015-11-19T00:00:00"/>
    <n v="2015"/>
    <s v="Project Cavalier"/>
    <s v="WillowTree, Inc."/>
    <s v="Yes"/>
    <s v="Durham"/>
    <n v="3"/>
    <s v="107 5th Street SE, Suite B, Durham, NC"/>
    <s v="Yes"/>
    <s v="107 5th Street SE, Suite B, Charlottesville, NC,22902"/>
    <s v="TBD"/>
    <s v="888-329-9875"/>
    <s v="www.willowtreeapps.com"/>
    <n v="541511"/>
    <s v="Not Applicable"/>
    <s v="Professional, Scientific, and Technical Services"/>
    <s v="Not Applicable"/>
    <s v="a. Installation or purchase of new equipment"/>
    <n v="73500"/>
    <m/>
    <m/>
    <n v="88"/>
    <n v="5"/>
    <n v="74984"/>
    <n v="220000"/>
    <m/>
    <n v="3"/>
    <s v="Closed, Funds Disbursed"/>
    <n v="0"/>
    <n v="18375"/>
    <m/>
    <m/>
    <n v="41"/>
    <n v="5"/>
    <n v="1578"/>
    <n v="188357"/>
    <n v="0"/>
    <n v="73500"/>
    <s v="Cash"/>
    <n v="0"/>
    <n v="18375"/>
  </r>
  <r>
    <s v="2015-17109"/>
    <x v="0"/>
    <x v="0"/>
    <d v="2015-11-20T00:00:00"/>
    <n v="2015"/>
    <s v="Project Show"/>
    <s v="Ivar's Cabinet Shop, Inc."/>
    <s v="No"/>
    <s v="Cleveland"/>
    <n v="2"/>
    <s v="2001 Partnership Way, Shelby, NC"/>
    <s v="No"/>
    <s v="2314 E. Locust Ct., Ontario, NC,91761"/>
    <n v="28150"/>
    <s v="800-416-4827"/>
    <s v="www.ivarsdisplay.com"/>
    <n v="337212"/>
    <s v="Not Applicable"/>
    <s v="Manufacturing"/>
    <s v="Not Applicable"/>
    <s v="a. Installation or purchase of new equipment, b. Structural repairs, improvements, or renovations to existing buildings to be used for expansion, c. Construction of or improvements to new or existing water...or equipment for existing buildings, d. Construction of or improvements to new or existing water...or equipment for new/proposed building"/>
    <n v="50000"/>
    <m/>
    <m/>
    <n v="24"/>
    <n v="0"/>
    <n v="35984"/>
    <n v="2500000"/>
    <m/>
    <n v="3"/>
    <s v="Closed, Funds Disbursed"/>
    <n v="0"/>
    <n v="25000"/>
    <m/>
    <m/>
    <n v="14"/>
    <n v="0"/>
    <n v="784"/>
    <n v="3324040"/>
    <n v="0"/>
    <n v="51000"/>
    <s v="Tax Incentives"/>
    <n v="0"/>
    <n v="25000"/>
  </r>
  <r>
    <s v="2015-17108"/>
    <x v="0"/>
    <x v="0"/>
    <d v="2015-12-03T00:00:00"/>
    <n v="2015"/>
    <s v="Project Falcon"/>
    <s v="RF MICRO DEVICES, INC., d/b/a QORVO"/>
    <s v="Yes"/>
    <s v="Guilford"/>
    <n v="2"/>
    <s v="Adjacent to 7628 Thorndike, Greensboro, NC"/>
    <s v="Yes"/>
    <s v="7628 Thorndike Road, Greensboro, NC,27409"/>
    <s v="27409-9421"/>
    <s v="336-664-1233"/>
    <s v="www.qorvo.com"/>
    <n v="334413"/>
    <s v="Not Applicable"/>
    <s v="Manufacturing"/>
    <s v="Not Applicable"/>
    <s v="a. Installation or purchase of new equipment, d. Construction of or improvements to new or existing water...or equipment for new/proposed building"/>
    <n v="500000"/>
    <m/>
    <m/>
    <n v="90"/>
    <n v="1399"/>
    <n v="71968"/>
    <n v="22000000"/>
    <m/>
    <n v="3"/>
    <s v="Closed, $0 Disbursed"/>
    <n v="0"/>
    <n v="0"/>
    <m/>
    <m/>
    <n v="61"/>
    <n v="1399"/>
    <n v="2510"/>
    <n v="30075000"/>
    <n v="0"/>
    <n v="1234029"/>
    <s v="Tax Incentives, Workforce Development Rate Rider"/>
    <n v="0"/>
    <n v="0"/>
  </r>
  <r>
    <s v="14-1020"/>
    <x v="1"/>
    <x v="0"/>
    <d v="2015-03-25T00:00:00"/>
    <n v="2015"/>
    <s v="General Foam Plastics"/>
    <s v="General Foam Plastics"/>
    <s v="Yes"/>
    <s v="Edgecombe"/>
    <n v="1"/>
    <s v="501 Daniel Street, Tarboro"/>
    <s v="N/A"/>
    <s v="P. O. Box 220 Tarboro"/>
    <n v="27886"/>
    <s v="(252) 641-4250"/>
    <s v="www.tarboro-nc.com"/>
    <n v="326199"/>
    <s v="Not Required"/>
    <s v="Manufacturing"/>
    <s v="Not Required"/>
    <s v="Electric"/>
    <n v="750000"/>
    <s v="N/A"/>
    <s v="N/A"/>
    <s v="Not Required"/>
    <s v="Not Required"/>
    <s v="Not Required"/>
    <s v="Not Required"/>
    <s v="N/A"/>
    <s v="N/A"/>
    <s v="Closed, Funds Disbursed"/>
    <n v="0"/>
    <n v="750000"/>
    <s v="N/A"/>
    <s v="N/A"/>
    <s v="Not Required"/>
    <s v="Not Required"/>
    <s v="Not Required"/>
    <s v="Not Required"/>
    <s v="N/A - Local Governments Apply for Reimbursement"/>
    <s v="Not Required"/>
    <s v="Not Required"/>
    <s v="Not Required"/>
    <n v="750000"/>
  </r>
  <r>
    <s v="14-1021"/>
    <x v="1"/>
    <x v="0"/>
    <d v="2015-03-25T00:00:00"/>
    <n v="2015"/>
    <s v="Mitchell Gold+Bob Williams"/>
    <s v="Mitchell Gold+Bob Williams"/>
    <s v="Yes"/>
    <s v="Alexander"/>
    <n v="2"/>
    <s v="135 One Comfortable Place, Taylorsville"/>
    <s v="N/A"/>
    <s v="621 Liledoun Road, Taylorsville"/>
    <n v="28681"/>
    <s v="(828) 632-9332"/>
    <s v="www.alexandercountync.gov"/>
    <n v="337121"/>
    <s v="Not Required"/>
    <s v="Manufacturing"/>
    <s v="Not Required"/>
    <s v="Gas"/>
    <n v="352000"/>
    <s v="N/A"/>
    <s v="N/A"/>
    <s v="Not Required"/>
    <s v="Not Required"/>
    <s v="Not Required"/>
    <s v="Not Required"/>
    <s v="N/A"/>
    <s v="N/A"/>
    <s v="Closed, Funds Disbursed"/>
    <n v="0"/>
    <n v="314922.84000000003"/>
    <s v="N/A"/>
    <s v="N/A"/>
    <s v="Not Required"/>
    <s v="Not Required"/>
    <s v="Not Required"/>
    <s v="Not Required"/>
    <s v="N/A - Local Governments Apply for Reimbursement"/>
    <s v="Not Required"/>
    <s v="Not Required"/>
    <s v="Not Required"/>
    <n v="314922.84000000003"/>
  </r>
  <r>
    <s v="14-1022"/>
    <x v="1"/>
    <x v="0"/>
    <d v="2015-03-25T00:00:00"/>
    <n v="2015"/>
    <s v="Quality Drive Extension"/>
    <s v="N/A"/>
    <s v="N/A"/>
    <s v="Davie"/>
    <n v="2"/>
    <s v="Quality Drive, Mocksville"/>
    <s v="N/A"/>
    <s v="171 S. Clement Street, Mocksville"/>
    <n v="27028"/>
    <s v="(336) 753-6071"/>
    <s v="www.mocksvillenc.org"/>
    <s v="Not Required"/>
    <s v="Not Required"/>
    <s v="Not Required"/>
    <s v="Not Required"/>
    <s v="Road"/>
    <n v="450000"/>
    <s v="N/A"/>
    <s v="N/A"/>
    <s v="Not Required"/>
    <s v="Not Required"/>
    <s v="Not Required"/>
    <s v="Not Required"/>
    <s v="N/A"/>
    <s v="N/A"/>
    <s v="Closed, Funds Disbursed"/>
    <n v="0"/>
    <n v="450000"/>
    <s v="N/A"/>
    <s v="N/A"/>
    <s v="Not Required"/>
    <s v="Not Required"/>
    <s v="Not Required"/>
    <s v="Not Required"/>
    <s v="N/A - Local Governments Apply for Reimbursement"/>
    <s v="Not Required"/>
    <s v="Not Required"/>
    <s v="Not Required"/>
    <n v="450000"/>
  </r>
  <r>
    <s v="15-1023"/>
    <x v="1"/>
    <x v="0"/>
    <d v="2015-07-31T00:00:00"/>
    <n v="2015"/>
    <s v="Murfreesboro Water"/>
    <s v="N/A"/>
    <s v="N/A"/>
    <s v="Hertford"/>
    <n v="1"/>
    <s v="NC Hwy 11"/>
    <s v="N/A"/>
    <s v="P.O. Box 6, Murfreesboro"/>
    <n v="27855"/>
    <s v="(252) 358-7801"/>
    <s v="www.townofmurfreesboro.com"/>
    <s v="Not Required"/>
    <s v="Not Required"/>
    <s v="Not Required"/>
    <s v="Not Required"/>
    <s v="Water"/>
    <n v="602000"/>
    <s v="N/A"/>
    <s v="N/A"/>
    <s v="Not Required"/>
    <s v="Not Required"/>
    <s v="Not Required"/>
    <s v="Not Required"/>
    <s v="N/A"/>
    <s v="N/A"/>
    <s v="Closed, Funds Disbursed"/>
    <n v="0"/>
    <n v="602000"/>
    <s v="N/A"/>
    <s v="N/A"/>
    <s v="Not Required"/>
    <s v="Not Required"/>
    <s v="Not Required"/>
    <s v="Not Required"/>
    <s v="N/A - Local Governments Apply for Reimbursement"/>
    <s v="Not Required"/>
    <s v="Not Required"/>
    <s v="Not Required"/>
    <n v="602000"/>
  </r>
  <r>
    <s v="15-1024"/>
    <x v="1"/>
    <x v="0"/>
    <d v="2015-08-31T00:00:00"/>
    <n v="2015"/>
    <s v="Everetts Industrial Park"/>
    <s v="N/A"/>
    <s v="N/A"/>
    <s v="Martin"/>
    <n v="1"/>
    <s v="Twin Bridges Road"/>
    <s v="N/A"/>
    <s v="P.O. Box 668, Williamston"/>
    <n v="27892"/>
    <s v="(252) 789-4300"/>
    <s v="www.martincountyncgov.com"/>
    <s v="Not Required"/>
    <s v="Not Required"/>
    <s v="Not Required"/>
    <s v="Not Required"/>
    <s v="Water, Sewer,Road"/>
    <n v="926675"/>
    <s v="N/A"/>
    <s v="N/A"/>
    <s v="Not Required"/>
    <s v="Not Required"/>
    <s v="Not Required"/>
    <s v="Not Required"/>
    <s v="N/A"/>
    <s v="N/A"/>
    <s v="Closed, Funds Disbursed"/>
    <n v="0"/>
    <n v="863405.29"/>
    <s v="N/A"/>
    <s v="N/A"/>
    <s v="Not Required"/>
    <s v="Not Required"/>
    <s v="Not Required"/>
    <s v="Not Required"/>
    <s v="N/A - Local Governments Apply for Reimbursement"/>
    <s v="Not Required"/>
    <s v="Not Required"/>
    <s v="Not Required"/>
    <n v="863405.29"/>
  </r>
  <r>
    <s v="15-1025"/>
    <x v="1"/>
    <x v="0"/>
    <d v="2015-09-15T00:00:00"/>
    <n v="2015"/>
    <s v="Asbury Graphite"/>
    <s v="Asbury Graphite of North Carolina, INC"/>
    <s v="Yes"/>
    <s v="Robeson"/>
    <n v="1"/>
    <s v="191 Magna Road"/>
    <s v="N/A"/>
    <s v="701 N. Elm St., Lumberton"/>
    <n v="28358"/>
    <s v="(910) 671-3022"/>
    <s v="co.robeson.nc.us"/>
    <n v="327992"/>
    <s v="Not Required"/>
    <s v="Manufacturing"/>
    <s v="Not Required"/>
    <s v="Road"/>
    <n v="208000"/>
    <s v="N/A"/>
    <s v="N/A"/>
    <s v="Not Required"/>
    <s v="Not Required"/>
    <s v="Not Required"/>
    <s v="Not Required"/>
    <s v="N/A"/>
    <s v="N/A"/>
    <s v="Closed, Funds Disbursed"/>
    <n v="0"/>
    <n v="0"/>
    <s v="N/A"/>
    <s v="N/A"/>
    <s v="Not Required"/>
    <s v="Not Required"/>
    <s v="Not Required"/>
    <s v="Not Required"/>
    <s v="N/A - Local Governments Apply for Reimbursement"/>
    <s v="Not Required"/>
    <s v="Not Required"/>
    <s v="Not Required"/>
    <n v="0"/>
  </r>
  <r>
    <s v="15-1026"/>
    <x v="1"/>
    <x v="0"/>
    <d v="2015-09-15T00:00:00"/>
    <n v="2015"/>
    <s v="Airport Corridor Sewer"/>
    <s v="N/A"/>
    <s v="N/A"/>
    <s v="Stanly"/>
    <n v="2"/>
    <s v="Airport Road"/>
    <s v="N/A"/>
    <s v="1000 N 1st St., Albemarle"/>
    <n v="28001"/>
    <s v="(704) 986-3691"/>
    <s v="www.stanleycountync.gov"/>
    <s v="Not Required"/>
    <s v="Not Required"/>
    <s v="Not Required"/>
    <s v="Not Required"/>
    <s v="Sewer"/>
    <n v="500000"/>
    <s v="N/A"/>
    <s v="N/A"/>
    <s v="Not Required"/>
    <s v="Not Required"/>
    <s v="Not Required"/>
    <s v="Not Required"/>
    <s v="N/A"/>
    <s v="N/A"/>
    <s v="Closed, Funds Disbursed"/>
    <n v="0"/>
    <n v="500000.00000000006"/>
    <s v="N/A"/>
    <s v="N/A"/>
    <s v="Not Required"/>
    <s v="Not Required"/>
    <s v="Not Required"/>
    <s v="Not Required"/>
    <s v="N/A - Local Governments Apply for Reimbursement"/>
    <s v="Not Required"/>
    <s v="Not Required"/>
    <s v="Not Required"/>
    <n v="500000.00000000006"/>
  </r>
  <r>
    <s v="15-1027"/>
    <x v="1"/>
    <x v="0"/>
    <d v="2015-09-24T00:00:00"/>
    <n v="2015"/>
    <s v="Airport Industrial Access"/>
    <s v="N/A"/>
    <s v="N/A"/>
    <s v="Bladen"/>
    <n v="1"/>
    <s v="Curtis L. Brown Field"/>
    <s v="N/A"/>
    <s v="P.O. Box 716, Elizabethtown"/>
    <n v="28337"/>
    <s v="(910) 862-2066"/>
    <s v="www.elizabethtownnc.org"/>
    <s v="Not Required"/>
    <s v="Not Required"/>
    <s v="Not Required"/>
    <s v="Not Required"/>
    <s v="Road"/>
    <n v="682103"/>
    <s v="N/A"/>
    <s v="N/A"/>
    <s v="Not Required"/>
    <s v="Not Required"/>
    <s v="Not Required"/>
    <s v="Not Required"/>
    <s v="N/A"/>
    <s v="N/A"/>
    <s v="Closed, Funds Disbursed"/>
    <n v="0"/>
    <n v="682103"/>
    <s v="N/A"/>
    <s v="N/A"/>
    <s v="Not Required"/>
    <s v="Not Required"/>
    <s v="Not Required"/>
    <s v="Not Required"/>
    <s v="N/A - Local Governments Apply for Reimbursement"/>
    <s v="Not Required"/>
    <s v="Not Required"/>
    <s v="Not Required"/>
    <n v="682103"/>
  </r>
  <r>
    <s v="2015-16474"/>
    <x v="2"/>
    <x v="0"/>
    <s v="07/01/2015"/>
    <n v="2015"/>
    <s v="Cornhusker"/>
    <s v="Metal Works Mfg. Co."/>
    <s v="Yes"/>
    <s v="Cleveland"/>
    <n v="2"/>
    <s v="2501 W Dixon Blvd, Shelby, NC 28152-9012"/>
    <s v="Yes"/>
    <s v="2501 W Dixon Blvd, Shelby, NC 28150"/>
    <s v="28152-9012"/>
    <s v="402-261-3851"/>
    <s v="NA - New entity"/>
    <n v="332313"/>
    <s v=""/>
    <s v="Manufacturing"/>
    <s v=""/>
    <s v="Purchase and/or installation of equipment; Renovation to building; Training; Other - Real property improvements &amp; manufacturing machinery &amp; equipment"/>
    <n v="1559000"/>
    <n v="1325150"/>
    <n v="233850"/>
    <n v="86"/>
    <n v="66"/>
    <n v="45393"/>
    <n v="0"/>
    <n v="3"/>
    <n v="12"/>
    <s v="Terminated, Funds Disbursed"/>
    <n v="0"/>
    <n v="242326"/>
    <n v="0"/>
    <n v="42764"/>
    <n v="82"/>
    <n v="66"/>
    <n v="51726"/>
    <n v="0"/>
    <s v=""/>
    <s v="NO INCENTIVES"/>
    <s v="NO INCENTIVES"/>
    <s v="NO INCENTIVES"/>
    <n v="242326"/>
  </r>
  <r>
    <s v="2015-16389"/>
    <x v="2"/>
    <x v="0"/>
    <s v="07/02/2015"/>
    <n v="2015"/>
    <s v="Galaxy II"/>
    <s v="Herbalife International of America, Inc. II"/>
    <s v="Yes"/>
    <s v="Forsyth"/>
    <n v="3"/>
    <s v="3200 Temple School Rd, Winston-Salem, NC 27107-3628"/>
    <s v="Yes"/>
    <s v="950 W 190th St, Torrance, CA 90502"/>
    <s v="27107-3628"/>
    <s v="(310) 410-9600"/>
    <s v="www.herbalife.com"/>
    <n v="325412"/>
    <n v="541511"/>
    <s v="Manufacturing"/>
    <s v="Professional, Scientific, and Technical Services"/>
    <s v="Purchase and/or installation of equipment; Renovation to building; "/>
    <n v="3998750"/>
    <n v="2999250"/>
    <n v="999500"/>
    <n v="271"/>
    <n v="493"/>
    <n v="49055"/>
    <n v="0"/>
    <n v="3"/>
    <n v="12"/>
    <s v="Active"/>
    <n v="1890000"/>
    <n v="1084453"/>
    <n v="630000"/>
    <n v="361234"/>
    <n v="305"/>
    <n v="712"/>
    <n v="78122"/>
    <n v="0"/>
    <s v=""/>
    <n v="300000"/>
    <s v="Cash Grant"/>
    <n v="300000"/>
    <n v="1084453"/>
  </r>
  <r>
    <s v="2014-16096"/>
    <x v="2"/>
    <x v="0"/>
    <s v="07/08/2015"/>
    <n v="2015"/>
    <s v="Brownstone"/>
    <s v="Dimensional Fund Advisors LP"/>
    <s v="No"/>
    <s v="Mecklenburg"/>
    <n v="3"/>
    <s v="1515 S Tryon St., Charlotte, NC 28202-1879"/>
    <s v="No"/>
    <s v="6300 Bee Cave Road, Building One, Austin, TX 78746"/>
    <s v="28202-1879"/>
    <s v="512-306-7421"/>
    <s v="http://us.dimensional.com"/>
    <n v="551114"/>
    <s v=""/>
    <s v="Management of Companies and Enterprises"/>
    <s v=""/>
    <s v="Purchase and/or installation of equipment; Training"/>
    <n v="13747000"/>
    <n v="10310250"/>
    <n v="3436750"/>
    <n v="284"/>
    <n v="0"/>
    <n v="132323"/>
    <n v="94500000"/>
    <n v="5"/>
    <n v="12"/>
    <s v="Active"/>
    <n v="8346000"/>
    <n v="1943568"/>
    <n v="2782000"/>
    <n v="647856"/>
    <n v="251"/>
    <n v="0"/>
    <n v="166294"/>
    <n v="157383874"/>
    <s v=""/>
    <n v="7638584"/>
    <s v="Cash Grant"/>
    <n v="2932329.71"/>
    <n v="1943568"/>
  </r>
  <r>
    <s v="2014-12677"/>
    <x v="2"/>
    <x v="0"/>
    <s v="07/16/2015"/>
    <n v="2015"/>
    <s v="Mind"/>
    <s v="Interactive Purecloud, Inc."/>
    <s v="Yes"/>
    <s v="Durham"/>
    <n v="3"/>
    <s v="4307 Emperor Blvd., Suite 300, Durham, NC 27703-8080"/>
    <s v="Yes"/>
    <s v="4307 Emperor Boulevard, Suite 300, Durham, NC 27703"/>
    <s v="27703-8080"/>
    <s v="317-715-8412"/>
    <s v="www.inin.com"/>
    <n v="541511"/>
    <s v=""/>
    <s v="Professional, Scientific, and Technical Services"/>
    <s v=""/>
    <s v="Purchase and/or installation of equipment; Training; Other - Furniture and Fixtures"/>
    <n v="2183000"/>
    <n v="1637250"/>
    <n v="545750"/>
    <n v="200"/>
    <n v="106"/>
    <n v="63000"/>
    <n v="0"/>
    <n v="4"/>
    <n v="12"/>
    <s v="Terminated, $0 Disbursed"/>
    <n v="0"/>
    <n v="0"/>
    <n v="0"/>
    <n v="0"/>
    <s v="Not Reported"/>
    <s v="Not Reported"/>
    <s v="Not Reported"/>
    <s v="Not Reported"/>
    <s v=""/>
    <s v="NO INCENTIVES"/>
    <s v="NO INCENTIVES"/>
    <s v="NO INCENTIVES"/>
    <n v="0"/>
  </r>
  <r>
    <s v="2015-16358"/>
    <x v="2"/>
    <x v="0"/>
    <s v="08/25/2015"/>
    <n v="2015"/>
    <s v="Palm"/>
    <s v="Albemarle Corporation I"/>
    <s v="Yes"/>
    <s v="Mecklenburg"/>
    <n v="3"/>
    <s v="4250 Congress Street Suite 900, Charlotte, NC 28209-0044"/>
    <s v="No"/>
    <s v="4250 Congress St, Suite 900, Charlotte, NC 28209"/>
    <s v="28209-0044"/>
    <s v="980.299.5700"/>
    <s v="www.albemarle.com"/>
    <n v="551114"/>
    <s v=""/>
    <s v="Management of Companies and Enterprises"/>
    <s v=""/>
    <s v="Purchase and/or installation of equipment; Renovation to building; Training; Other - Relocation costs"/>
    <n v="2720000"/>
    <n v="2040000"/>
    <n v="680000"/>
    <n v="120"/>
    <n v="121"/>
    <n v="169425"/>
    <n v="11610000"/>
    <n v="3"/>
    <n v="12"/>
    <s v="Active"/>
    <n v="1228500"/>
    <n v="798668"/>
    <n v="409500"/>
    <n v="266222"/>
    <n v="275"/>
    <n v="257"/>
    <n v="289163"/>
    <n v="14906597"/>
    <s v=""/>
    <n v="204722"/>
    <s v="Cash Grant"/>
    <n v="204722"/>
    <n v="798668"/>
  </r>
  <r>
    <s v="2015-16663"/>
    <x v="2"/>
    <x v="0"/>
    <s v="08/25/2015"/>
    <n v="2015"/>
    <s v="Mulberry"/>
    <s v="Royal Appliance Mfg. Co."/>
    <s v="No"/>
    <s v="Mecklenburg"/>
    <n v="3"/>
    <s v="8405 IBM Drive; Building 301, Charlotte, NC 28262-4331; 8501 IBM Drive, Suite 100, Charlotte, NC 28262-4333; 8501 IBM Drive, Suite L150, Charlotte, NC 28262-4333; 8209 IBM Drive, Suite 175, Charlotte, NC 28262-4303"/>
    <s v="No"/>
    <s v="8405 IBM Drive, Charlotte, NC 28262"/>
    <s v="28262-4331; 28262-4333; 28262-4333; 28262-4303"/>
    <s v="704.274.1234"/>
    <s v="www.ttifloorcare.com"/>
    <n v="541613"/>
    <s v=""/>
    <s v="Professional, Scientific, and Technical Services"/>
    <s v=""/>
    <s v="Purchase and/or installation of equipment; Renovation to building"/>
    <n v="5004000"/>
    <n v="3753000"/>
    <n v="1251000"/>
    <n v="200"/>
    <n v="0"/>
    <n v="93256"/>
    <s v=""/>
    <n v="1"/>
    <n v="12"/>
    <s v="Active"/>
    <n v="2189250"/>
    <n v="1427156"/>
    <n v="729750"/>
    <n v="475719"/>
    <n v="204"/>
    <n v="85"/>
    <n v="116591"/>
    <n v="0"/>
    <s v=""/>
    <n v="156687"/>
    <s v="Cash Grant"/>
    <n v="98313"/>
    <n v="1427156"/>
  </r>
  <r>
    <s v="2014-1713"/>
    <x v="2"/>
    <x v="1"/>
    <s v="08/26/2015"/>
    <n v="2015"/>
    <s v="Bright Sky"/>
    <s v="Novo Nordisk Pharmaceutical Industries, LP III"/>
    <s v="Yes"/>
    <s v="Johnston, Durham"/>
    <n v="3"/>
    <s v="3612 Powhatan Road, Clayton, NC 27527; 3611 Powhatan Road, Clayton, NC 27527-6058; 5235 International Drive, Durham, NC 27712-8950"/>
    <s v="No"/>
    <s v="3612 Powhatan Road, Clayton, NC 27520-9217"/>
    <s v="27527; 27527-6058; 27712-8950"/>
    <s v="919-550-2200"/>
    <s v="http://www.novonordisk-clayton.com/"/>
    <n v="325412"/>
    <s v=""/>
    <s v="Manufacturing"/>
    <s v=""/>
    <s v="Purchase and/or installation of equipment;Training"/>
    <n v="21149000"/>
    <n v="15861750"/>
    <n v="5287250"/>
    <n v="622"/>
    <n v="724"/>
    <n v="61578"/>
    <n v="1110600000"/>
    <n v="2"/>
    <n v="12"/>
    <s v="Active"/>
    <n v="14825250"/>
    <n v="1036500"/>
    <n v="4941750"/>
    <n v="345500"/>
    <n v="526"/>
    <n v="724"/>
    <n v="97676"/>
    <n v="1175963202"/>
    <s v=""/>
    <n v="54125986"/>
    <s v="Tax Grant"/>
    <n v="3437380"/>
    <n v="1036500"/>
  </r>
  <r>
    <s v="2015-17081"/>
    <x v="2"/>
    <x v="0"/>
    <s v="09/22/2015"/>
    <n v="2015"/>
    <s v="Kind"/>
    <s v="DB Global Technology, Inc. III"/>
    <s v="Yes"/>
    <s v="Wake"/>
    <n v="3"/>
    <s v="3000 Centre Green Way, 3rd Floor, Cary, NC 27513-5775"/>
    <s v="Yes"/>
    <s v="3000 Centre Green Way, 3rd Floor, Cary, NC 27513"/>
    <s v="27513-5775"/>
    <s v="(919) 481-7900"/>
    <s v="DB.com"/>
    <n v="541511"/>
    <s v=""/>
    <s v="Professional, Scientific, and Technical Services"/>
    <s v=""/>
    <s v="Purchase and/or installation of equipment; Renovation to buildingTraining"/>
    <n v="4512000"/>
    <n v="3384000"/>
    <n v="1128000"/>
    <n v="225"/>
    <n v="750"/>
    <n v="77112"/>
    <n v="8100000"/>
    <n v="2"/>
    <n v="12"/>
    <s v="Terminated, Funds Disbursed"/>
    <n v="0"/>
    <n v="141750"/>
    <n v="0"/>
    <n v="47250"/>
    <n v="0"/>
    <n v="725"/>
    <n v="0"/>
    <n v="8432467"/>
    <s v=""/>
    <n v="1573825.1600000001"/>
    <s v="Tax Grant"/>
    <n v="1573825.1600000001"/>
    <n v="141750"/>
  </r>
  <r>
    <s v="2012-8686"/>
    <x v="2"/>
    <x v="1"/>
    <s v="10/13/2015"/>
    <n v="2015"/>
    <s v="Patina"/>
    <s v="Ashley Furniture Industries, Inc. II"/>
    <s v="Yes"/>
    <s v="Davie"/>
    <n v="2"/>
    <s v="221 Ashley Furniture Way_x0009__x0009__x0009__x0009__x0009__x0009__x0009__x0009__x0009_, Advance, NC 27006"/>
    <s v="Yes"/>
    <s v="One Ashley Way, Arcadia, WI 54612"/>
    <s v="27006"/>
    <s v="608-323-3377"/>
    <s v="www.ashleyfurniture.com"/>
    <n v="337121"/>
    <n v="337122"/>
    <s v="Manufacturing"/>
    <s v="Manufacturing"/>
    <s v="Purchase and/or installation of equipment; Renovation to building; Training"/>
    <n v="5119000"/>
    <n v="4607100"/>
    <n v="511900"/>
    <n v="386"/>
    <n v="1222"/>
    <n v="31851"/>
    <n v="8748792"/>
    <n v="4"/>
    <n v="12"/>
    <s v="Terminated, $0 Disbursed"/>
    <n v="0"/>
    <n v="0"/>
    <n v="0"/>
    <n v="0"/>
    <s v="Not Reported"/>
    <s v="Not Reported"/>
    <s v="Not Reported"/>
    <s v="Not Reported"/>
    <s v=""/>
    <s v="NA"/>
    <s v="NA"/>
    <n v="0"/>
    <n v="0"/>
  </r>
  <r>
    <s v="2015-17094"/>
    <x v="2"/>
    <x v="0"/>
    <s v="10/27/2015"/>
    <n v="2015"/>
    <s v="Python"/>
    <s v="Fidelity Global Brokerage Group, Inc. II"/>
    <s v="Yes"/>
    <s v="Durham, Wake"/>
    <n v="3"/>
    <s v="100 New Millenium Way Bldgs. 1-3 and 300 New Millenium Way, Durham, NC 27709; 5411 Page Road, Durham, NC 27703-8204; 11000 Weston Parkway, Cary, NC 27513-2261; 7133 Louis Stephens Drive, Morrisville, NC 27560-6374"/>
    <s v="Yes"/>
    <s v="200 Seaport Boulevard, Z9WA, Boston, MA 2210"/>
    <s v="27709; 27703-8204; 27513-2261; 27560-6374"/>
    <s v="(617) 563-7000"/>
    <s v="www.fidelity.com"/>
    <n v="541511"/>
    <n v="523120"/>
    <s v="Professional, Scientific, and Technical Services"/>
    <s v="Finance and Insurance"/>
    <s v="Renovation to building; Training"/>
    <n v="20697000"/>
    <n v="15522750"/>
    <n v="5174250"/>
    <n v="480"/>
    <n v="3563"/>
    <n v="100108"/>
    <n v="8000000"/>
    <n v="3"/>
    <n v="12"/>
    <s v="Terminated, $0 Disbursed"/>
    <n v="0"/>
    <n v="0"/>
    <n v="0"/>
    <n v="0"/>
    <s v="Not Reported"/>
    <s v="Not Reported"/>
    <s v="Not Reported"/>
    <s v="Not Reported"/>
    <s v=""/>
    <n v="150000"/>
    <s v="Cash Incentive"/>
    <n v="0"/>
    <n v="0"/>
  </r>
  <r>
    <s v="2015-17085"/>
    <x v="2"/>
    <x v="0"/>
    <s v="11/16/2015"/>
    <n v="2015"/>
    <s v="Ironman"/>
    <s v="Frontier Communications of the Carolinas LLC"/>
    <s v="Yes"/>
    <s v="Durham"/>
    <n v="3"/>
    <s v="2600 Meridian Parkway, Durham, NC 27713-2203"/>
    <s v="No"/>
    <s v="401 Merritt 7, Norwalk, CT 6851"/>
    <s v="27713-2203"/>
    <s v="972-908-4165"/>
    <s v="https://frontier.com"/>
    <n v="561422"/>
    <s v=""/>
    <s v="Administrative and Support and Waste Management and Remediation Services"/>
    <s v=""/>
    <s v="Purchase and/or installation of equipment"/>
    <n v="1174000"/>
    <n v="880500"/>
    <n v="293500"/>
    <n v="200"/>
    <n v="398"/>
    <n v="47112"/>
    <s v=""/>
    <n v="5"/>
    <n v="12"/>
    <s v="Terminated, $0 Disbursed"/>
    <n v="0"/>
    <n v="0"/>
    <n v="0"/>
    <n v="0"/>
    <s v="Not Reported"/>
    <s v="Not Reported"/>
    <s v="Not Reported"/>
    <s v="Not Reported"/>
    <s v=""/>
    <s v="NO INCENTIVES"/>
    <s v="NO INCENTIVES"/>
    <s v="NO INCENTIVES"/>
    <n v="0"/>
  </r>
  <r>
    <s v="2015-16630"/>
    <x v="2"/>
    <x v="0"/>
    <s v="12/01/2015"/>
    <n v="2015"/>
    <s v="Eagle Force"/>
    <s v="Premier Research International LLC"/>
    <s v="Yes"/>
    <s v="Durham"/>
    <n v="3"/>
    <s v="One Park Drive, Suite 150, P. O. Box 13608, Durham, NC 27709-0006"/>
    <s v="Yes"/>
    <s v="One Park Drive, STE 150, Durham, NC 27709"/>
    <s v="27709-0006"/>
    <s v="919-627-9100"/>
    <s v="http://premier-research.com/"/>
    <n v="541711"/>
    <s v=""/>
    <s v="Professional, Scientific, and Technical Services"/>
    <s v=""/>
    <s v="Purchase and/or installation of equipment; Renovation to building; Training; Other - Infrastructure "/>
    <n v="3440000"/>
    <n v="2580000"/>
    <n v="860000"/>
    <n v="234"/>
    <n v="113"/>
    <n v="65966"/>
    <s v=""/>
    <n v="5"/>
    <n v="12"/>
    <s v="Active"/>
    <n v="2052000"/>
    <n v="528000"/>
    <n v="684000"/>
    <n v="176000"/>
    <n v="191"/>
    <n v="113"/>
    <n v="114421"/>
    <n v="0"/>
    <s v=""/>
    <n v="26000"/>
    <s v="Cash Incentive"/>
    <n v="0"/>
    <n v="528000"/>
  </r>
  <r>
    <s v="2015-16426"/>
    <x v="2"/>
    <x v="0"/>
    <s v="12/08/2015"/>
    <n v="2015"/>
    <s v="Ascar"/>
    <s v="Corning Optical Communications LLC (HQ)"/>
    <s v="Yes"/>
    <s v="Mecklenburg"/>
    <n v="3"/>
    <s v="4200 Corning Place, Charlotte, NC 28216-1298"/>
    <s v="No"/>
    <s v="4200 Corning Place, Charlotte, NC 28216-1298"/>
    <s v="28216-1298"/>
    <s v="607-974-5060 "/>
    <s v="www.corning.com"/>
    <n v="551114"/>
    <s v=""/>
    <s v="Management of Companies and Enterprises"/>
    <s v=""/>
    <s v="Purchase and/or installation of equipment; Renovation to building"/>
    <n v="3136000"/>
    <n v="2352000"/>
    <n v="784000"/>
    <n v="150"/>
    <n v="558"/>
    <n v="81810"/>
    <n v="34830000"/>
    <n v="5"/>
    <n v="12"/>
    <s v="Active"/>
    <n v="1884000"/>
    <n v="270188"/>
    <n v="628000"/>
    <n v="90063"/>
    <n v="79"/>
    <n v="558"/>
    <n v="250398"/>
    <n v="38296784"/>
    <s v=""/>
    <n v="1187450"/>
    <s v="Cash Grant"/>
    <n v="860747.77"/>
    <n v="270188"/>
  </r>
  <r>
    <s v="2015-17117"/>
    <x v="2"/>
    <x v="0"/>
    <s v="12/08/2015"/>
    <n v="2015"/>
    <s v="Scarlet"/>
    <s v="RBUS, Inc. II"/>
    <s v="Yes"/>
    <s v="Mecklenburg"/>
    <n v="3"/>
    <s v="10101 Claude Freeman Dr, Charlotte, NC 28262-2674"/>
    <s v="Yes"/>
    <s v="1101 Red Ventures Dr, Fort Mill, SC 29707"/>
    <s v="28262-2674"/>
    <s v="704-971-4372"/>
    <s v="http://www.redventures.com/"/>
    <n v="561422"/>
    <s v=""/>
    <s v="Administrative and Support and Waste Management and Remediation Services"/>
    <s v=""/>
    <s v="Purchase and/or installation of equipment; Renovation to building; Training; Other - Leasehold Improvements, tech innovation, &amp; recruiting"/>
    <n v="3546000"/>
    <n v="2659500"/>
    <n v="886500"/>
    <n v="450"/>
    <n v="778"/>
    <n v="48930"/>
    <s v=""/>
    <n v="5"/>
    <n v="12"/>
    <s v="Terminated, $0 Disbursed"/>
    <n v="0"/>
    <n v="0"/>
    <n v="0"/>
    <n v="0"/>
    <n v="0"/>
    <n v="635"/>
    <n v="0"/>
    <n v="0"/>
    <s v=""/>
    <s v="NO INCENTIVES"/>
    <s v="NO INCENTIVES"/>
    <s v="NO INCENTIVES"/>
    <n v="0"/>
  </r>
  <r>
    <s v="2015-17206"/>
    <x v="2"/>
    <x v="0"/>
    <s v="12/17/2015"/>
    <n v="2015"/>
    <s v="Trent Future"/>
    <s v="BSH Home Appliances Corporation II"/>
    <s v="Yes"/>
    <s v="Craven"/>
    <n v="2"/>
    <s v="100 Bosch Blvd, New Bern, NC 28562-6924; 300 Executive Parkway, New Bern, NC 28562-9792"/>
    <s v="Yes"/>
    <s v="100 Bosch Blvd, New Bern, NC 28562"/>
    <s v="28562-6924; 28562-9792"/>
    <s v="252-672-7917"/>
    <s v="http://www.bsh-group.com/"/>
    <s v="335221; 493110"/>
    <n v="335228"/>
    <s v="Manufacturing"/>
    <s v="Manufacturing"/>
    <s v="Purchase and/or installation of equipment; Renovation to building; Training; Other -Used for new hires, improve processes to gain floorspace and pay sign on bonus to attract the mandantory required engineers for this project "/>
    <n v="4552000"/>
    <n v="4096800"/>
    <n v="455200"/>
    <n v="414"/>
    <n v="1116"/>
    <n v="37969"/>
    <n v="72605700"/>
    <n v="5"/>
    <n v="12"/>
    <s v="Terminated, $0 Disbursed"/>
    <n v="0"/>
    <n v="0"/>
    <n v="0"/>
    <n v="0"/>
    <n v="9"/>
    <n v="1116"/>
    <n v="40212"/>
    <n v="0"/>
    <s v=""/>
    <n v="4100000"/>
    <s v="Cash Grant"/>
    <n v="0"/>
    <n v="0"/>
  </r>
  <r>
    <s v="2013-9811"/>
    <x v="0"/>
    <x v="0"/>
    <d v="2014-01-03T00:00:00"/>
    <n v="2014"/>
    <s v="Project Interflex"/>
    <s v="InterFlex Acquisition Company, LLC"/>
    <s v="Yes"/>
    <s v="Wilkes"/>
    <n v="1"/>
    <s v="TBD, Wilkesboro,NC"/>
    <s v="Yes"/>
    <s v="3200 West NC Highway 268, Wilkesboro, NC,28697"/>
    <n v="28697"/>
    <s v="336-566-1195"/>
    <s v="www.interflexgroup.com"/>
    <n v="326112"/>
    <s v="Not Applicable"/>
    <s v="Manufacturing"/>
    <s v="Not Applicable"/>
    <s v="a. Installation or purchase of new equipment"/>
    <n v="180000"/>
    <m/>
    <m/>
    <n v="57"/>
    <n v="104"/>
    <n v="34060"/>
    <n v="9000000"/>
    <m/>
    <n v="3"/>
    <s v="Closed, Funds Disbursed"/>
    <n v="0"/>
    <n v="147600"/>
    <m/>
    <m/>
    <n v="47"/>
    <n v="104"/>
    <n v="993"/>
    <n v="13834798"/>
    <n v="0"/>
    <n v="650000"/>
    <s v="Cash"/>
    <n v="59336"/>
    <n v="147600"/>
  </r>
  <r>
    <s v="2013-10921"/>
    <x v="0"/>
    <x v="0"/>
    <d v="2014-01-14T00:00:00"/>
    <n v="2014"/>
    <s v="Project Precept"/>
    <s v="Shorewood Packaging LLC"/>
    <s v="Yes"/>
    <s v="Henderson"/>
    <n v="3"/>
    <s v="200 Tabor Road, East Flat Rock,NC"/>
    <s v="Yes"/>
    <s v="200 Tabor Road, East Flat Rock, NC,28726"/>
    <s v="28726-2832"/>
    <s v="828-692-6254 ext 254"/>
    <s v="www.asg-worldwide.com"/>
    <n v="322212"/>
    <s v="Not Applicable"/>
    <s v="Manufacturing"/>
    <s v="Not Applicable"/>
    <s v="a. Installation or purchase of new equipment, b. Structural repairs, improvements, or renovations to existing buildings to be used for expansion"/>
    <n v="60000"/>
    <m/>
    <m/>
    <n v="42"/>
    <n v="169"/>
    <n v="36660"/>
    <n v="7695000"/>
    <m/>
    <n v="3"/>
    <s v="Closed, $0 Disbursed"/>
    <n v="0"/>
    <n v="0"/>
    <m/>
    <m/>
    <n v="0"/>
    <n v="169"/>
    <n v="0"/>
    <n v="0"/>
    <n v="0"/>
    <n v="187669"/>
    <s v="Tax Incentives"/>
    <n v="0"/>
    <n v="0"/>
  </r>
  <r>
    <s v="2013-10441"/>
    <x v="0"/>
    <x v="0"/>
    <d v="2014-01-21T00:00:00"/>
    <n v="2014"/>
    <s v="Project SMA"/>
    <s v="Standard Medical Acceptance (NC), LLC"/>
    <s v="No"/>
    <s v="Chowan"/>
    <n v="1"/>
    <s v="400 S Broad Street, Edenton,NC"/>
    <s v="No"/>
    <s v="6 East 36 Street, Suite 200, New York, NC,10017"/>
    <s v="27932-1936"/>
    <s v="401-932-1330"/>
    <s v="Not Available"/>
    <n v="522320"/>
    <s v="Not Applicable"/>
    <s v="Finance and Insurance"/>
    <s v="Not Applicable"/>
    <s v="a. Installation or purchase of new equipment, b. Structural repairs, improvements, or renovations to existing buildings to be used for expansion, c. Construction of or improvements to new or existing water...or equipment for existing buildings"/>
    <n v="100000"/>
    <m/>
    <m/>
    <n v="29"/>
    <n v="0"/>
    <n v="34996"/>
    <n v="496000"/>
    <m/>
    <n v="5"/>
    <s v="Closed, $0 Disbursed"/>
    <n v="0"/>
    <n v="0"/>
    <m/>
    <m/>
    <n v="0"/>
    <n v="0"/>
    <n v="0"/>
    <n v="0"/>
    <n v="0"/>
    <n v="100750"/>
    <s v="In-kind Services, Installation of elevator"/>
    <n v="37000"/>
    <n v="0"/>
  </r>
  <r>
    <s v="2013-10473"/>
    <x v="0"/>
    <x v="0"/>
    <d v="2014-02-18T00:00:00"/>
    <n v="2014"/>
    <s v="Project Buzz"/>
    <s v="BuzziSpace, Inc."/>
    <s v="No"/>
    <s v="Guilford"/>
    <n v="2"/>
    <s v="1200 Redding Drive, High Point,NC"/>
    <s v="No"/>
    <s v="1316B Logan Circle NW, Atlanta, NC,30318"/>
    <s v="27260-7362"/>
    <s v="440-543-7051"/>
    <s v="www.buzzispace.com"/>
    <n v="337211"/>
    <s v="Not Applicable"/>
    <s v="Manufacturing"/>
    <s v="Not Applicable"/>
    <s v="a. Installation or purchase of new equipment, b. Structural repairs, improvements, or renovations to existing buildings to be used for expansion"/>
    <n v="100000"/>
    <m/>
    <m/>
    <n v="45"/>
    <n v="0"/>
    <n v="40508"/>
    <n v="2253000"/>
    <m/>
    <n v="3"/>
    <s v="Closed, $0 Disbursed"/>
    <n v="0"/>
    <n v="0"/>
    <m/>
    <m/>
    <n v="0"/>
    <n v="0"/>
    <n v="0"/>
    <n v="0"/>
    <n v="0"/>
    <n v="275000"/>
    <s v="Cash"/>
    <n v="0"/>
    <n v="0"/>
  </r>
  <r>
    <s v="2013-10614"/>
    <x v="0"/>
    <x v="0"/>
    <d v="2014-02-26T00:00:00"/>
    <n v="2014"/>
    <s v="Project Compass"/>
    <s v="Kearfott Corporation"/>
    <s v="Yes"/>
    <s v="Rutherford"/>
    <n v="3"/>
    <s v="2858 US Highway 70 W, Black Mountain,NC"/>
    <s v="Yes"/>
    <s v="2858 US Highway 70 W, Black Mountain, NC,28711-9111"/>
    <s v="28711-9111"/>
    <s v="828-350-5301"/>
    <s v="www.kearfott.com"/>
    <n v="333995"/>
    <n v="334511"/>
    <s v="Manufacturing"/>
    <s v="Manufacturing"/>
    <s v="a. Installation or purchase of new equipment, b. Structural repairs, improvements, or renovations to existing buildings to be used for expansion, c. Construction of or improvements to new or existing water...or equipment for existing buildings"/>
    <n v="75000"/>
    <m/>
    <m/>
    <n v="68"/>
    <n v="336"/>
    <n v="42640"/>
    <n v="10680000"/>
    <m/>
    <n v="3"/>
    <s v="Closed, $0 Disbursed"/>
    <n v="0"/>
    <n v="0"/>
    <m/>
    <m/>
    <n v="0"/>
    <n v="336"/>
    <n v="0"/>
    <n v="1130105"/>
    <n v="0"/>
    <n v="175000"/>
    <s v="Cash"/>
    <n v="0"/>
    <n v="0"/>
  </r>
  <r>
    <s v="2013-10781"/>
    <x v="0"/>
    <x v="0"/>
    <d v="2014-02-26T00:00:00"/>
    <n v="2014"/>
    <s v="Project Nathan"/>
    <s v="Team Air, Inc."/>
    <s v="No"/>
    <s v="Buncombe"/>
    <n v="1"/>
    <s v="2015 Hwy 221 South, Rutherford County, NC"/>
    <s v="No"/>
    <s v="14562 San Bernardino, Fontana, NC,92335"/>
    <n v="28139"/>
    <s v="909-823-1957"/>
    <s v="www.teamairinc.com"/>
    <n v="541330"/>
    <s v="Not Applicable"/>
    <s v="Professional, Scientific, and Technical Services"/>
    <s v="Not Applicable"/>
    <s v="a. Installation or purchase of new equipment, b. Structural repairs, improvements, or renovations to existing buildings to be used for expansion"/>
    <n v="50000"/>
    <m/>
    <m/>
    <n v="63"/>
    <n v="0"/>
    <n v="35568"/>
    <n v="3798000"/>
    <m/>
    <n v="3"/>
    <s v="Closed, $0 Disbursed"/>
    <n v="0"/>
    <n v="0"/>
    <m/>
    <m/>
    <n v="27"/>
    <n v="0"/>
    <n v="921"/>
    <n v="2400000"/>
    <n v="0"/>
    <n v="50000"/>
    <s v="Tax Incentives"/>
    <n v="0"/>
    <n v="0"/>
  </r>
  <r>
    <s v="2013-9584"/>
    <x v="0"/>
    <x v="0"/>
    <d v="2014-03-04T00:00:00"/>
    <n v="2014"/>
    <s v="Project Gift Wrap"/>
    <s v="Bonita Packaging Products, Inc."/>
    <s v="No"/>
    <s v="Rutherford"/>
    <n v="1"/>
    <s v="159 Broad River Blvd, Forest City, NC, Not in City Limits, NC"/>
    <s v="No"/>
    <s v="7333 SW Bonita Road, Portland, NC,97224"/>
    <n v="28043"/>
    <s v="503-542-7767"/>
    <s v="www.bonitapioneer.com"/>
    <n v="323112"/>
    <s v="Not Applicable"/>
    <s v="Manufacturing"/>
    <s v="Not Applicable"/>
    <s v="a. Installation or purchase of new equipment, b. Structural repairs, improvements, or renovations to existing buildings to be used for expansion, c. Construction of or improvements to new or existing water...or equipment for existing buildings"/>
    <n v="75000"/>
    <m/>
    <m/>
    <n v="45"/>
    <n v="0"/>
    <n v="31356"/>
    <n v="2586000"/>
    <m/>
    <n v="3"/>
    <s v="Closed, Funds Disbursed"/>
    <n v="0"/>
    <n v="75000"/>
    <m/>
    <m/>
    <n v="45"/>
    <n v="0"/>
    <n v="696"/>
    <n v="2949765"/>
    <n v="0"/>
    <n v="75000"/>
    <s v="Cash"/>
    <n v="30000"/>
    <n v="75000"/>
  </r>
  <r>
    <s v="2013-10618"/>
    <x v="0"/>
    <x v="0"/>
    <d v="2014-03-14T00:00:00"/>
    <n v="2014"/>
    <s v="Project Coating"/>
    <s v="XOSTEEL LLC"/>
    <s v="No"/>
    <s v="McDowell"/>
    <n v="2"/>
    <s v="965 Pine Cove Road, Old Fort, Not in City Limits,NC"/>
    <s v="No"/>
    <s v="PO Box 5199, Asheville, NC,28813"/>
    <s v="28762-8655"/>
    <s v="828-337-5955"/>
    <s v="www.xosteel.com"/>
    <n v="325510"/>
    <s v="Not Applicable"/>
    <s v="Manufacturing"/>
    <s v="Not Applicable"/>
    <s v="a. Installation or purchase of new equipment, d. Construction of or improvements to new or existing water...or equipment for new/proposed building"/>
    <n v="90000"/>
    <m/>
    <m/>
    <n v="27"/>
    <n v="0"/>
    <n v="33384"/>
    <n v="315000"/>
    <m/>
    <n v="3"/>
    <s v="Closed, $0 Disbursed"/>
    <n v="0"/>
    <n v="0"/>
    <m/>
    <m/>
    <n v="0"/>
    <n v="0"/>
    <n v="0"/>
    <n v="0"/>
    <n v="0"/>
    <n v="90000"/>
    <s v="Cash"/>
    <n v="0"/>
    <n v="0"/>
  </r>
  <r>
    <s v="2014-11003"/>
    <x v="0"/>
    <x v="0"/>
    <d v="2014-03-31T00:00:00"/>
    <n v="2014"/>
    <s v="Project Dogwood West"/>
    <s v="Elkamet, Inc."/>
    <s v="Yes"/>
    <s v="Henderson"/>
    <n v="3"/>
    <s v="201 Mills St, East Flat Rock,NC"/>
    <s v="Yes"/>
    <s v="201 Mills St / PO Box 265, East Flat Rock, NC,28726"/>
    <s v="28726-2116"/>
    <s v="828-233-4010"/>
    <s v="www.elkamet.com"/>
    <n v="326199"/>
    <s v="Not Applicable"/>
    <s v="Manufacturing"/>
    <s v="Not Applicable"/>
    <s v="a. Installation or purchase of new equipment"/>
    <n v="24000"/>
    <m/>
    <m/>
    <n v="18"/>
    <n v="54"/>
    <n v="32760"/>
    <n v="2250000"/>
    <m/>
    <n v="3"/>
    <s v="Closed, Funds Disbursed"/>
    <n v="0"/>
    <n v="24000"/>
    <m/>
    <m/>
    <n v="20"/>
    <n v="54"/>
    <n v="655"/>
    <n v="2509365"/>
    <n v="0"/>
    <n v="42693"/>
    <s v="Cash"/>
    <n v="0"/>
    <n v="24000"/>
  </r>
  <r>
    <s v="2013-10848"/>
    <x v="0"/>
    <x v="0"/>
    <d v="2014-04-15T00:00:00"/>
    <n v="2014"/>
    <s v="Project Cambro"/>
    <s v="Cambro Manufacturing Company"/>
    <s v="No"/>
    <s v="Alamance"/>
    <n v="2"/>
    <s v="TBD, Not in City limits, Alamance County, NC"/>
    <s v="No"/>
    <s v="5801 Skylab Road, Huntington Beach, NC,92647"/>
    <n v="27302"/>
    <s v="714-230-4364"/>
    <s v="www.cambro.com"/>
    <n v="326199"/>
    <n v="423990"/>
    <s v="Manufacturing"/>
    <s v="Wholesale Trade"/>
    <s v="a. Installation or purchase of new equipment, c. Construction of or improvements to new or existing water...or equipment for existing buildings"/>
    <n v="250000"/>
    <m/>
    <m/>
    <n v="90"/>
    <n v="0"/>
    <n v="39780"/>
    <n v="27400000"/>
    <m/>
    <n v="3"/>
    <s v="Closed, Funds Disbursed"/>
    <n v="0"/>
    <n v="182500"/>
    <m/>
    <m/>
    <n v="56"/>
    <n v="0"/>
    <n v="1052"/>
    <n v="27153054"/>
    <n v="0"/>
    <n v="1368000"/>
    <s v="Cash"/>
    <n v="100000"/>
    <n v="182500"/>
  </r>
  <r>
    <s v="2013-10615"/>
    <x v="0"/>
    <x v="0"/>
    <d v="2014-04-22T00:00:00"/>
    <n v="2014"/>
    <s v="Project Dirt"/>
    <s v="Novozymes North America, Inc."/>
    <s v="Yes"/>
    <s v="Wake, Franklin, Durham"/>
    <s v="3, 2, 3"/>
    <s v="9000 Development Drive, Morrisville, NC/77 Perrys Chapel Rd., Franklin County, NC/  108/114 TW Alexander Drive, Durham County, NC"/>
    <s v="No"/>
    <s v="5400 Corporate Circle, Salem, NC,24153"/>
    <s v="27561/27525-9677/27709-0002"/>
    <s v="540-389-9361"/>
    <s v="www.novozymes.com"/>
    <n v="541711"/>
    <n v="325199"/>
    <s v="Professional, Scientific, and Technical Services"/>
    <s v="Manufacturing"/>
    <s v="a. Installation or purchase of new equipment, b. Structural repairs, improvements, or renovations to existing buildings to be used for expansion"/>
    <n v="400000"/>
    <m/>
    <m/>
    <n v="90"/>
    <n v="545"/>
    <n v="63076"/>
    <n v="53000000"/>
    <m/>
    <n v="3"/>
    <s v="Closed, Funds Disbursed"/>
    <n v="0"/>
    <n v="400000"/>
    <m/>
    <m/>
    <n v="123"/>
    <n v="545"/>
    <n v="1831"/>
    <n v="66538604"/>
    <n v="0"/>
    <n v="900000"/>
    <s v="Tax Incentives"/>
    <n v="232500"/>
    <n v="400000"/>
  </r>
  <r>
    <s v="2012-9401"/>
    <x v="0"/>
    <x v="0"/>
    <d v="2014-04-23T00:00:00"/>
    <n v="2014"/>
    <s v="Project Boost"/>
    <s v="BorgWarner Turbo Systems Inc."/>
    <s v="Yes"/>
    <s v="Buncombe"/>
    <n v="3"/>
    <s v="1849 Brevard Rd, Arden,NC"/>
    <s v="No"/>
    <s v="1849 Brevard Rd, Arden, NC,28704"/>
    <s v="28704-9488"/>
    <s v="828-654-2568"/>
    <s v="www.borgwarner.com"/>
    <n v="333618"/>
    <s v="Not Applicable"/>
    <s v="Manufacturing"/>
    <s v="Not Applicable"/>
    <s v="a. Installation or purchase of new equipment"/>
    <n v="126000"/>
    <m/>
    <m/>
    <n v="57"/>
    <n v="588"/>
    <n v="62556"/>
    <n v="28900000"/>
    <m/>
    <n v="3"/>
    <s v="Closed, $0 Disbursed"/>
    <n v="0"/>
    <n v="0"/>
    <m/>
    <m/>
    <n v="4"/>
    <n v="588"/>
    <n v="1621"/>
    <n v="1073373"/>
    <n v="0"/>
    <n v="1926600"/>
    <s v="Tax Incentives"/>
    <n v="0"/>
    <n v="0"/>
  </r>
  <r>
    <s v="2010-10339"/>
    <x v="0"/>
    <x v="0"/>
    <d v="2014-04-25T00:00:00"/>
    <n v="2014"/>
    <s v="Project Tov"/>
    <s v="Syfan Manufacturing, Inc."/>
    <s v="Yes"/>
    <s v="Martin"/>
    <n v="1"/>
    <s v="1522 Twn Bridges Rd, Everetts,NC"/>
    <s v="Yes"/>
    <s v="P.O. Box 203, Everetts, NC,27825"/>
    <n v="27825"/>
    <s v="252-792-2083"/>
    <s v="syfanusa.com"/>
    <n v="326112"/>
    <s v="Not Applicable"/>
    <s v="Manufacturing"/>
    <s v="Not Applicable"/>
    <s v="a. Installation or purchase of new equipment"/>
    <n v="120000"/>
    <m/>
    <m/>
    <n v="22"/>
    <n v="73"/>
    <n v="28496"/>
    <n v="5895000"/>
    <m/>
    <n v="4"/>
    <s v="Closed, Funds Disbursed"/>
    <n v="0"/>
    <n v="24960"/>
    <m/>
    <m/>
    <n v="11"/>
    <n v="73"/>
    <n v="832"/>
    <n v="7254014"/>
    <n v="0"/>
    <n v="209400"/>
    <s v="Cash, Infrastructure for project, repair of railroad spur"/>
    <n v="146550"/>
    <n v="24960"/>
  </r>
  <r>
    <s v="2013-10594"/>
    <x v="0"/>
    <x v="0"/>
    <d v="2014-05-01T00:00:00"/>
    <n v="2014"/>
    <s v="Project Jessica"/>
    <s v="Govt. Contracting Specialists, Inc. f/k/a Government Contracting Specialists, Inc."/>
    <s v="No"/>
    <s v="Currituck"/>
    <n v="2"/>
    <s v="134 Caratoke Highway, Moyock,NC"/>
    <s v="No"/>
    <s v="604 Green Tree Road, Suite C, Chesapeake, NC,23320"/>
    <s v="27958-8622"/>
    <s v="757-355-6519"/>
    <s v="www.gcsincva.com"/>
    <n v="236220"/>
    <s v="Not Applicable"/>
    <s v="Construction"/>
    <s v="Not Applicable"/>
    <s v="a. Installation or purchase of new equipment, b. Structural repairs, improvements, or renovations to existing buildings to be used for expansion, c. Construction of or improvements to new or existing water...or equipment for existing buildings"/>
    <n v="120000"/>
    <m/>
    <m/>
    <n v="54"/>
    <n v="0"/>
    <n v="31824"/>
    <n v="292500"/>
    <m/>
    <n v="3"/>
    <s v="Closed, $0 Disbursed"/>
    <n v="0"/>
    <n v="0"/>
    <m/>
    <m/>
    <n v="0"/>
    <n v="0"/>
    <n v="0"/>
    <n v="0"/>
    <n v="0"/>
    <n v="120000"/>
    <s v="Cash, Sewer Tap Fee &amp; Pump Station"/>
    <n v="0"/>
    <n v="0"/>
  </r>
  <r>
    <s v="2014-11203"/>
    <x v="0"/>
    <x v="0"/>
    <d v="2014-05-14T00:00:00"/>
    <n v="2014"/>
    <s v="Project DBT"/>
    <s v="Highland Industries, Inc."/>
    <s v="Yes"/>
    <s v="Iredell"/>
    <n v="3"/>
    <s v="129 Business Park Drive, Statesville,NC"/>
    <s v="No"/>
    <s v="129 Business Park Drive, Statesville, NC,28677"/>
    <n v="28677"/>
    <s v="336-992-7503"/>
    <s v="www.highlandindustries.com"/>
    <n v="335991"/>
    <n v="336413"/>
    <s v="Manufacturing"/>
    <s v="Manufacturing"/>
    <s v="b. Structural repairs, improvements, or renovations to existing buildings to be used for expansion"/>
    <n v="70000"/>
    <m/>
    <m/>
    <n v="26"/>
    <n v="0"/>
    <n v="54652"/>
    <n v="7425000"/>
    <m/>
    <n v="3"/>
    <s v="Closed, $0 Disbursed"/>
    <n v="0"/>
    <n v="0"/>
    <m/>
    <m/>
    <n v="0"/>
    <n v="0"/>
    <n v="0"/>
    <n v="0"/>
    <n v="0"/>
    <n v="153314"/>
    <s v="Tax Incentives"/>
    <n v="0"/>
    <n v="0"/>
  </r>
  <r>
    <s v="2014-11251"/>
    <x v="0"/>
    <x v="0"/>
    <d v="2014-05-14T00:00:00"/>
    <n v="2014"/>
    <s v="Project Leaf"/>
    <s v="Tyton BioSciences LLC"/>
    <s v="No"/>
    <s v="Hoke, Wake"/>
    <s v="1, 3"/>
    <s v="800 Pate Road, Raeford,NC/TBD, Wake County, NC;/TBD, NC"/>
    <s v="No"/>
    <s v="300 Ringgold Parkway, Danville , NC,25440"/>
    <s v="28376-7054/TBD/TBD"/>
    <s v="919-317-2640"/>
    <s v="www.tytonbio.com"/>
    <n v="325193"/>
    <s v="Not Applicable"/>
    <s v="Manufacturing"/>
    <s v="Not Applicable"/>
    <s v="a. Installation or purchase of new equipment, b. Structural repairs, improvements, or renovations to existing buildings to be used for expansion, c. Construction of or improvements to new or existing water...or equipment for existing buildings, d. Construction of or improvements to new or existing water...or equipment for new/proposed building"/>
    <n v="232000"/>
    <m/>
    <m/>
    <n v="71"/>
    <n v="0"/>
    <n v="39312"/>
    <n v="32580000"/>
    <m/>
    <n v="3"/>
    <s v="Closed, Funds Disbursed"/>
    <n v="0"/>
    <n v="109040"/>
    <m/>
    <m/>
    <n v="41"/>
    <n v="0"/>
    <n v="1029"/>
    <n v="14833966"/>
    <n v="0"/>
    <n v="232000"/>
    <s v="Cash"/>
    <n v="0"/>
    <n v="109040"/>
  </r>
  <r>
    <s v="2014-11219"/>
    <x v="0"/>
    <x v="0"/>
    <d v="2014-06-05T00:00:00"/>
    <n v="2014"/>
    <s v="Project Yeah"/>
    <s v="YG-1 America, Inc."/>
    <s v="No"/>
    <s v="Mecklenburg"/>
    <n v="3"/>
    <s v="11001 Park Charlotte Blvd., Charlotte,NC"/>
    <s v="No"/>
    <s v="748 Sanside Drive, York, NC,29745"/>
    <s v="28273-8860 "/>
    <s v="803-727-7281"/>
    <s v="www.yg1america.com"/>
    <n v="541712"/>
    <n v="333515"/>
    <s v="Professional, Scientific, and Technical Services"/>
    <s v="Manufacturing"/>
    <s v="a. Installation or purchase of new equipment, b. Structural repairs, improvements, or renovations to existing buildings to be used for expansion"/>
    <n v="135000"/>
    <m/>
    <m/>
    <n v="48"/>
    <n v="0"/>
    <n v="53872"/>
    <n v="12420000"/>
    <m/>
    <n v="3"/>
    <s v="Closed, Funds Disbursed"/>
    <n v="0"/>
    <n v="67500"/>
    <m/>
    <m/>
    <n v="28"/>
    <n v="0"/>
    <n v="1210"/>
    <n v="5633915"/>
    <n v="0"/>
    <n v="307128"/>
    <s v="Tax Incentives, Cash"/>
    <n v="10000"/>
    <n v="67500"/>
  </r>
  <r>
    <s v="2014-11263"/>
    <x v="0"/>
    <x v="1"/>
    <d v="2014-07-23T00:00:00"/>
    <n v="2014"/>
    <s v="Project Infinium"/>
    <s v="Sealed Air Corporation"/>
    <s v="Yes"/>
    <s v="Mecklenburg"/>
    <n v="3"/>
    <s v="TBD, Mecklenburg County, NC"/>
    <s v="No"/>
    <s v="100 Rogers Bridge Rd, Duncan, NC,29334"/>
    <s v="TBD"/>
    <s v="864-433-4312"/>
    <s v="www.sealedair.com"/>
    <n v="551114"/>
    <s v="Not Applicable"/>
    <s v="Management of Companies and Enterprises"/>
    <s v="Not Applicable"/>
    <s v="a. Installation or purchase of new equipment, d. Construction of or improvements to new or existing water...or equipment for new/proposed building"/>
    <n v="2500000"/>
    <m/>
    <m/>
    <n v="1136"/>
    <n v="0"/>
    <n v="107536"/>
    <n v="52713000"/>
    <m/>
    <n v="5"/>
    <s v="Closed, Funds Disbursed"/>
    <n v="0"/>
    <n v="2500000"/>
    <m/>
    <m/>
    <n v="457"/>
    <n v="0"/>
    <n v="2971"/>
    <n v="86068393"/>
    <n v="0"/>
    <n v="4446400"/>
    <s v="Tax Incentives"/>
    <n v="0"/>
    <n v="2500000"/>
  </r>
  <r>
    <s v="2012-9336"/>
    <x v="0"/>
    <x v="0"/>
    <d v="2014-07-31T00:00:00"/>
    <n v="2014"/>
    <s v="Project Smiley"/>
    <s v="Cascades Tissue Group - North Carolina Inc."/>
    <s v="Yes"/>
    <s v="Scotland"/>
    <n v="1"/>
    <s v="19320 Airbase Road, Wagram,NC"/>
    <s v="No"/>
    <s v="805 Midway Road, P.O. Box 578, Rockingham, NC,28380"/>
    <s v="28396-6102"/>
    <s v="910-895-4033"/>
    <s v="http://www.cascades.com"/>
    <n v="322291"/>
    <s v="Not Applicable"/>
    <s v="Manufacturing"/>
    <s v="Not Applicable"/>
    <s v="a. Installation or purchase of new equipment, b. Structural repairs, improvements, or renovations to existing buildings to be used for expansion"/>
    <n v="402000"/>
    <m/>
    <m/>
    <n v="61"/>
    <n v="128"/>
    <n v="42068"/>
    <n v="55800000"/>
    <m/>
    <n v="3"/>
    <s v="Closed, Funds Disbursed"/>
    <n v="0"/>
    <n v="402000"/>
    <m/>
    <m/>
    <n v="64"/>
    <n v="128"/>
    <n v="1031"/>
    <n v="45900000"/>
    <n v="0"/>
    <n v="4488261"/>
    <s v="Tax Incentives"/>
    <n v="0"/>
    <n v="402000"/>
  </r>
  <r>
    <s v="2014-11216"/>
    <x v="0"/>
    <x v="0"/>
    <d v="2014-08-08T00:00:00"/>
    <n v="2014"/>
    <s v="Project Ink"/>
    <s v="New Excelsior Inc."/>
    <s v="Yes"/>
    <s v="Transylvania"/>
    <n v="2"/>
    <s v="1379 Old Rosman Highway, Brevard,NC"/>
    <s v="Yes"/>
    <s v="PO Box 808, Lyndhurst, NC,7071"/>
    <s v="28712-7331"/>
    <s v="201-933-6000"/>
    <s v="http://www.sigmaplasticsgroup.com/"/>
    <n v="323111"/>
    <n v="326112"/>
    <s v="Manufacturing"/>
    <s v="Manufacturing"/>
    <s v="a. Installation or purchase of new equipment, b. Structural repairs, improvements, or renovations to existing buildings to be used for expansion"/>
    <n v="80000"/>
    <m/>
    <m/>
    <n v="72"/>
    <n v="0"/>
    <n v="26000"/>
    <n v="4950000"/>
    <m/>
    <n v="3"/>
    <s v="Closed, $0 Disbursed"/>
    <n v="0"/>
    <n v="0"/>
    <m/>
    <m/>
    <n v="7"/>
    <n v="0"/>
    <n v="788"/>
    <n v="15497813"/>
    <n v="0"/>
    <n v="159461.19"/>
    <s v="Cash, Tax Incentives"/>
    <n v="204840"/>
    <n v="0"/>
  </r>
  <r>
    <s v="2014-11253"/>
    <x v="0"/>
    <x v="0"/>
    <d v="2014-08-15T00:00:00"/>
    <n v="2014"/>
    <s v="Project K-HT"/>
    <s v="Harris Teeter, LLC"/>
    <s v="Yes"/>
    <s v="Union"/>
    <n v="3"/>
    <s v="6001 Hwy 74 East, Indian Trail,NC"/>
    <s v="Yes"/>
    <s v="6001 Hwy 74 East, Indian Trail, NC,28709"/>
    <s v="28709-9801"/>
    <s v="704-844-3521"/>
    <s v="Harristeeter.com"/>
    <n v="493120"/>
    <s v="Not Applicable"/>
    <s v="Transportation and Warehousing"/>
    <s v="Not Applicable"/>
    <s v="c. Construction of or improvements to new or existing water...or equipment for existing buildings"/>
    <n v="40000"/>
    <m/>
    <m/>
    <n v="37"/>
    <n v="1227"/>
    <n v="42016"/>
    <n v="4950000"/>
    <m/>
    <n v="3"/>
    <s v="Closed, Funds Disbursed"/>
    <n v="0"/>
    <n v="20000"/>
    <m/>
    <m/>
    <n v="31"/>
    <n v="1227"/>
    <n v="961"/>
    <n v="9011263"/>
    <n v="0"/>
    <n v="66000"/>
    <s v="Tax Incentives "/>
    <n v="13200"/>
    <n v="20000"/>
  </r>
  <r>
    <s v="2013-9582"/>
    <x v="0"/>
    <x v="0"/>
    <d v="2014-08-19T00:00:00"/>
    <n v="2014"/>
    <s v="Project Textiles"/>
    <s v="CS CAROLINA, INC."/>
    <s v="Yes"/>
    <s v="Alamance"/>
    <n v="2"/>
    <s v="1305 Graham St, Burlington,NC"/>
    <s v="Yes"/>
    <s v="1305 Graham St., Burlington, NC,27217"/>
    <s v="27217-6148"/>
    <s v="336-506-7626"/>
    <s v="www.csstarlon.com"/>
    <n v="313110"/>
    <s v="Not Applicable"/>
    <s v="Manufacturing"/>
    <s v="Not Applicable"/>
    <s v="a. Installation or purchase of new equipment, b. Structural repairs, improvements, or renovations to existing buildings to be used for expansion"/>
    <n v="80000"/>
    <m/>
    <m/>
    <n v="20"/>
    <n v="27"/>
    <n v="32188"/>
    <n v="6500000"/>
    <m/>
    <n v="3"/>
    <s v="Closed, $0 Disbursed"/>
    <n v="0"/>
    <n v="0"/>
    <m/>
    <m/>
    <n v="0"/>
    <n v="27"/>
    <n v="0"/>
    <n v="0"/>
    <n v="0"/>
    <n v="285400"/>
    <s v="Tax Incentives"/>
    <n v="0"/>
    <n v="0"/>
  </r>
  <r>
    <s v="2013-9699"/>
    <x v="0"/>
    <x v="0"/>
    <d v="2014-08-26T00:00:00"/>
    <n v="2014"/>
    <s v="Project Big Box"/>
    <s v="United Furniture Industries NC, LLC"/>
    <s v="Yes"/>
    <s v="Forsyth"/>
    <n v="3"/>
    <s v="401 West Hanes Mill Road, Winston Salem,NC"/>
    <s v="Yes"/>
    <s v="PO Box 308, Okolona, NC,38860"/>
    <s v="27105-9667"/>
    <s v="662-447-4115"/>
    <s v="www.unitedfurnitureindustries.com"/>
    <n v="337121"/>
    <s v="Not Applicable"/>
    <s v="Manufacturing"/>
    <s v="Not Applicable"/>
    <s v="a. Installation or purchase of new equipment, b. Structural repairs, improvements, or renovations to existing buildings to be used for expansion"/>
    <n v="300000"/>
    <m/>
    <m/>
    <n v="180"/>
    <n v="926"/>
    <n v="28444"/>
    <n v="4725000"/>
    <m/>
    <n v="3"/>
    <s v="Closed, $0 Disbursed"/>
    <n v="0"/>
    <n v="0"/>
    <m/>
    <m/>
    <n v="220"/>
    <n v="926"/>
    <n v="556"/>
    <n v="5000000"/>
    <n v="0"/>
    <n v="300000"/>
    <s v="Tax Incentives"/>
    <n v="0"/>
    <n v="0"/>
  </r>
  <r>
    <s v="2014-11013"/>
    <x v="0"/>
    <x v="0"/>
    <d v="2014-09-03T00:00:00"/>
    <n v="2014"/>
    <s v="Project Solution"/>
    <s v="CE FoamSolutions, LLC"/>
    <s v="No"/>
    <s v="Burke"/>
    <n v="1"/>
    <s v="502 Hoyle Street, Valdese,NC"/>
    <s v="No"/>
    <s v="502 Hoyle Street, Valdese, NC,28690"/>
    <s v="28690-2606"/>
    <s v="828-874-0620"/>
    <s v="Not Available"/>
    <n v="326150"/>
    <s v="Not Applicable"/>
    <s v="Manufacturing"/>
    <s v="Not Applicable"/>
    <s v="a. Installation or purchase of new equipment, c. Construction of or improvements to new or existing water...or equipment for existing buildings"/>
    <n v="20000"/>
    <m/>
    <m/>
    <n v="18"/>
    <n v="17"/>
    <n v="25792"/>
    <n v="88200"/>
    <m/>
    <n v="3"/>
    <s v="Closed, Funds Disbursed"/>
    <n v="0"/>
    <n v="20000"/>
    <m/>
    <m/>
    <n v="6"/>
    <n v="17"/>
    <n v="515"/>
    <n v="69304"/>
    <n v="0"/>
    <n v="20000"/>
    <s v="Cash"/>
    <n v="0"/>
    <n v="20000"/>
  </r>
  <r>
    <s v="2013-10746"/>
    <x v="0"/>
    <x v="1"/>
    <d v="2014-09-18T00:00:00"/>
    <n v="2014"/>
    <s v="Nightingale"/>
    <s v="HCL America Inc. II"/>
    <s v="Yes"/>
    <s v="Wake"/>
    <n v="3"/>
    <s v="200 Regency Woods Place, Cary,NC"/>
    <s v="No"/>
    <s v="11000 Regency Parkway, Cary, NC,27518"/>
    <s v="27518-6035"/>
    <s v="919-593-4831"/>
    <s v="www.hcltech.com"/>
    <n v="541511"/>
    <n v="541512"/>
    <s v="Professional, Scientific, and Technical Services"/>
    <s v="Professional, Scientific, and Technical Services"/>
    <s v="a. Installation or purchase of new equipment, b. Structural repairs, improvements, or renovations to existing buildings to be used for expansion"/>
    <n v="123700"/>
    <m/>
    <m/>
    <n v="1113"/>
    <n v="831"/>
    <n v="46488"/>
    <n v="8100000"/>
    <m/>
    <n v="4"/>
    <s v="Closed, Funds Disbursed"/>
    <n v="0"/>
    <n v="69000"/>
    <m/>
    <m/>
    <n v="689"/>
    <n v="831"/>
    <n v="1340"/>
    <n v="3348743"/>
    <n v="0"/>
    <n v="123700"/>
    <s v="Hiring Grant"/>
    <n v="69000"/>
    <n v="69000"/>
  </r>
  <r>
    <s v="2014-11732"/>
    <x v="0"/>
    <x v="1"/>
    <d v="2014-09-26T00:00:00"/>
    <n v="2014"/>
    <s v="Project Forge"/>
    <s v="Linamar Forgings Carolina Inc."/>
    <s v="No"/>
    <s v="Wilson"/>
    <n v="1"/>
    <s v="2401 Stantonsburg Road, Wilson,NC"/>
    <s v="Yes"/>
    <s v="26555 Evergreen Rd, Suite 900, Southfield , NC,48076"/>
    <s v="27893-8414"/>
    <s v="248.358.6090"/>
    <s v="www.linamar.com"/>
    <n v="332111"/>
    <s v="Not Applicable"/>
    <s v="Manufacturing"/>
    <s v="Not Applicable"/>
    <s v="a. Installation or purchase of new equipment, b. Structural repairs, improvements, or renovations to existing buildings to be used for expansion"/>
    <n v="100000"/>
    <m/>
    <m/>
    <n v="113"/>
    <n v="145"/>
    <n v="37648"/>
    <n v="36000000"/>
    <m/>
    <n v="5"/>
    <s v="Closed, $0 Disbursed"/>
    <n v="0"/>
    <n v="0"/>
    <m/>
    <m/>
    <n v="0"/>
    <n v="145"/>
    <n v="0"/>
    <n v="0"/>
    <n v="0"/>
    <n v="8825000"/>
    <s v="Tax Incentives, Cash, Grading &amp; Clearing Allowance / Reimbursement, City will purchase 10x1MW generators and manage the off peak."/>
    <n v="950000"/>
    <n v="0"/>
  </r>
  <r>
    <s v="2014-11841"/>
    <x v="0"/>
    <x v="0"/>
    <d v="2014-10-01T00:00:00"/>
    <n v="2014"/>
    <s v="Project Clay"/>
    <s v="Harvest Garden Pro, LLC"/>
    <s v="No"/>
    <s v="Iredell"/>
    <n v="3"/>
    <s v="TBD, Mooresville,NC"/>
    <s v="No"/>
    <s v="221 Crescent Street, Suite 402, Waltham, NC,2453"/>
    <n v="28117"/>
    <s v="781-314-9533"/>
    <s v="www.harvestpower.com"/>
    <n v="551114"/>
    <n v="541219"/>
    <s v="Management of Companies and Enterprises"/>
    <s v="Professional, Scientific, and Technical Services"/>
    <s v="c. Construction of or improvements to new or existing water...or equipment for existing buildings"/>
    <n v="45000"/>
    <m/>
    <m/>
    <n v="30"/>
    <n v="0"/>
    <n v="66508"/>
    <n v="108000"/>
    <m/>
    <n v="3"/>
    <s v="Closed, $0 Disbursed"/>
    <n v="0"/>
    <n v="0"/>
    <m/>
    <m/>
    <n v="0"/>
    <n v="0"/>
    <n v="0"/>
    <n v="278570"/>
    <n v="0"/>
    <n v="96000"/>
    <s v="Cash, Free Internet Service"/>
    <n v="0"/>
    <n v="0"/>
  </r>
  <r>
    <s v="2013-10458"/>
    <x v="0"/>
    <x v="0"/>
    <d v="2014-10-23T00:00:00"/>
    <n v="2014"/>
    <s v="Project Ellen"/>
    <s v="E.I. duPont de Nemours and Company "/>
    <s v="Yes"/>
    <s v="Lenoir"/>
    <n v="1"/>
    <s v="4693 Highway 11 North  PO BOX 800, Kinston,NC"/>
    <s v="Yes"/>
    <s v="P.O. Box 800_x0009__x0009__x0009__x0009__x0009__x0009__x0009__x0009__x0009__x0009__x0009__x0009__x0009__x0009__x0009__x0009_P.O. Box 800_x0009__x0009__x0009__x0009__x0009__x0009__x0009__x0009__x0009__x0009__x0009__x0009__x0009__x0009__x0009__x0009_PO Box *00_x0009__x0009__x0009__x0009__x0009__x0009__x0009__x0009_, Kinston, NC,28502"/>
    <n v="28502"/>
    <s v="252-522-6217/_x0009__x0009__x0009__x0009__x0009__x0009_252-522-6215_x0009__x0009_"/>
    <s v="www.dupont.com"/>
    <n v="325211"/>
    <s v="Not Applicable"/>
    <s v="Manufacturing"/>
    <s v="Not Applicable"/>
    <s v="a. Installation or purchase of new equipment, b. Structural repairs, improvements, or renovations to existing buildings to be used for expansion, c. Construction of or improvements to new or existing water...or equipment for existing buildings, d. Construction of or improvements to new or existing water...or equipment for new/proposed building"/>
    <n v="80000"/>
    <m/>
    <m/>
    <n v="16"/>
    <n v="82"/>
    <n v="54288"/>
    <n v="27000000"/>
    <m/>
    <n v="3"/>
    <s v="Closed, $0 Disbursed"/>
    <n v="0"/>
    <n v="0"/>
    <m/>
    <m/>
    <n v="0"/>
    <n v="82"/>
    <n v="0"/>
    <n v="0"/>
    <n v="0"/>
    <n v="1000000"/>
    <s v="Cash"/>
    <n v="0"/>
    <n v="0"/>
  </r>
  <r>
    <s v="2014-11872"/>
    <x v="0"/>
    <x v="0"/>
    <d v="2014-10-24T00:00:00"/>
    <n v="2014"/>
    <s v="Jordan"/>
    <s v="Gordon Food Service LLC"/>
    <s v="No"/>
    <s v="Cabarrus"/>
    <n v="3"/>
    <s v="TBD, Kannapolis,NC"/>
    <s v="No"/>
    <s v="PO Box 2992, Grand Rapids, NC,49501"/>
    <s v="TBD"/>
    <s v="616-717-4159"/>
    <s v="www.gfs.com"/>
    <n v="424410"/>
    <n v="493120"/>
    <s v="Wholesale Trade"/>
    <s v="Transportation and Warehousing"/>
    <s v="a. Installation or purchase of new equipment"/>
    <n v="500000"/>
    <m/>
    <m/>
    <n v="248"/>
    <n v="0"/>
    <n v="40508"/>
    <n v="52000000"/>
    <m/>
    <n v="5"/>
    <s v="Closed, $0 Disbursed"/>
    <n v="0"/>
    <n v="0"/>
    <m/>
    <m/>
    <n v="0"/>
    <n v="0"/>
    <n v="0"/>
    <n v="0"/>
    <n v="0"/>
    <n v="4141071"/>
    <s v="Tax Incentives, Cash, EC Rate Rider Grant"/>
    <n v="0"/>
    <n v="0"/>
  </r>
  <r>
    <s v="2014-11983"/>
    <x v="0"/>
    <x v="0"/>
    <d v="2014-10-30T00:00:00"/>
    <n v="2014"/>
    <s v="Project Gear"/>
    <s v="Linamar North Carolina, Inc."/>
    <s v="Yes"/>
    <s v="Buncombe"/>
    <n v="3"/>
    <s v="2169 Hendersonville Rd, Arden,NC"/>
    <s v="Yes"/>
    <s v="26555 Evergreen Rd, Suite 900, Southfield, NC,48076"/>
    <s v="28704-9742"/>
    <s v="248-358-6090"/>
    <s v="www.linamar.com"/>
    <n v="336350"/>
    <s v="Not Applicable"/>
    <s v="Manufacturing"/>
    <s v="Manufacturing"/>
    <s v="a. Installation or purchase of new equipment, b. Structural repairs, improvements, or renovations to existing buildings to be used for expansion"/>
    <n v="500000"/>
    <m/>
    <m/>
    <n v="135"/>
    <n v="613"/>
    <n v="38324"/>
    <n v="103500000"/>
    <m/>
    <n v="1"/>
    <s v="Active"/>
    <n v="500000"/>
    <n v="0"/>
    <m/>
    <m/>
    <n v="0"/>
    <n v="613"/>
    <n v="0"/>
    <n v="0"/>
    <n v="0"/>
    <n v="12550000"/>
    <s v="Cash, Carolina Investment Fund, ED Grant"/>
    <n v="0"/>
    <n v="0"/>
  </r>
  <r>
    <s v="2014-11833"/>
    <x v="0"/>
    <x v="0"/>
    <d v="2014-11-06T00:00:00"/>
    <n v="2014"/>
    <s v="Project Kick Off"/>
    <s v="Technimark LLC"/>
    <s v="Yes"/>
    <s v="Randolph"/>
    <n v="2"/>
    <s v="Central Avenue, Asheboro,NC"/>
    <s v="No"/>
    <s v="180 Commerce Place, Asheboro, NC,27203"/>
    <n v="27203"/>
    <s v="336 498 4171"/>
    <s v="www.technimark.com"/>
    <n v="326112"/>
    <s v="Not Applicable"/>
    <s v="Manufacturing"/>
    <s v="Not Applicable"/>
    <s v="a. Installation or purchase of new equipment, d. Construction of or improvements to new or existing water...or equipment for new/proposed building"/>
    <n v="450000"/>
    <m/>
    <m/>
    <n v="147"/>
    <n v="982"/>
    <n v="30004"/>
    <n v="23000000"/>
    <m/>
    <n v="4"/>
    <s v="Closed, Funds Disbursed"/>
    <n v="0"/>
    <n v="450000"/>
    <m/>
    <m/>
    <n v="199"/>
    <n v="982"/>
    <n v="888"/>
    <n v="28993368"/>
    <n v="0"/>
    <n v="1000000"/>
    <s v="Cash"/>
    <n v="0"/>
    <n v="450000"/>
  </r>
  <r>
    <s v="2014-11852"/>
    <x v="0"/>
    <x v="0"/>
    <d v="2014-11-06T00:00:00"/>
    <n v="2014"/>
    <s v="Element"/>
    <s v="Burkert Contromatic Corp."/>
    <s v="Yes"/>
    <s v="Mecklenburg"/>
    <n v="3"/>
    <s v="11301 Mt. Holly-Huntersville Road, Huntersville,NC"/>
    <s v="Yes"/>
    <s v="2915 Whitehall Park Drive, Suite 650, Charlotte, NC,28273"/>
    <n v="28078"/>
    <s v="704-504-4463"/>
    <s v="www.burkert-usa.com"/>
    <n v="332911"/>
    <s v="Not Applicable"/>
    <s v="Manufacturing"/>
    <s v="Not Applicable"/>
    <s v="a. Installation or purchase of new equipment, d. Construction of or improvements to new or existing water...or equipment for new/proposed building"/>
    <n v="110000"/>
    <m/>
    <m/>
    <n v="55"/>
    <n v="66"/>
    <n v="47892"/>
    <n v="20600000"/>
    <m/>
    <n v="3"/>
    <s v="Closed, $0 Disbursed"/>
    <n v="0"/>
    <n v="0"/>
    <m/>
    <m/>
    <n v="17"/>
    <n v="66"/>
    <n v="1350"/>
    <n v="18350000"/>
    <n v="0"/>
    <n v="1024936"/>
    <s v="Tax Incentives,  Infastructure for project; sewer line extension"/>
    <n v="0"/>
    <n v="0"/>
  </r>
  <r>
    <s v="2014-11972"/>
    <x v="0"/>
    <x v="0"/>
    <d v="2014-11-10T00:00:00"/>
    <n v="2014"/>
    <s v="Project Iron"/>
    <s v="Oak Valley Hardwoods, Inc."/>
    <s v="Yes"/>
    <s v="Graham"/>
    <n v="1"/>
    <s v="68 Snowbird Rd, Robbinsville,NC"/>
    <s v="No"/>
    <s v="2101 Sardis Rd. North, Suite 215, Charlotte, NC,28227"/>
    <n v="28771"/>
    <s v="336-906-4103"/>
    <s v="www.tidesandtimes.com"/>
    <n v="321113"/>
    <n v="321999"/>
    <s v="Manufacturing"/>
    <s v="Manufacturing"/>
    <s v="a. Installation or purchase of new equipment"/>
    <n v="156000"/>
    <m/>
    <m/>
    <n v="103"/>
    <n v="161"/>
    <n v="29848"/>
    <n v="9000000"/>
    <m/>
    <n v="5"/>
    <s v="Closed, $0 Disbursed"/>
    <n v="0"/>
    <n v="0"/>
    <m/>
    <m/>
    <n v="0"/>
    <n v="161"/>
    <n v="0"/>
    <n v="1175000"/>
    <n v="0"/>
    <n v="156360"/>
    <s v="Cash, Fee Waivers, Job Development Incentive, Infrastructure for project - Infrastructure water vault"/>
    <n v="0"/>
    <n v="0"/>
  </r>
  <r>
    <s v="2014-11929"/>
    <x v="0"/>
    <x v="0"/>
    <d v="2014-12-05T00:00:00"/>
    <n v="2014"/>
    <s v="Project Art"/>
    <s v="Overland Contracting Inc."/>
    <s v="No"/>
    <s v="Wake"/>
    <n v="3"/>
    <s v="600 North Greenfield Parkway, Garner,NC"/>
    <s v="No"/>
    <s v="11401 Lamar Ave, Overland Park, NC,66211"/>
    <n v="27529"/>
    <s v="913-458-3914"/>
    <s v="www.bv.com"/>
    <n v="237990"/>
    <n v="541330"/>
    <s v="Construction"/>
    <s v="Professional, Scientific, and Technical Services"/>
    <s v="a. Installation or purchase of new equipment, b. Structural repairs, improvements, or renovations to existing buildings to be used for expansion"/>
    <n v="70000"/>
    <m/>
    <m/>
    <n v="80"/>
    <n v="214"/>
    <n v="86060"/>
    <n v="7500000"/>
    <m/>
    <n v="3"/>
    <s v="Closed, $0 Disbursed"/>
    <n v="0"/>
    <n v="0"/>
    <m/>
    <m/>
    <n v="127"/>
    <n v="214"/>
    <n v="1580"/>
    <n v="4942000"/>
    <n v="0"/>
    <n v="70000"/>
    <s v="Cash"/>
    <n v="0"/>
    <n v="0"/>
  </r>
  <r>
    <s v="2014-10814"/>
    <x v="0"/>
    <x v="0"/>
    <d v="2014-12-11T00:00:00"/>
    <n v="2014"/>
    <s v="Project Rainbow"/>
    <s v="Tosaf USA Inc."/>
    <s v="No"/>
    <s v="Gaston"/>
    <n v="2"/>
    <s v="330 SouthRidge Parkway, Bessemer City,NC"/>
    <s v="No"/>
    <s v="Tnuvot Industrial Zone PO Box 52, Tnuvot Industrial Zone, NC,4035001"/>
    <n v="28016"/>
    <s v="729-878-9749"/>
    <s v="www.tosaf.com"/>
    <n v="325991"/>
    <s v="Not Applicable"/>
    <s v="Manufacturing"/>
    <s v="Not Applicable"/>
    <s v="a. Installation or purchase of new equipment, d. Construction of or improvements to new or existing water...or equipment for new/proposed building"/>
    <n v="225000"/>
    <m/>
    <m/>
    <n v="68"/>
    <n v="0"/>
    <n v="34996"/>
    <n v="11790000"/>
    <m/>
    <n v="5"/>
    <s v="Closed, Funds Disbursed"/>
    <n v="0"/>
    <n v="112500"/>
    <m/>
    <m/>
    <n v="45"/>
    <n v="0"/>
    <n v="1066"/>
    <n v="19848459"/>
    <n v="0"/>
    <n v="610620"/>
    <s v="Cash, Tax Incentives, Donation of Land, Fee Waivers"/>
    <n v="400000"/>
    <n v="112500"/>
  </r>
  <r>
    <s v="2014-16056"/>
    <x v="0"/>
    <x v="0"/>
    <d v="2014-12-19T00:00:00"/>
    <n v="2014"/>
    <s v="Project Marley"/>
    <s v="AFS MFG LLC"/>
    <s v="No"/>
    <s v="Rowan"/>
    <n v="2"/>
    <s v="Summit Corporate Center- Building II, Not in City limits,NC"/>
    <s v="No"/>
    <s v="1815 East Carnegie Ave, Santa Ana, NC,92705"/>
    <n v="28147"/>
    <s v="502-655-2224"/>
    <s v="http://www.agilityfuelsystems.com/"/>
    <n v="336390"/>
    <s v="Not Applicable"/>
    <s v="Manufacturing"/>
    <s v="Not Applicable"/>
    <s v="a. Installation or purchase of new equipment"/>
    <n v="300000"/>
    <m/>
    <m/>
    <n v="134"/>
    <n v="0"/>
    <n v="34008"/>
    <n v="6700000"/>
    <m/>
    <n v="3"/>
    <s v="Closed, Funds Disbursed"/>
    <n v="0"/>
    <n v="173096"/>
    <m/>
    <m/>
    <n v="78"/>
    <n v="0"/>
    <n v="1149"/>
    <n v="10959270"/>
    <n v="0"/>
    <n v="500690"/>
    <s v="Cash, Funding for marketing/recruiting assistance"/>
    <n v="109183"/>
    <n v="173096"/>
  </r>
  <r>
    <s v="13-1010"/>
    <x v="1"/>
    <x v="0"/>
    <d v="2014-01-15T00:00:00"/>
    <n v="2014"/>
    <s v="Nashville Industrial Park"/>
    <s v="N/A"/>
    <s v="N/A"/>
    <s v="Nash"/>
    <n v="2"/>
    <s v="Cooke Road, nashville"/>
    <s v="N/A"/>
    <s v="P.O. Box 987, nashville"/>
    <s v="27856-0987"/>
    <s v="(252) 459-4511"/>
    <s v="www.townofnashville.com"/>
    <s v="Not Required"/>
    <s v="Not Required"/>
    <s v="Not Required"/>
    <s v="Not Required"/>
    <s v="Sewer, Road"/>
    <n v="379087"/>
    <s v="N/A"/>
    <s v="N/A"/>
    <s v="Not Required"/>
    <s v="Not Required"/>
    <s v="Not Required"/>
    <s v="Not Required"/>
    <s v="N/A"/>
    <s v="N/A"/>
    <s v="Closed, Funds Disbursed"/>
    <n v="0"/>
    <n v="336771.97"/>
    <s v="N/A"/>
    <s v="N/A"/>
    <s v="Not Required"/>
    <s v="Not Required"/>
    <s v="Not Required"/>
    <s v="Not Required"/>
    <s v="N/A - Local Governments Apply for Reimbursement"/>
    <s v="Not Required"/>
    <s v="Not Required"/>
    <s v="Not Required"/>
    <n v="336771.97"/>
  </r>
  <r>
    <s v="13-1011"/>
    <x v="1"/>
    <x v="0"/>
    <d v="2014-01-15T00:00:00"/>
    <n v="2014"/>
    <s v="Wright Foods"/>
    <s v="Wright Foods"/>
    <s v="Yes"/>
    <s v="Montgomery"/>
    <n v="1"/>
    <s v="Bilhen Road, Troy"/>
    <s v="N/A"/>
    <s v="315 N. Main Street, Troy"/>
    <n v="27371"/>
    <s v="(910) 572-3661"/>
    <s v="www.troy.nc.us"/>
    <n v="311421"/>
    <s v="Not Required"/>
    <s v="Manufacturing"/>
    <s v="Not Required"/>
    <s v="Sewer"/>
    <n v="470000"/>
    <s v="N/A"/>
    <s v="N/A"/>
    <s v="Not Required"/>
    <s v="Not Required"/>
    <s v="Not Required"/>
    <s v="Not Required"/>
    <s v="N/A"/>
    <s v="N/A"/>
    <s v="Closed, $0 Disbursed"/>
    <n v="0"/>
    <n v="0"/>
    <s v="N/A"/>
    <s v="N/A"/>
    <s v="Not Required"/>
    <s v="Not Required"/>
    <s v="Not Required"/>
    <s v="Not Required"/>
    <s v="N/A - Local Governments Apply for Reimbursement"/>
    <s v="Not Required"/>
    <s v="Not Required"/>
    <s v="Not Required"/>
    <n v="0"/>
  </r>
  <r>
    <s v="13-1012"/>
    <x v="1"/>
    <x v="0"/>
    <d v="2014-01-15T00:00:00"/>
    <n v="2014"/>
    <s v="Alliance"/>
    <s v="Alliance Precision Plastics"/>
    <s v="Yes"/>
    <s v="Rutherford"/>
    <n v="1"/>
    <s v="Fairground Road, Spindale"/>
    <s v="N/A"/>
    <s v="389 N. Main Street, Rutherfordton"/>
    <n v="28139"/>
    <s v="(828) 287-6060"/>
    <s v="www.rutherfordcountync.gov"/>
    <n v="326199"/>
    <s v="Not Required"/>
    <s v="Manufacturing"/>
    <s v="Not Required"/>
    <s v="Water"/>
    <n v="150000"/>
    <s v="N/A"/>
    <s v="N/A"/>
    <s v="Not Required"/>
    <s v="Not Required"/>
    <s v="Not Required"/>
    <s v="Not Required"/>
    <s v="N/A"/>
    <s v="N/A"/>
    <s v="Closed, Funds Disbursed"/>
    <n v="0"/>
    <n v="117611.37"/>
    <s v="N/A"/>
    <s v="N/A"/>
    <s v="Not Required"/>
    <s v="Not Required"/>
    <s v="Not Required"/>
    <s v="Not Required"/>
    <s v="N/A - Local Governments Apply for Reimbursement"/>
    <s v="Not Required"/>
    <s v="Not Required"/>
    <s v="Not Required"/>
    <n v="117611.37"/>
  </r>
  <r>
    <s v="13-1013"/>
    <x v="1"/>
    <x v="0"/>
    <d v="2014-03-27T00:00:00"/>
    <n v="2014"/>
    <s v="Gildan"/>
    <s v="Gildan Yarns"/>
    <s v="Yes"/>
    <s v="Rowan"/>
    <n v="2"/>
    <s v="2121 Heilig Road"/>
    <s v="N/A"/>
    <s v="130 W. Innes St., Salisbury"/>
    <n v="28144"/>
    <s v="(704) 216-8180"/>
    <s v="www.rowancountync.gov"/>
    <n v="313111"/>
    <s v="Not Required"/>
    <s v="Manufacturing"/>
    <s v="Not Required"/>
    <s v="Water, Road"/>
    <n v="1133000"/>
    <s v="N/A"/>
    <s v="N/A"/>
    <s v="Not Required"/>
    <s v="Not Required"/>
    <s v="Not Required"/>
    <s v="Not Required"/>
    <s v="N/A"/>
    <s v="N/A"/>
    <s v="Closed, Funds Disbursed"/>
    <n v="0"/>
    <n v="585624.40999999992"/>
    <s v="N/A"/>
    <s v="N/A"/>
    <s v="Not Required"/>
    <s v="Not Required"/>
    <s v="Not Required"/>
    <s v="Not Required"/>
    <s v="N/A - Local Governments Apply for Reimbursement"/>
    <s v="Not Required"/>
    <s v="Not Required"/>
    <s v="Not Required"/>
    <n v="585624.40999999992"/>
  </r>
  <r>
    <s v="13-1014"/>
    <x v="1"/>
    <x v="0"/>
    <d v="2014-03-27T00:00:00"/>
    <n v="2014"/>
    <s v="Gardner Glass"/>
    <s v="Gardner Glass"/>
    <s v="Yes"/>
    <s v="Wilkes"/>
    <n v="2"/>
    <s v="600 Elkin Hwy, North Wilkesboro"/>
    <s v="N/A"/>
    <s v="110 North St., Wilkesboro"/>
    <n v="28697"/>
    <s v="(336) 651-7346"/>
    <s v="www.wilkescounty.net"/>
    <n v="327215"/>
    <s v="Not Required"/>
    <s v="Manufacturing"/>
    <s v="Not Required"/>
    <s v="Sewer"/>
    <n v="500000"/>
    <s v="N/A"/>
    <s v="N/A"/>
    <s v="Not Required"/>
    <s v="Not Required"/>
    <s v="Not Required"/>
    <s v="Not Required"/>
    <s v="N/A"/>
    <s v="N/A"/>
    <s v="Closed, Funds Disbursed"/>
    <n v="0"/>
    <n v="366896.54000000004"/>
    <s v="N/A"/>
    <s v="N/A"/>
    <s v="Not Required"/>
    <s v="Not Required"/>
    <s v="Not Required"/>
    <s v="Not Required"/>
    <s v="N/A - Local Governments Apply for Reimbursement"/>
    <s v="Not Required"/>
    <s v="Not Required"/>
    <s v="Not Required"/>
    <n v="366896.54000000004"/>
  </r>
  <r>
    <s v="13-1015"/>
    <x v="1"/>
    <x v="0"/>
    <d v="2014-03-27T00:00:00"/>
    <n v="2014"/>
    <s v="Team Air, Inc."/>
    <s v="Team Air, Inc."/>
    <s v="No"/>
    <s v="Rutherford"/>
    <n v="2"/>
    <s v="2015 Hwy 221 South, Rutherfordton"/>
    <s v="N/A"/>
    <s v="P.O. Box 186, Spindale"/>
    <n v="28160"/>
    <s v="(828) 286-1622"/>
    <s v="www.rutherfordcountync.gov"/>
    <n v="333415"/>
    <s v="Not Required"/>
    <s v="Manufacturing"/>
    <s v="Not Required"/>
    <s v="Sewer"/>
    <n v="112035"/>
    <s v="N/A"/>
    <s v="N/A"/>
    <s v="Not Required"/>
    <s v="Not Required"/>
    <s v="Not Required"/>
    <s v="Not Required"/>
    <s v="N/A"/>
    <s v="N/A"/>
    <s v="Closed, Funds Disbursed"/>
    <n v="0"/>
    <n v="111747.75"/>
    <s v="N/A"/>
    <s v="N/A"/>
    <s v="Not Required"/>
    <s v="Not Required"/>
    <s v="Not Required"/>
    <s v="Not Required"/>
    <s v="N/A - Local Governments Apply for Reimbursement"/>
    <s v="Not Required"/>
    <s v="Not Required"/>
    <s v="Not Required"/>
    <n v="111747.75"/>
  </r>
  <r>
    <s v="14-1016"/>
    <x v="1"/>
    <x v="0"/>
    <d v="2014-07-07T00:00:00"/>
    <n v="2014"/>
    <s v="County Commerce Center"/>
    <s v="N/A"/>
    <s v="N/A"/>
    <s v="Washington"/>
    <n v="1"/>
    <s v="116 Adams Street, Plymouth"/>
    <s v="N/A"/>
    <m/>
    <n v="27962"/>
    <s v="(252) 793-5823"/>
    <s v="www.washconc.org"/>
    <s v="Not Required"/>
    <s v="Not Required"/>
    <s v="Not Required"/>
    <s v="Not Required"/>
    <s v="Water, Sewer"/>
    <n v="1259550"/>
    <s v="N/A"/>
    <s v="N/A"/>
    <s v="Not Required"/>
    <s v="Not Required"/>
    <s v="Not Required"/>
    <s v="Not Required"/>
    <s v="N/A"/>
    <s v="N/A"/>
    <s v="Closed, Funds Disbursed"/>
    <n v="0"/>
    <n v="980392.37"/>
    <s v="N/A"/>
    <s v="N/A"/>
    <s v="Not Required"/>
    <s v="Not Required"/>
    <s v="Not Required"/>
    <s v="Not Required"/>
    <s v="N/A - Local Governments Apply for Reimbursement"/>
    <s v="Not Required"/>
    <s v="Not Required"/>
    <s v="Not Required"/>
    <n v="980392.37"/>
  </r>
  <r>
    <s v="14-1017"/>
    <x v="1"/>
    <x v="0"/>
    <d v="2014-07-09T00:00:00"/>
    <n v="2014"/>
    <s v="Jeld-Wen"/>
    <s v="Jeld-Wen"/>
    <s v="Yes"/>
    <s v="Wilkes"/>
    <n v="2"/>
    <s v="205 Lanes Drive, North Wilkesboro"/>
    <s v="N/A"/>
    <s v="832 Main Street, North Wilkesboro"/>
    <n v="28659"/>
    <s v="(336) 667-7129"/>
    <s v="www.north-wilkesboro.com"/>
    <n v="321911"/>
    <s v="Not Required"/>
    <s v="Manufacturing"/>
    <s v="Not Required"/>
    <s v="Sewer"/>
    <n v="50000"/>
    <s v="N/A"/>
    <s v="N/A"/>
    <s v="Not Required"/>
    <s v="Not Required"/>
    <s v="Not Required"/>
    <s v="Not Required"/>
    <s v="N/A"/>
    <s v="N/A"/>
    <s v="Closed, Funds Disbursed"/>
    <n v="0"/>
    <n v="50000"/>
    <s v="N/A"/>
    <s v="N/A"/>
    <s v="Not Required"/>
    <s v="Not Required"/>
    <s v="Not Required"/>
    <s v="Not Required"/>
    <s v="N/A - Local Governments Apply for Reimbursement"/>
    <s v="Not Required"/>
    <s v="Not Required"/>
    <s v="Not Required"/>
    <n v="50000"/>
  </r>
  <r>
    <s v="14-1018"/>
    <x v="1"/>
    <x v="0"/>
    <d v="2014-09-10T00:00:00"/>
    <n v="2014"/>
    <s v="Page Road Extension"/>
    <s v="N/A"/>
    <s v="N/A"/>
    <s v="Beaufort"/>
    <n v="1"/>
    <s v="Page Road, Washington"/>
    <s v="N/A"/>
    <s v="121 West Third Street, Washington"/>
    <n v="27889"/>
    <s v="(252) 946-0079"/>
    <s v="www.co.beaufort.nc.us"/>
    <s v="Not Required"/>
    <s v="Not Required"/>
    <s v="Not Required"/>
    <s v="Not Required"/>
    <s v="Road"/>
    <n v="491984"/>
    <s v="N/A"/>
    <s v="N/A"/>
    <s v="Not Required"/>
    <s v="Not Required"/>
    <s v="Not Required"/>
    <s v="Not Required"/>
    <s v="N/A"/>
    <s v="N/A"/>
    <s v="Closed, Funds Disbursed"/>
    <n v="0"/>
    <n v="490458.84"/>
    <s v="N/A"/>
    <s v="N/A"/>
    <s v="Not Required"/>
    <s v="Not Required"/>
    <s v="Not Required"/>
    <s v="Not Required"/>
    <s v="N/A - Local Governments Apply for Reimbursement"/>
    <s v="Not Required"/>
    <s v="Not Required"/>
    <s v="Not Required"/>
    <n v="490458.84"/>
  </r>
  <r>
    <s v="14-1019"/>
    <x v="1"/>
    <x v="0"/>
    <d v="2014-11-17T00:00:00"/>
    <n v="2014"/>
    <s v="Interflex Water Extension"/>
    <s v="Interflex"/>
    <s v="Yes"/>
    <s v="Wilkes"/>
    <n v="2"/>
    <s v="3200 NC 268, Wilkesboro"/>
    <s v="N/A"/>
    <s v="203 W. Main Street, Wilkesboro"/>
    <n v="28697"/>
    <s v="(336) 838-3951"/>
    <s v="www.wilkesboronorthcarolina.com"/>
    <n v="326112"/>
    <s v="Not Required"/>
    <s v="Manufacturing"/>
    <s v="Not Required"/>
    <s v="Water"/>
    <n v="1110000"/>
    <s v="N/A"/>
    <s v="N/A"/>
    <s v="Not Required"/>
    <s v="Not Required"/>
    <s v="Not Required"/>
    <s v="Not Required"/>
    <s v="N/A"/>
    <s v="N/A"/>
    <s v="Closed, Funds Disbursed"/>
    <n v="0"/>
    <n v="1110000"/>
    <s v="N/A"/>
    <s v="N/A"/>
    <s v="Not Required"/>
    <s v="Not Required"/>
    <s v="Not Required"/>
    <s v="Not Required"/>
    <s v="N/A - Local Governments Apply for Reimbursement"/>
    <s v="Not Required"/>
    <s v="Not Required"/>
    <s v="Not Required"/>
    <n v="1110000"/>
  </r>
  <r>
    <s v="2013-10676"/>
    <x v="2"/>
    <x v="0"/>
    <s v="04/08/2014"/>
    <n v="2014"/>
    <s v="Snoopy"/>
    <s v="GKN Driveline Newton, LLC I"/>
    <s v="Yes"/>
    <s v="Catawba"/>
    <n v="2"/>
    <s v="1848 GKN Way, Newton, NC 28658-9072"/>
    <s v="Yes"/>
    <s v="1848 GKN Way, Newton, NC 28658"/>
    <s v="28658-9072"/>
    <s v="828-428-3711"/>
    <s v="www.gkn.com"/>
    <n v="336350"/>
    <s v=""/>
    <s v="Manufacturing"/>
    <s v=""/>
    <s v="Purchase and/or installation of equipment; Renovation to building; Training"/>
    <n v="3535000"/>
    <n v="3004750"/>
    <n v="530250"/>
    <n v="205"/>
    <n v="633"/>
    <n v="37987"/>
    <n v="102465000"/>
    <n v="5"/>
    <n v="12"/>
    <s v="Terminated, Funds Disbursed"/>
    <n v="0"/>
    <n v="773864"/>
    <n v="0"/>
    <n v="136564"/>
    <n v="385"/>
    <n v="1014"/>
    <n v="45369"/>
    <n v="0"/>
    <s v=""/>
    <n v="4456744"/>
    <s v="Tax Grant"/>
    <n v="3827914"/>
    <n v="773864"/>
  </r>
  <r>
    <s v="2014-11211"/>
    <x v="2"/>
    <x v="0"/>
    <s v="04/28/2014"/>
    <n v="2014"/>
    <s v="Oscar"/>
    <s v="RBUS, Inc. I"/>
    <s v="Yes"/>
    <s v="Mecklenburg"/>
    <n v="3"/>
    <s v="1000 Louis Rose Place, 2nd Floor, Charlotte, NC 28262-8546; 10101 Claude Freeman Drive, Charlotte, NC 28262-2674"/>
    <s v="Yes"/>
    <s v="1101 Red Ventures Drive, Fort Mill, SC 29707"/>
    <s v="28262-8546; 28262-2674"/>
    <s v="704-971-4372"/>
    <s v="N/A"/>
    <n v="561422"/>
    <s v=""/>
    <s v="Administrative and Support and Waste Management and Remediation Services"/>
    <s v=""/>
    <s v="Purchase and/or installation of equipment; Renovation to building; Training; Other - Possible building/land acquisition, technology innovation and recruiting"/>
    <n v="4325000"/>
    <n v="3243750"/>
    <n v="1081250"/>
    <n v="522"/>
    <n v="198"/>
    <n v="48110"/>
    <n v="0"/>
    <n v="5"/>
    <n v="12"/>
    <s v="Terminated, Funds Disbursed"/>
    <n v="0"/>
    <n v="406586"/>
    <n v="0"/>
    <n v="135528"/>
    <n v="437"/>
    <n v="198"/>
    <n v="48724"/>
    <n v="0"/>
    <n v="406586"/>
    <s v="NO INCENTIVES"/>
    <s v="NO INCENTIVES"/>
    <s v="NO INCENTIVES"/>
    <n v="0"/>
  </r>
  <r>
    <s v="2014-11227"/>
    <x v="2"/>
    <x v="0"/>
    <s v="05/13/2014"/>
    <n v="2014"/>
    <s v="Spring"/>
    <s v="GKN Driveline North America, Inc. II (Alamance &amp; Lee)"/>
    <s v="Yes"/>
    <s v="Lee, Alamance"/>
    <s v="2, 2"/>
    <s v="4901 Womack Rd, Sanford, NC 27330-9593; 1067 Trollingwood-Hawfields Road, Mebane, NC 27302-9740"/>
    <s v="Yes"/>
    <s v="4901 Womack Rd, Sanford , NC 27330-9593"/>
    <s v="27330-9593; 27302-9740"/>
    <s v="919-708-4510"/>
    <s v="www.GKNDriveline.com"/>
    <n v="336350"/>
    <n v="493110"/>
    <s v="Manufacturing"/>
    <s v="Transportation and Warehousing"/>
    <s v="Purchase and/or installation of equipment; Renovation to building; Training"/>
    <n v="1340000"/>
    <n v="1139000"/>
    <n v="201000"/>
    <n v="105"/>
    <n v="1227"/>
    <n v="39048"/>
    <n v="16236000"/>
    <n v="2"/>
    <n v="12"/>
    <s v="Terminated, Funds Disbursed"/>
    <n v="0"/>
    <n v="391000"/>
    <n v="0"/>
    <n v="69000"/>
    <n v="293"/>
    <n v="1362"/>
    <n v="46197"/>
    <n v="26861935"/>
    <s v=""/>
    <n v="348085"/>
    <s v="Cash"/>
    <n v="132500"/>
    <n v="391000"/>
  </r>
  <r>
    <s v="2013-10865"/>
    <x v="2"/>
    <x v="0"/>
    <s v="06/06/2014"/>
    <n v="2014"/>
    <s v="Sundance"/>
    <s v="Cisco Systems, Inc."/>
    <s v="Yes"/>
    <s v="Wake"/>
    <n v="3"/>
    <s v="7100-7 Kit Creek Road, Research Triangle Park, NC 27709-4987"/>
    <s v="Yes"/>
    <s v="170 West Tasman Drive, San Jose, CA 95134"/>
    <s v="27709-4987"/>
    <s v="408-526-4000"/>
    <s v="www.cisco.com"/>
    <n v="551114"/>
    <s v=""/>
    <s v="Management of Companies and Enterprises"/>
    <s v=""/>
    <s v="Purchase and/or installation of equipment; Training;  Other - IT and telecommunications equipment and operating expenses "/>
    <n v="17309000"/>
    <n v="12981750"/>
    <n v="4327250"/>
    <n v="495"/>
    <n v="4759"/>
    <n v="65430"/>
    <n v="0"/>
    <n v="3"/>
    <n v="12"/>
    <s v="Active"/>
    <n v="6984000"/>
    <n v="5997750"/>
    <n v="2328000"/>
    <n v="1999250"/>
    <n v="549"/>
    <n v="5110"/>
    <n v="108376"/>
    <n v="0"/>
    <s v=""/>
    <s v="NO INCENTIVES"/>
    <s v="NO INCENTIVES"/>
    <s v="NO INCENTIVES"/>
    <n v="5997750"/>
  </r>
  <r>
    <s v="2013-10399"/>
    <x v="2"/>
    <x v="0"/>
    <s v="06/16/2014"/>
    <n v="2014"/>
    <s v="Knitwear"/>
    <s v="Peds Legwear (USA) Inc."/>
    <s v="Yes"/>
    <s v="Burke"/>
    <n v="1"/>
    <s v="9451 Neuville Avenue, Hildebran, NC 28637-8374"/>
    <s v="Yes"/>
    <s v="9451 Neuville Avenue, Hildebran, NC 28637"/>
    <s v="28637-8374"/>
    <s v="828-397-5566"/>
    <s v="www.peds.com"/>
    <n v="315110"/>
    <s v=""/>
    <s v="Manufacturing"/>
    <s v=""/>
    <s v="Purchase and/or installation of equipment;  Training"/>
    <n v="2935000"/>
    <n v="2935000"/>
    <n v="0"/>
    <n v="185"/>
    <n v="66"/>
    <n v="34121"/>
    <n v="14400000"/>
    <n v="4"/>
    <n v="12"/>
    <s v="Terminated, Funds Disbursed"/>
    <n v="0"/>
    <n v="274657"/>
    <n v="0"/>
    <n v="0"/>
    <n v="138"/>
    <n v="66"/>
    <n v="37710"/>
    <n v="0"/>
    <n v="274657"/>
    <n v="50000"/>
    <s v="Cash Grant"/>
    <n v="50000"/>
    <n v="0"/>
  </r>
  <r>
    <s v="2014-11653"/>
    <x v="2"/>
    <x v="0"/>
    <s v="06/18/2014"/>
    <n v="2014"/>
    <s v="Advance"/>
    <s v="Advance Stores Company, Incorporated I"/>
    <s v="Yes"/>
    <s v="Wake"/>
    <n v="3"/>
    <s v="2635 East Millbrook Rd., Raleigh, NC 27604-2988; 4200 Six Forks Road, Raleigh, NC 27609-5716"/>
    <s v="Yes"/>
    <s v="5008 Airport Road, Roanoke, VA 24012"/>
    <s v="27604-2988; 27609-5716"/>
    <s v="952-715-5086"/>
    <s v="www.advanceautoparts.com"/>
    <n v="551114"/>
    <s v=""/>
    <s v="Management of Companies and Enterprises"/>
    <s v=""/>
    <s v="Purchase and/or installation of equipment; Renovation to building; Renovation to building; Other - offset the addtional costs of having two corporate centers includng, but not limited to, relocation of employees and additional operating costs."/>
    <n v="23210000"/>
    <n v="17407500"/>
    <n v="5802500"/>
    <n v="540"/>
    <n v="0"/>
    <n v="99693"/>
    <n v="0"/>
    <n v="3"/>
    <n v="12"/>
    <s v="Active"/>
    <n v="9162000"/>
    <n v="8186846"/>
    <n v="3054000"/>
    <n v="2728949"/>
    <n v="643"/>
    <n v="263"/>
    <n v="135295"/>
    <n v="0"/>
    <s v=""/>
    <s v="NO INCENTIVES"/>
    <s v="NO INCENTIVES"/>
    <s v="NO INCENTIVES"/>
    <n v="8186846"/>
  </r>
  <r>
    <s v="2014-11194"/>
    <x v="2"/>
    <x v="0"/>
    <s v="07/22/2014"/>
    <n v="2014"/>
    <s v="Link"/>
    <s v="Ideal Fastener Corporation"/>
    <s v="Yes"/>
    <s v="Granville"/>
    <n v="2"/>
    <s v="603 West Industry Drive, Oxford, NC 27565-3593; 204 West Industry Drive, Oxford, NC 27565-3593"/>
    <s v="Yes"/>
    <s v="603 W. Industry Dr., Oxford, NC 27565"/>
    <s v="27565-3593; 27565-3593"/>
    <s v="919-693-3115"/>
    <s v="www.idealfastener.com"/>
    <n v="339993"/>
    <s v=""/>
    <s v="Manufacturing"/>
    <s v=""/>
    <s v="Purchase and/or installation of equipment; Renovation to building "/>
    <n v="1549000"/>
    <n v="1316650"/>
    <n v="232350"/>
    <n v="140"/>
    <n v="226"/>
    <n v="35200"/>
    <n v="5201100"/>
    <n v="5"/>
    <n v="12"/>
    <s v="Terminated, Funds Disbursed"/>
    <n v="0"/>
    <n v="15959"/>
    <n v="0"/>
    <n v="2816"/>
    <n v="10"/>
    <n v="226"/>
    <n v="58412"/>
    <n v="0"/>
    <s v=""/>
    <n v="149000"/>
    <s v="Cash Grant"/>
    <n v="175088"/>
    <n v="15959"/>
  </r>
  <r>
    <s v="2014-11453"/>
    <x v="2"/>
    <x v="0"/>
    <s v="07/22/2014"/>
    <n v="2014"/>
    <s v="Suspense"/>
    <s v="Spectra Group Inc."/>
    <s v="No"/>
    <s v="Mecklenburg"/>
    <n v="3"/>
    <s v="200 S. College Street, Charlotte, NC 28202-0009"/>
    <s v="No"/>
    <s v="4365 Route 1 South , Suite # 207, Princeton, NJ 8540"/>
    <s v="28202-0009"/>
    <s v="609-917-3366"/>
    <s v="www.spectragrp.com"/>
    <n v="541511"/>
    <s v=""/>
    <s v="Professional, Scientific, and Technical Services"/>
    <s v=""/>
    <s v="Purchase and/or installation of equipment;  Training"/>
    <n v="3935000"/>
    <n v="2951250"/>
    <n v="983750"/>
    <n v="225"/>
    <n v="0"/>
    <n v="76496"/>
    <n v="0"/>
    <n v="4"/>
    <n v="12"/>
    <s v="Terminated, $0 Disbursed"/>
    <n v="0"/>
    <n v="0"/>
    <n v="0"/>
    <n v="0"/>
    <s v="Not Reported"/>
    <s v="Not Reported"/>
    <s v="Not Reported"/>
    <s v="Not Reported"/>
    <s v=""/>
    <s v="NO INCENTIVES"/>
    <s v="NO INCENTIVES"/>
    <s v="NO INCENTIVES"/>
    <n v="0"/>
  </r>
  <r>
    <s v="2014-11263"/>
    <x v="2"/>
    <x v="1"/>
    <s v="07/23/2014"/>
    <n v="2014"/>
    <s v="Infinium"/>
    <s v="Sealed Air Corporation"/>
    <s v="Yes"/>
    <s v="Mecklenburg"/>
    <n v="3"/>
    <s v="2415 Cascade Pointe Boulevard, Charlotte, NC 28208-6899"/>
    <s v="No"/>
    <s v="200 Riverfront Boulevard, Elmwood Park, NJ 7407"/>
    <s v="28208-6899"/>
    <s v="(201) 791-7600"/>
    <s v="www.sealedair.com"/>
    <n v="551114"/>
    <s v=""/>
    <s v="Management of Companies and Enterprises"/>
    <s v=""/>
    <s v="Purchase and/or installation of equipment; Renovation to building; Training; Other - Construction of building and underlying infrastructure"/>
    <n v="48956000"/>
    <n v="36717000"/>
    <n v="12239000"/>
    <n v="1136"/>
    <n v="0"/>
    <n v="107534"/>
    <n v="52713000"/>
    <n v="3"/>
    <n v="12"/>
    <s v="Terminated, Funds Disbursed"/>
    <n v="0"/>
    <n v="7415654"/>
    <n v="0"/>
    <n v="2471883"/>
    <n v="962"/>
    <n v="0"/>
    <n v="155382"/>
    <n v="75956385"/>
    <s v=""/>
    <n v="4446400"/>
    <s v="Cash Grant"/>
    <n v="0"/>
    <n v="7415654"/>
  </r>
  <r>
    <s v="2010-6850"/>
    <x v="2"/>
    <x v="0"/>
    <s v="09/09/2014"/>
    <n v="2014"/>
    <s v="Trio"/>
    <s v="Enviva Management Company, LLC"/>
    <s v="No"/>
    <s v="Sampson, Richmond"/>
    <s v="2, 1"/>
    <s v="11499 Faison Hwy, Faison, NC 28341; 1125 N NC Highway 117, Hamlet, NC 28345-4378"/>
    <s v="No"/>
    <s v="7200 Wisconsin Ave, Suite 1000, Bethesda, MD 20814 "/>
    <s v="28341; 28345-4378"/>
    <s v="(301) 657-5560 "/>
    <s v="www.envivabiomass.com"/>
    <n v="321999"/>
    <s v=""/>
    <s v="Manufacturing"/>
    <s v=""/>
    <s v="Purchase and/or installation of equipment; Training; Other - various other project development costs including reimbursement for site preparation, etc."/>
    <n v="1905000"/>
    <n v="1619250"/>
    <n v="285750"/>
    <n v="144"/>
    <n v="178"/>
    <n v="34165"/>
    <n v="192780000"/>
    <n v="2"/>
    <n v="12"/>
    <s v="Active"/>
    <n v="975800"/>
    <n v="364650"/>
    <n v="172200"/>
    <n v="64350"/>
    <n v="157"/>
    <n v="184"/>
    <n v="69952"/>
    <n v="325528879"/>
    <s v=""/>
    <n v="8913025"/>
    <s v="Tax Grant, Site development cost (initial), Site development cost 2(Site development cost 2 is lost due to non-use)"/>
    <n v="3775546.99"/>
    <n v="364650"/>
  </r>
  <r>
    <s v="2013-10809"/>
    <x v="2"/>
    <x v="0"/>
    <s v="09/15/2014"/>
    <n v="2014"/>
    <s v="Bravo"/>
    <s v="AvidXchange, Inc. I"/>
    <s v="Yes"/>
    <s v="Mecklenburg"/>
    <n v="3"/>
    <s v="1210 AvidXchange Lane, Charlotte, NC 28206-3560"/>
    <s v="Yes"/>
    <s v="1210 AvidXchange Lane, Charlotte, NC 28206"/>
    <s v="28206-3560"/>
    <s v="980-859-4070"/>
    <s v="http://www.avidxchange.com/"/>
    <n v="551114"/>
    <s v=""/>
    <s v="Management of Companies and Enterprises"/>
    <s v=""/>
    <s v="Purchase and/or installation of equipment; Training"/>
    <n v="10023000"/>
    <n v="7517250"/>
    <n v="2505750"/>
    <n v="543"/>
    <n v="205"/>
    <n v="55486"/>
    <n v="19341565"/>
    <n v="4"/>
    <n v="12"/>
    <s v="Active"/>
    <n v="4212000"/>
    <n v="3160456"/>
    <n v="1404000"/>
    <n v="1053485"/>
    <n v="690"/>
    <n v="412"/>
    <n v="98734"/>
    <n v="29252612"/>
    <s v=""/>
    <n v="1120212"/>
    <s v="Cash Grant"/>
    <n v="1120212"/>
    <n v="3160456"/>
  </r>
  <r>
    <s v="2013-10746"/>
    <x v="2"/>
    <x v="1"/>
    <s v="09/18/2014"/>
    <n v="2014"/>
    <s v="Nightingale"/>
    <s v="HCL America Inc. II"/>
    <s v="Yes"/>
    <s v="Wake"/>
    <n v="3"/>
    <s v="11000 Regency Parkway, Suite 10, Cary, NC 27518-8518; 200 Regency Woods Place, Cary, NC 27518-6035"/>
    <s v="No"/>
    <s v="330 Potrero Ave, Sunnyvale, CA 94085"/>
    <s v="27518-8518; 27518-6035"/>
    <s v="408-733-0480"/>
    <s v="www.hcltech.com"/>
    <n v="541511"/>
    <n v="541512"/>
    <s v="Professional, Scientific, and Technical Services"/>
    <s v="Professional, Scientific, and Technical Services"/>
    <s v="Purchase and/or installation of equipment; Training; Other - Reimbursement for retrofit of new facility"/>
    <n v="26144000"/>
    <n v="19608000"/>
    <n v="6536000"/>
    <n v="1113"/>
    <n v="831"/>
    <n v="46488"/>
    <n v="8100000"/>
    <n v="4"/>
    <n v="12"/>
    <s v="Active"/>
    <n v="12852000"/>
    <n v="1504316"/>
    <n v="4284000"/>
    <n v="501439"/>
    <n v="456"/>
    <n v="831"/>
    <n v="108999"/>
    <n v="8620088"/>
    <s v=""/>
    <n v="123700"/>
    <s v="Town of Cary grant"/>
    <n v="69000"/>
    <n v="1504316"/>
  </r>
  <r>
    <s v="2014-11732"/>
    <x v="2"/>
    <x v="1"/>
    <s v="09/26/2014"/>
    <n v="2014"/>
    <s v="Forge"/>
    <s v="Linamar Forgings Carolina Inc."/>
    <s v="No"/>
    <s v="Wilson"/>
    <n v="1"/>
    <s v="2401 Stantonsburg Road, Wilson, NC 27893-8414"/>
    <s v="Yes"/>
    <s v="2401 Stantonsburg Road, Wilson, NC 27893"/>
    <s v="27893-8414"/>
    <s v="252-237-8181"/>
    <s v="www.linamar.com"/>
    <n v="332111"/>
    <s v=""/>
    <s v="Manufacturing"/>
    <s v=""/>
    <s v="Purchase and/or installation of equipment; Renovation to building; Training"/>
    <n v="993000"/>
    <n v="993000"/>
    <n v="0"/>
    <n v="113"/>
    <n v="145"/>
    <n v="37633"/>
    <n v="36000000"/>
    <n v="5"/>
    <n v="12"/>
    <s v="Active"/>
    <n v="686000"/>
    <n v="153974"/>
    <n v="0"/>
    <n v="0"/>
    <n v="133"/>
    <n v="145"/>
    <n v="67007"/>
    <n v="36133946"/>
    <s v=""/>
    <n v="1400000"/>
    <s v="(4) 125,000 annually; up to $200,000 grading/clearing"/>
    <n v="1400000"/>
    <n v="153974"/>
  </r>
  <r>
    <s v="2011-8266"/>
    <x v="2"/>
    <x v="0"/>
    <s v="10/03/2014"/>
    <n v="2014"/>
    <s v="Arthur"/>
    <s v="Argos Therapeutics, Inc."/>
    <s v="Yes"/>
    <s v="Durham"/>
    <n v="3"/>
    <s v="1733 TW Alexander Drive, Durham, NC 27703; 4233 Technology Drive, Durham, NC 27704-2173; 3908 Patriot Drive, Durham, NC 27703-8225"/>
    <s v="No"/>
    <s v="4233 Technology Drive, Durham, NC 27704"/>
    <s v="27703; 27704-2173; 27703-8225"/>
    <s v="919-287-6300"/>
    <s v="www.argostherapeutics.com"/>
    <n v="325414"/>
    <n v="541711"/>
    <s v="Manufacturing"/>
    <s v="Professional, Scientific, and Technical Services"/>
    <s v="Purchase and/or installation of equipment"/>
    <n v="6181000"/>
    <n v="4635750"/>
    <n v="1545250"/>
    <n v="212"/>
    <n v="95"/>
    <n v="71172"/>
    <n v="50985000"/>
    <n v="4"/>
    <n v="12"/>
    <s v="Terminated, $0 Disbursed"/>
    <n v="0"/>
    <n v="0"/>
    <n v="0"/>
    <n v="0"/>
    <n v="35"/>
    <n v="95"/>
    <n v="118770"/>
    <n v="0"/>
    <s v=""/>
    <n v="925000"/>
    <s v="Cash Incentive"/>
    <n v="0"/>
    <n v="0"/>
  </r>
  <r>
    <s v="2014-11346"/>
    <x v="2"/>
    <x v="0"/>
    <s v="10/03/2014"/>
    <n v="2014"/>
    <s v="Pangloss"/>
    <s v="Patheon Manufacturing Services LLC I"/>
    <s v="Yes"/>
    <s v="Pitt"/>
    <n v="2"/>
    <s v="5900 Martin Luther King, Jr. Highway, Greenville (not in City Limits), NC 27835-8628"/>
    <s v="Yes"/>
    <s v="5900 Martin Luther King, Jr. Highway, Greenville, NC 27836-8628"/>
    <s v="27835-8628"/>
    <s v="(919) 226-3200"/>
    <s v="patheon.com"/>
    <n v="325412"/>
    <n v="541710"/>
    <s v="Manufacturing"/>
    <s v="Professional, Scientific, and Technical Services"/>
    <s v="Purchase and/or installation of equipment"/>
    <n v="7437000"/>
    <n v="6321450"/>
    <n v="1115550"/>
    <n v="439"/>
    <n v="1645"/>
    <n v="48718"/>
    <n v="143100000"/>
    <n v="5"/>
    <n v="12"/>
    <s v="Terminated, $0 Disbursed"/>
    <n v="0"/>
    <n v="0"/>
    <n v="0"/>
    <n v="0"/>
    <s v="Not Reported"/>
    <s v="Not Reported"/>
    <s v="Not Reported"/>
    <s v="Not Reported"/>
    <s v=""/>
    <n v="2982457"/>
    <s v="Tax Grant"/>
    <n v="2036489.78"/>
    <n v="0"/>
  </r>
  <r>
    <s v="2014-11730"/>
    <x v="2"/>
    <x v="0"/>
    <s v="11/12/2014"/>
    <n v="2014"/>
    <s v="Accent"/>
    <s v="Cognizant Technology Solutions U.S. Corporation I"/>
    <s v="Yes"/>
    <s v="Mecklenburg"/>
    <n v="3"/>
    <s v="8520 Cliff Cameron Dr, Suite 200, Charlotte, NC 28269-0013"/>
    <s v="No"/>
    <s v="211 Quality Circle, College Station, TX 77845"/>
    <s v="28269-0013"/>
    <s v="979-691-7700"/>
    <s v="www.cognizant.com"/>
    <n v="541511"/>
    <s v=""/>
    <s v="Professional, Scientific, and Technical Services"/>
    <s v=""/>
    <s v="Purchase and/or installation of equipment; Renovation to building"/>
    <n v="6784000"/>
    <n v="5088000"/>
    <n v="1696000"/>
    <n v="450"/>
    <n v="1486"/>
    <n v="71603"/>
    <n v="0"/>
    <n v="4"/>
    <n v="12"/>
    <s v="Active"/>
    <n v="3006000"/>
    <n v="2065505"/>
    <n v="1002000"/>
    <n v="688501"/>
    <n v="508"/>
    <n v="1849"/>
    <n v="95779"/>
    <n v="0"/>
    <s v=""/>
    <s v="NO INCENTIVES"/>
    <s v="NO INCENTIVES"/>
    <s v="NO INCENTIVES"/>
    <n v="2065505"/>
  </r>
  <r>
    <s v="2014 – 16181"/>
    <x v="3"/>
    <x v="2"/>
    <d v="2014-12-19T00:00:00"/>
    <n v="2014"/>
    <s v="Evergreen"/>
    <s v="Blue Ridge Paper Products LLC (fka Blue Ridge Paper Products Inc)"/>
    <s v="Yes"/>
    <s v="Haywood"/>
    <n v="2"/>
    <s v="175 Main Street_x000a_Canton, NC 28716-4401"/>
    <s v="Retention Project"/>
    <s v="5350 Poplar Avenue, _x000a_Memphis TN 38119"/>
    <s v="28716-4401"/>
    <s v="870-541-3866"/>
    <s v="www.evergreenpackaging.com"/>
    <n v="322121"/>
    <m/>
    <s v="Manufacturing"/>
    <m/>
    <s v="training and retraining "/>
    <n v="12000000"/>
    <s v="NA"/>
    <s v="NA"/>
    <s v="Not Required"/>
    <n v="800"/>
    <n v="51344"/>
    <n v="50000000"/>
    <s v="NA"/>
    <n v="10"/>
    <s v="Active"/>
    <n v="0"/>
    <n v="12000000"/>
    <s v="NA"/>
    <s v="NA"/>
    <s v="Not Required"/>
    <n v="913"/>
    <n v="84199"/>
    <n v="56061738"/>
    <n v="0"/>
    <n v="364086"/>
    <s v="Tax Grant "/>
    <n v="248421"/>
    <m/>
  </r>
  <r>
    <s v="2012-9357"/>
    <x v="0"/>
    <x v="0"/>
    <d v="2013-01-03T00:00:00"/>
    <n v="2013"/>
    <s v="Needle"/>
    <s v="ACX Pacific Northwest, Inc."/>
    <s v="Not Available"/>
    <s v="Wayne"/>
    <n v="2"/>
    <s v="301 Jeffreys Lane, Goldsboro, NC"/>
    <s v="No"/>
    <s v="4540 California Avenue, Suite 520, Bakersfield, CA 93309"/>
    <s v="27530-2071"/>
    <s v="661/328-1992"/>
    <s v="www.acxpacific.com"/>
    <n v="523130"/>
    <s v="Not Applicable"/>
    <s v="Finance and Insurance"/>
    <s v="Not Applicable"/>
    <s v="a. Installation or purchase of new equipment, b. Structural repairs, improvements, or renovations to existing buildings to be used for expansion, c. Construction of or improvements to new or existing water...or equipment for existing buildings, d. Construction of or improvements to new or existing water...or equipment for new/proposed building"/>
    <n v="60000"/>
    <m/>
    <m/>
    <n v="34"/>
    <n v="0"/>
    <n v="26468"/>
    <n v="4230000"/>
    <m/>
    <n v="3"/>
    <s v="Closed, $0 Disbursed"/>
    <n v="0"/>
    <n v="0"/>
    <m/>
    <m/>
    <n v="0"/>
    <n v="0"/>
    <n v="0"/>
    <n v="0"/>
    <n v="0"/>
    <n v="60000"/>
    <s v="Cash"/>
    <n v="0"/>
    <n v="0"/>
  </r>
  <r>
    <s v="2012-9407"/>
    <x v="0"/>
    <x v="0"/>
    <d v="2013-01-03T00:00:00"/>
    <n v="2013"/>
    <s v="Lexar"/>
    <s v="Exela Pharma Sciences, LLC"/>
    <s v="Not Available"/>
    <s v="Caldwell"/>
    <n v="1"/>
    <s v="County of Caldwell, NC"/>
    <s v="Yes"/>
    <s v="1325 William White Place, PO Box 818, Lenoir, NC 28645"/>
    <n v="28645"/>
    <s v="703-964-7884"/>
    <s v="www.exela.us"/>
    <n v="325412"/>
    <s v="Not Applicable"/>
    <s v="Manufacturing"/>
    <s v="Not Applicable"/>
    <s v="a. Installation or purchase of new equipment"/>
    <n v="189000"/>
    <m/>
    <m/>
    <n v="34"/>
    <n v="47"/>
    <n v="42640"/>
    <n v="7650000"/>
    <m/>
    <n v="3"/>
    <s v="Closed, Funds Disbursed"/>
    <n v="0"/>
    <n v="189000"/>
    <m/>
    <m/>
    <n v="57"/>
    <n v="47"/>
    <n v="956"/>
    <n v="7764607"/>
    <n v="0"/>
    <n v="189382"/>
    <s v="Cash, Tax Incentives"/>
    <n v="284000"/>
    <n v="189000"/>
  </r>
  <r>
    <s v="2012-9286"/>
    <x v="0"/>
    <x v="0"/>
    <d v="2013-01-25T00:00:00"/>
    <n v="2013"/>
    <s v="Project Awesome"/>
    <s v="Awesome Products, Inc."/>
    <s v="Not Available"/>
    <s v="Surry"/>
    <n v="2"/>
    <s v="1625 Sheep Farm Road, Mt. Airy, NC "/>
    <s v="No"/>
    <s v="6370 Altura Boulevard, Buena Park, CA 90620"/>
    <s v="27030-6379"/>
    <s v="714-562-8873"/>
    <s v="www.lastotallyawesome.com"/>
    <n v="325611"/>
    <s v="Not Applicable"/>
    <s v="Manufacturing"/>
    <s v="Not Applicable"/>
    <s v="b. Structural repairs, improvements, or renovations to existing buildings to be used for expansion, c. Construction of or improvements to new or existing water...or equipment for existing buildings, d. Construction of or improvements to new or existing water...or equipment for new/proposed building"/>
    <n v="300000"/>
    <m/>
    <m/>
    <n v="81"/>
    <n v="0"/>
    <n v="30264"/>
    <n v="19800000"/>
    <m/>
    <n v="3"/>
    <s v="Closed, $0 Disbursed"/>
    <n v="0"/>
    <n v="0"/>
    <m/>
    <m/>
    <n v="0"/>
    <n v="0"/>
    <n v="0"/>
    <n v="0"/>
    <n v="0"/>
    <n v="3063488"/>
    <s v="Cash, City - lowered rates"/>
    <n v="0"/>
    <n v="0"/>
  </r>
  <r>
    <s v="2012-9228"/>
    <x v="0"/>
    <x v="0"/>
    <d v="2013-01-30T00:00:00"/>
    <n v="2013"/>
    <s v="BV"/>
    <s v="bioMerieux, Inc."/>
    <s v="Not Available"/>
    <s v="Durham"/>
    <n v="3"/>
    <s v="100 Rodolphe Street, Durham, NC"/>
    <s v="Yes"/>
    <s v="100 Rodolphe Street, Durham, NC 27712"/>
    <s v="27712-9402"/>
    <s v="919-620-5600"/>
    <s v="www.biomerieux.com"/>
    <n v="325413"/>
    <s v="Not Applicable"/>
    <s v="Manufacturing"/>
    <s v="Not Applicable"/>
    <s v="a. Installation or purchase of new equipment, b. Structural repairs, improvements, or renovations to existing buildings to be used for expansion, d. Construction of or improvements to new or existing water...or equipment for new/proposed building"/>
    <n v="220000"/>
    <m/>
    <m/>
    <n v="40"/>
    <n v="642"/>
    <n v="46904"/>
    <n v="43470000"/>
    <m/>
    <n v="3"/>
    <s v="Closed, Funds Disbursed"/>
    <n v="0"/>
    <n v="220000"/>
    <m/>
    <m/>
    <n v="171"/>
    <n v="642"/>
    <n v="1502"/>
    <n v="52000000"/>
    <n v="0"/>
    <n v="400000"/>
    <s v="Cash"/>
    <n v="0"/>
    <n v="220000"/>
  </r>
  <r>
    <s v="2012-8740a"/>
    <x v="0"/>
    <x v="1"/>
    <d v="2013-02-01T00:00:00"/>
    <n v="2013"/>
    <s v="X-CEL"/>
    <s v="KSM Castings USA Inc."/>
    <s v="No"/>
    <s v="Cleveland"/>
    <n v="2"/>
    <s v="641 Plato Lee Road, Shelby, NC"/>
    <s v="No"/>
    <s v="31137 Hildesheim, Germany"/>
    <n v="28150"/>
    <s v="+49 5121 505 265"/>
    <s v="www.ksmcastings.com"/>
    <n v="331521"/>
    <s v="Not Applicable"/>
    <s v="Manufacturing"/>
    <s v="Not Applicable"/>
    <s v="a. Installation or purchase of new equipment"/>
    <n v="705000"/>
    <m/>
    <m/>
    <n v="170"/>
    <n v="0"/>
    <n v="38532"/>
    <n v="40561660"/>
    <m/>
    <n v="5"/>
    <s v="Active"/>
    <n v="83000"/>
    <n v="622000"/>
    <m/>
    <m/>
    <n v="128"/>
    <n v="0"/>
    <n v="885"/>
    <n v="50692628"/>
    <n v="0"/>
    <n v="4377516"/>
    <s v="Donation of Land, Fee Waivers, Cash, Golden Leaf"/>
    <n v="1556411"/>
    <n v="622000"/>
  </r>
  <r>
    <s v="2012-9269"/>
    <x v="0"/>
    <x v="0"/>
    <d v="2013-02-04T00:00:00"/>
    <n v="2013"/>
    <s v="Goldmine"/>
    <s v="Nash Building Systems, Inc."/>
    <s v="Not Available"/>
    <s v="Edgecombe"/>
    <n v="1"/>
    <s v="1801 Anaconda Road, Tarboro, NC"/>
    <s v="No"/>
    <s v="P. O. Box 1320, Tarboro, NC 27886"/>
    <s v="27886-8811"/>
    <s v="252-813-8071"/>
    <s v="Not Available"/>
    <n v="332311"/>
    <s v="Not Applicable"/>
    <s v="Manufacturing"/>
    <s v="Not Applicable"/>
    <s v="a. Installation or purchase of new equipment, b. Structural repairs, improvements, or renovations to existing buildings to be used for expansion, c. Construction of or improvements to new or existing water...or equipment for existing buildings, d. Construction of or improvements to new or existing water...or equipment for new/proposed building"/>
    <n v="100000"/>
    <m/>
    <m/>
    <n v="26"/>
    <n v="10"/>
    <n v="34684"/>
    <n v="1980000"/>
    <m/>
    <n v="3"/>
    <s v="Closed, $0 Disbursed"/>
    <n v="0"/>
    <n v="0"/>
    <m/>
    <m/>
    <n v="0"/>
    <n v="10"/>
    <n v="0"/>
    <n v="0"/>
    <n v="0"/>
    <n v="187000"/>
    <s v="Cash,  Rural Center will provide 50% of Local match"/>
    <n v="0"/>
    <n v="0"/>
  </r>
  <r>
    <s v="2012-9161"/>
    <x v="0"/>
    <x v="0"/>
    <d v="2013-02-19T00:00:00"/>
    <n v="2013"/>
    <s v="Cool"/>
    <s v="ProRefrigeration Inc."/>
    <s v="Not Available"/>
    <s v="Davie"/>
    <n v="2"/>
    <s v="351 Bethel Church Road, Mocksville, NC "/>
    <s v="No"/>
    <s v="326 8th Street SW, Auburn, WA 98001"/>
    <s v="27028-2873"/>
    <s v="253-735-9466"/>
    <s v="www.prochiller.com"/>
    <n v="333415"/>
    <s v="Not Applicable"/>
    <s v="Manufacturing"/>
    <s v="Not Applicable"/>
    <s v="a. Installation or purchase of new equipment, b. Structural repairs, improvements, or renovations to existing buildings to be used for expansion, c. Construction of or improvements to new or existing water...or equipment for existing buildings, d. Construction of or improvements to new or existing water...or equipment for new/proposed building"/>
    <n v="75000"/>
    <m/>
    <m/>
    <n v="52"/>
    <n v="0"/>
    <n v="34476"/>
    <n v="3240000"/>
    <m/>
    <n v="3"/>
    <s v="Closed, Funds Disbursed"/>
    <n v="0"/>
    <n v="18750"/>
    <m/>
    <m/>
    <n v="28"/>
    <n v="0"/>
    <n v="929"/>
    <n v="660596"/>
    <n v="3000"/>
    <n v="75000"/>
    <s v="Cash"/>
    <n v="25000"/>
    <n v="15750"/>
  </r>
  <r>
    <s v="2012-9400"/>
    <x v="0"/>
    <x v="0"/>
    <d v="2013-02-20T00:00:00"/>
    <n v="2013"/>
    <s v="Lifetime"/>
    <s v="Qualicaps, Inc."/>
    <s v="Not Available"/>
    <s v="Guilford"/>
    <n v="2"/>
    <s v="6505 Franz Warner Parkway, Whitsett, NC"/>
    <s v="Yes"/>
    <s v="6505 Franz Warner Parkway, Whitsett, NC 27377"/>
    <s v="27377-9215"/>
    <s v="336-449-7300"/>
    <s v="www.qualicaps.com"/>
    <n v="325998"/>
    <s v="Not Applicable"/>
    <s v="Manufacturing"/>
    <s v="Not Applicable"/>
    <s v="a. Installation or purchase of new equipment, b. Structural repairs, improvements, or renovations to existing buildings to be used for expansion, c. Construction of or improvements to new or existing water...or equipment for existing buildings, d. Construction of or improvements to new or existing water...or equipment for new/proposed building"/>
    <n v="235000"/>
    <m/>
    <m/>
    <n v="111"/>
    <n v="156"/>
    <n v="37960"/>
    <n v="23400000"/>
    <m/>
    <n v="3"/>
    <s v="Closed, $0 Disbursed"/>
    <n v="0"/>
    <n v="0"/>
    <m/>
    <m/>
    <n v="0"/>
    <n v="156"/>
    <n v="0"/>
    <n v="0"/>
    <n v="0"/>
    <n v="272805"/>
    <s v="Cash"/>
    <n v="0"/>
    <n v="0"/>
  </r>
  <r>
    <s v="2012-9575"/>
    <x v="0"/>
    <x v="0"/>
    <d v="2013-02-21T00:00:00"/>
    <n v="2013"/>
    <s v="Sweet Daddy"/>
    <s v="Trinity Frozen Foods LLC"/>
    <s v="Yes"/>
    <s v="Robeson"/>
    <n v="1"/>
    <s v="6064 Deep Branch Rd, Pembroke,NC"/>
    <s v="No"/>
    <s v="15720 John J Delaney Dr, Suite 300, Charlotte, NC,28277"/>
    <s v="28372-8734"/>
    <s v="704-469-4634 x 102"/>
    <s v="trinityfrozenfoods.com"/>
    <n v="311411"/>
    <s v="Not Applicable"/>
    <s v="Manufacturing"/>
    <s v="Not Applicable"/>
    <s v="a. Installation or purchase of new equipment, b. Structural repairs, improvements, or renovations to existing buildings to be used for expansion, c. Construction of or improvements to new or existing water...or equipment for existing buildings"/>
    <n v="500000"/>
    <m/>
    <m/>
    <n v="134"/>
    <n v="0"/>
    <n v="23400"/>
    <n v="16000000"/>
    <m/>
    <n v="3"/>
    <s v="Closed, Funds Disbursed"/>
    <n v="0"/>
    <n v="250000"/>
    <m/>
    <m/>
    <n v="83"/>
    <n v="0"/>
    <n v="452"/>
    <n v="9704335"/>
    <n v="0"/>
    <n v="777000"/>
    <s v="Tax Incentives, Fee Waivers, Cash"/>
    <n v="30522"/>
    <n v="250000"/>
  </r>
  <r>
    <s v="2012-9157"/>
    <x v="0"/>
    <x v="0"/>
    <d v="2013-02-27T00:00:00"/>
    <n v="2013"/>
    <s v="Sarah"/>
    <s v="N. S. Flexibles, LLC"/>
    <s v="Not Available"/>
    <s v="Guilford"/>
    <n v="2"/>
    <s v="3561 Old Highway 221, Stoneville,NC"/>
    <s v="Yes"/>
    <s v="2619 Phoenix Drive, Greensboro, NC 27406"/>
    <s v="27406-6320"/>
    <s v="336-544-4101"/>
    <s v="www.sjpack.com"/>
    <n v="326111"/>
    <s v="Not Applicable"/>
    <s v="Manufacturing"/>
    <s v="Not Applicable"/>
    <s v="a. Installation or purchase of new equipment, b. Structural repairs, improvements, or renovations to existing buildings to be used for expansion"/>
    <n v="61500"/>
    <m/>
    <m/>
    <n v="37"/>
    <n v="123"/>
    <n v="32812"/>
    <n v="3900000"/>
    <m/>
    <n v="3"/>
    <s v="Closed, Funds Disbursed"/>
    <n v="0"/>
    <n v="46125"/>
    <m/>
    <m/>
    <n v="38"/>
    <n v="123"/>
    <n v="781"/>
    <n v="2174697"/>
    <n v="0"/>
    <n v="61500"/>
    <s v="Cash"/>
    <n v="6591"/>
    <n v="46125"/>
  </r>
  <r>
    <s v="2013-9598"/>
    <x v="0"/>
    <x v="0"/>
    <d v="2013-02-27T00:00:00"/>
    <n v="2013"/>
    <s v="Mould"/>
    <s v="The Southern Finishing Company, Incorporated"/>
    <s v="Yes"/>
    <s v="Rockingham"/>
    <n v="1"/>
    <s v="2619 Phoenix Drive, Greensboro, NC"/>
    <s v="Yes"/>
    <s v="100 West Main Street, Stoneville, NC,27048"/>
    <n v="27048"/>
    <s v="336-573-3537"/>
    <s v="southernfinishing.com"/>
    <n v="321900"/>
    <s v="Not Applicable"/>
    <s v="Manufacturing"/>
    <s v="Not Applicable"/>
    <s v="a. Installation or purchase of new equipment, b. Structural repairs, improvements, or renovations to existing buildings to be used for expansion, c. Construction of or improvements to new or existing water...or equipment for existing buildings, d. Construction of or improvements to new or existing water...or equipment for new/proposed building"/>
    <n v="13000"/>
    <m/>
    <m/>
    <n v="10"/>
    <n v="74"/>
    <n v="25480"/>
    <n v="450000"/>
    <m/>
    <n v="3"/>
    <s v="Closed, $0 Disbursed"/>
    <n v="0"/>
    <n v="0"/>
    <m/>
    <m/>
    <n v="2"/>
    <n v="74"/>
    <n v="1588"/>
    <n v="500000"/>
    <n v="0"/>
    <n v="26063"/>
    <s v="Cash"/>
    <n v="13000"/>
    <n v="0"/>
  </r>
  <r>
    <s v="2013-9700"/>
    <x v="0"/>
    <x v="0"/>
    <d v="2013-03-04T00:00:00"/>
    <n v="2013"/>
    <s v="Project Steel"/>
    <s v="Franklin Tubular Products Inc"/>
    <s v="No"/>
    <s v="Macon"/>
    <n v="2"/>
    <s v="66 Van Raalte Street, Franklin,NC"/>
    <s v="No"/>
    <s v="Spring Lane, Malvern, NC,WR14 1DA"/>
    <s v="28734-2760"/>
    <s v="0044 7843 471268"/>
    <s v="www.franklintubular.com"/>
    <n v="332996"/>
    <s v="Not Applicable"/>
    <s v="Manufacturing"/>
    <s v="Not Applicable"/>
    <s v="b. Structural repairs, improvements, or renovations to existing buildings to be used for expansion"/>
    <n v="56000"/>
    <m/>
    <m/>
    <n v="121"/>
    <n v="0"/>
    <n v="28912"/>
    <n v="3600000"/>
    <m/>
    <n v="3"/>
    <s v="Closed, $0 Disbursed"/>
    <n v="0"/>
    <n v="0"/>
    <m/>
    <m/>
    <n v="107"/>
    <n v="0"/>
    <n v="927"/>
    <n v="4371500"/>
    <n v="0"/>
    <n v="123000"/>
    <s v="Cash"/>
    <n v="79082"/>
    <n v="0"/>
  </r>
  <r>
    <s v="2013-9570"/>
    <x v="0"/>
    <x v="0"/>
    <d v="2013-03-05T00:00:00"/>
    <n v="2013"/>
    <s v="Bear"/>
    <s v="Otto Environmental Systems (NC) LLC"/>
    <s v="Yes"/>
    <s v="Mecklenburg"/>
    <n v="3"/>
    <s v="12700 General DRive, Charlotte,NC"/>
    <s v="Yes"/>
    <s v="12700 General Drive, Charlotte, NC,28273"/>
    <s v="28273-6415"/>
    <s v="704-583-5227"/>
    <s v="www.otto-usa.com"/>
    <n v="326199"/>
    <n v="423990"/>
    <s v="Manufacturing"/>
    <s v="Wholesale Trade"/>
    <s v="a. Installation or purchase of new equipment, b. Structural repairs, improvements, or renovations to existing buildings to be used for expansion, c. Construction of or improvements to new or existing water...or equipment for existing buildings"/>
    <n v="48000"/>
    <m/>
    <m/>
    <n v="29"/>
    <n v="218"/>
    <n v="38168"/>
    <n v="6300000"/>
    <m/>
    <n v="3"/>
    <s v="Closed, Funds Disbursed"/>
    <n v="0"/>
    <n v="48000"/>
    <m/>
    <m/>
    <n v="120"/>
    <n v="218"/>
    <n v="1028"/>
    <n v="11822959"/>
    <n v="0"/>
    <n v="186707"/>
    <s v="Cash"/>
    <n v="140091"/>
    <n v="48000"/>
  </r>
  <r>
    <s v="2012-9283"/>
    <x v="0"/>
    <x v="1"/>
    <d v="2013-03-07T00:00:00"/>
    <n v="2013"/>
    <s v="Magellan"/>
    <s v="MetLife Group, Inc."/>
    <s v="Yes"/>
    <s v="Wake"/>
    <n v="3"/>
    <s v="Highwoods Property, Cary, North Carolina"/>
    <s v="Yes"/>
    <s v="1095 Avenue of the Americas, New York, NY 10036"/>
    <n v="27511"/>
    <s v="212-578-4492"/>
    <s v="www.metlife.com"/>
    <n v="524113"/>
    <n v="541512"/>
    <s v="Finance and Insurance"/>
    <s v="Professional, Scientific, and Technical Services"/>
    <s v="a. Installation or purchase of new equipment, b. Structural repairs, improvements, or renovations to existing buildings to be used for expansion"/>
    <n v="2000000"/>
    <m/>
    <m/>
    <n v="2098"/>
    <n v="143"/>
    <n v="65520"/>
    <n v="112950000"/>
    <m/>
    <n v="3"/>
    <s v="Closed, Funds Disbursed"/>
    <n v="0"/>
    <n v="2000000"/>
    <m/>
    <m/>
    <n v="3159"/>
    <n v="143"/>
    <n v="1904"/>
    <n v="141134114"/>
    <n v="0"/>
    <n v="7546304"/>
    <s v="Cash, Fee Waivers"/>
    <n v="1010950"/>
    <n v="2000000"/>
  </r>
  <r>
    <s v="2012-9335"/>
    <x v="0"/>
    <x v="0"/>
    <d v="2013-03-11T00:00:00"/>
    <n v="2013"/>
    <s v="Red Rooster"/>
    <s v="OFS Brands Holdings, Inc."/>
    <s v="Not Available"/>
    <s v="Guilford"/>
    <n v="2"/>
    <s v="1264 Jackson Lake Road, High Point, NC "/>
    <s v="Yes"/>
    <s v="1264 Jackson Lake Road, High Point, NC 27265"/>
    <s v="27263-9731"/>
    <s v="812-683-4848"/>
    <s v="www.ofsbrands.com"/>
    <n v="337127"/>
    <s v="Not Applicable"/>
    <s v="Manufacturing"/>
    <s v="Not Applicable"/>
    <s v="a. Installation or purchase of new equipment, b. Structural repairs, improvements, or renovations to existing buildings to be used for expansion, c. Construction of or improvements to new or existing water...or equipment for existing buildings, d. Construction of or improvements to new or existing water...or equipment for new/proposed building"/>
    <n v="300000"/>
    <m/>
    <m/>
    <n v="113"/>
    <n v="198"/>
    <n v="37960"/>
    <n v="7560000"/>
    <m/>
    <n v="3"/>
    <s v="Closed, $0 Disbursed"/>
    <n v="0"/>
    <n v="0"/>
    <m/>
    <m/>
    <n v="30"/>
    <n v="198"/>
    <n v="887"/>
    <n v="753509"/>
    <n v="0"/>
    <n v="408000"/>
    <s v="Cash"/>
    <n v="0"/>
    <n v="0"/>
  </r>
  <r>
    <s v="2012-9192"/>
    <x v="0"/>
    <x v="0"/>
    <d v="2013-03-15T00:00:00"/>
    <n v="2013"/>
    <s v="Coast"/>
    <s v="Meherrin River Forest Products, Inc."/>
    <s v="Not Available"/>
    <s v="Halifax"/>
    <n v="1"/>
    <s v="1772 Trueblood Road, Weldon, NC"/>
    <s v="No"/>
    <s v="P. O. Box 100, Alberta, VA 23821"/>
    <n v="27890"/>
    <s v="434-959-7707"/>
    <s v="Meherrinriver.com"/>
    <n v="321113"/>
    <s v="Not Applicable"/>
    <s v="Manufacturing"/>
    <s v="Not Applicable"/>
    <s v="a. Installation or purchase of new equipment, b. Structural repairs, improvements, or renovations to existing buildings to be used for expansion"/>
    <n v="80000"/>
    <m/>
    <m/>
    <n v="36"/>
    <n v="0"/>
    <n v="30472"/>
    <n v="1642000"/>
    <m/>
    <n v="3"/>
    <s v="Closed, Funds Disbursed"/>
    <n v="0"/>
    <n v="80000"/>
    <m/>
    <m/>
    <n v="41"/>
    <n v="0"/>
    <n v="755"/>
    <n v="2259062"/>
    <n v="0"/>
    <n v="100000"/>
    <s v="Cash, Rural Center - part of match"/>
    <n v="105140"/>
    <n v="80000"/>
  </r>
  <r>
    <s v="2013-9607"/>
    <x v="0"/>
    <x v="0"/>
    <d v="2013-03-19T00:00:00"/>
    <n v="2013"/>
    <s v="Blue Goose"/>
    <s v="ProNamic Industries LLC"/>
    <s v="No"/>
    <s v="Beaufort"/>
    <n v="2"/>
    <s v="1151 Page Rd., Washington,NC"/>
    <s v="No"/>
    <s v="105-C Regency Blvd., Greenville, NC,27834"/>
    <s v="27889-6546"/>
    <s v="252-321-0438"/>
    <s v="www.pronamicindustries.com"/>
    <n v="333413"/>
    <s v="Not Applicable"/>
    <s v="Manufacturing"/>
    <s v="Not Applicable"/>
    <s v="a. Installation or purchase of new equipment"/>
    <n v="156000"/>
    <m/>
    <m/>
    <n v="47"/>
    <n v="0"/>
    <n v="29848"/>
    <n v="7700000"/>
    <m/>
    <n v="3"/>
    <s v="Closed, Funds Disbursed"/>
    <n v="0"/>
    <n v="117000"/>
    <m/>
    <m/>
    <n v="158"/>
    <n v="0"/>
    <n v="587"/>
    <n v="5772039"/>
    <n v="0"/>
    <n v="1636986"/>
    <s v="Cash, Donation of Land, Discount price of Shell Bldg. "/>
    <n v="1436790"/>
    <n v="117000"/>
  </r>
  <r>
    <s v="2012-9082"/>
    <x v="0"/>
    <x v="0"/>
    <d v="2013-04-09T00:00:00"/>
    <n v="2013"/>
    <s v="Project Greendeck"/>
    <s v="Ply Gem Industries, Inc."/>
    <s v="Yes"/>
    <s v="Columbus"/>
    <n v="1"/>
    <s v="15159 &amp; 15223 Andrew Jackson Hwy  , Fairbluff,NC"/>
    <s v="Yes"/>
    <s v="5020 Weston Parkway, Cary, NC,27513"/>
    <s v="68467-9632"/>
    <s v="919-677-3923"/>
    <s v="www.plygem.com"/>
    <n v="326199"/>
    <s v="Not Applicable"/>
    <s v="Manufacturing"/>
    <s v="Not Applicable"/>
    <s v="a. Installation or purchase of new equipment, b. Structural repairs, improvements, or renovations to existing buildings to be used for expansion, c. Construction of or improvements to new or existing water...or equipment for existing buildings, d. Construction of or improvements to new or existing water...or equipment for new/proposed building"/>
    <n v="150000"/>
    <m/>
    <m/>
    <n v="131"/>
    <n v="40"/>
    <n v="40716"/>
    <n v="13950000"/>
    <m/>
    <n v="3"/>
    <s v="Closed, $0 Disbursed"/>
    <n v="0"/>
    <n v="0"/>
    <m/>
    <m/>
    <n v="59"/>
    <n v="40"/>
    <n v="1843"/>
    <n v="2205482"/>
    <n v="0"/>
    <n v="274504"/>
    <s v="Cash, Bldg. Reuse Grant for Building Upfits"/>
    <n v="155000"/>
    <n v="0"/>
  </r>
  <r>
    <s v="2012-9508"/>
    <x v="0"/>
    <x v="0"/>
    <d v="2013-04-18T00:00:00"/>
    <n v="2013"/>
    <s v="Outback"/>
    <s v="Jordan Forest Products, LLC"/>
    <s v="Yes"/>
    <s v="Montgomery"/>
    <n v="1"/>
    <s v="402 Capel Street, Biscoe,NC"/>
    <s v="Yes"/>
    <s v="P. O. Box 98, Mt. Gilead, NC,27306"/>
    <n v="27209"/>
    <s v="910-439-8108"/>
    <s v="www.jordanlumber.com"/>
    <n v="321912"/>
    <s v="Not Applicable"/>
    <s v="Manufacturing"/>
    <s v="Not Applicable"/>
    <s v="a. Installation or purchase of new equipment, b. Structural repairs, improvements, or renovations to existing buildings to be used for expansion"/>
    <n v="43600"/>
    <m/>
    <m/>
    <n v="28"/>
    <n v="12"/>
    <n v="23920"/>
    <n v="1400000"/>
    <m/>
    <n v="3"/>
    <s v="Closed, $0 Disbursed"/>
    <n v="0"/>
    <n v="0"/>
    <m/>
    <m/>
    <n v="0"/>
    <n v="12"/>
    <n v="0"/>
    <n v="0"/>
    <n v="0"/>
    <n v="38190"/>
    <s v="Tax Incentives"/>
    <n v="0"/>
    <n v="0"/>
  </r>
  <r>
    <s v="2012-8596"/>
    <x v="0"/>
    <x v="0"/>
    <d v="2013-04-29T00:00:00"/>
    <n v="2013"/>
    <s v="Blue Macaw"/>
    <s v="Borghetti Turbos North America, Inc."/>
    <s v="Not Available"/>
    <s v="Lincoln"/>
    <n v="3"/>
    <s v="St Matthews Church Road, Lincolnton, NC"/>
    <s v="No"/>
    <s v="137 Cross Center Road #328"/>
    <s v="28092-7118"/>
    <s v="828-994-0036"/>
    <s v="www.masterpower.com.br"/>
    <n v="333618"/>
    <s v="Not Applicable"/>
    <s v="Manufacturing"/>
    <s v="Not Applicable"/>
    <s v="a. Installation or purchase of new equipment, d. Construction of or improvements to new or existing water...or equipment for new/proposed building"/>
    <n v="99000"/>
    <m/>
    <m/>
    <n v="77"/>
    <n v="0"/>
    <n v="29744"/>
    <n v="3420000"/>
    <m/>
    <n v="3"/>
    <s v="Closed, $0 Disbursed"/>
    <n v="0"/>
    <n v="0"/>
    <m/>
    <m/>
    <n v="0"/>
    <n v="0"/>
    <n v="0"/>
    <n v="0"/>
    <n v="0"/>
    <n v="99000"/>
    <s v="Donation of Land"/>
    <n v="1915"/>
    <n v="0"/>
  </r>
  <r>
    <s v="2012-9156"/>
    <x v="0"/>
    <x v="0"/>
    <d v="2013-05-14T00:00:00"/>
    <n v="2013"/>
    <s v="Mule"/>
    <s v="Cape Fear Arsenal, Inc."/>
    <s v="Not Available"/>
    <s v="Robeson"/>
    <n v="1"/>
    <s v="1401 Starlite Drive, Lumberton, NC"/>
    <s v="No"/>
    <s v="2924 Laughton Drive, Fayetteville, NC 28306"/>
    <s v="28358-0564"/>
    <s v="910-322-2434"/>
    <s v="www.cfarsenal.com"/>
    <n v="332992"/>
    <s v="Not Applicable"/>
    <s v="Manufacturing"/>
    <s v="Not Applicable"/>
    <s v="a. Installation or purchase of new equipment, b. Structural repairs, improvements, or renovations to existing buildings to be used for expansion, c. Construction of or improvements to new or existing water...or equipment for existing buildings, d. Construction of or improvements to new or existing water...or equipment for new/proposed building"/>
    <n v="490000"/>
    <m/>
    <m/>
    <n v="135"/>
    <n v="0"/>
    <n v="37388"/>
    <n v="13700000"/>
    <m/>
    <n v="3"/>
    <s v="Closed, $0 Disbursed"/>
    <n v="0"/>
    <n v="0"/>
    <m/>
    <m/>
    <n v="0"/>
    <n v="0"/>
    <n v="0"/>
    <n v="0"/>
    <n v="0"/>
    <n v="490256"/>
    <s v="Tax Incentives, Cash"/>
    <n v="0"/>
    <n v="0"/>
  </r>
  <r>
    <s v="2012-9420"/>
    <x v="0"/>
    <x v="0"/>
    <d v="2013-06-17T00:00:00"/>
    <n v="2013"/>
    <s v="Lava"/>
    <s v="Novamelt Americas, LLC"/>
    <s v="Not Available"/>
    <s v="Randolph"/>
    <n v="2"/>
    <s v="5608 Uwarrie Road, Archdale, NC"/>
    <s v="Yes"/>
    <s v="5608 Uwharrie Road, Archdale, NC 27263"/>
    <s v="27263-4167"/>
    <s v="336-434-9541"/>
    <s v="novamelt.com/usa/"/>
    <n v="325520"/>
    <s v="Not Applicable"/>
    <s v="Manufacturing"/>
    <s v="Not Applicable"/>
    <s v="a. Installation or purchase of new equipment, b. Structural repairs, improvements, or renovations to existing buildings to be used for expansion, c. Construction of or improvements to new or existing water...or equipment for existing buildings, d. Construction of or improvements to new or existing water...or equipment for new/proposed building"/>
    <n v="10000"/>
    <m/>
    <m/>
    <n v="10"/>
    <n v="15"/>
    <n v="40768"/>
    <n v="1710000"/>
    <m/>
    <n v="3"/>
    <s v="Closed, $0 Disbursed"/>
    <n v="0"/>
    <n v="0"/>
    <m/>
    <m/>
    <n v="5"/>
    <n v="15"/>
    <n v="1221"/>
    <n v="107188"/>
    <n v="0"/>
    <n v="10000"/>
    <s v="Cash"/>
    <n v="0"/>
    <n v="0"/>
  </r>
  <r>
    <s v="2013-9787"/>
    <x v="0"/>
    <x v="0"/>
    <d v="2013-06-18T00:00:00"/>
    <n v="2013"/>
    <s v="Watch"/>
    <s v="IOMAX USA, Inc."/>
    <s v="Yes"/>
    <s v="Iredell"/>
    <n v="3"/>
    <s v="149 Yaeger Road, Mooresville (Not in City Limits),NC"/>
    <s v="Yes"/>
    <s v="133 River Park Road, Mooresville, NC,28117"/>
    <s v="28117-9405"/>
    <s v="704-662-1857"/>
    <s v="Under Construction"/>
    <n v="336411"/>
    <n v="334511"/>
    <s v="Manufacturing"/>
    <s v="Manufacturing"/>
    <s v="a. Installation or purchase of new equipment, b. Structural repairs, improvements, or renovations to existing buildings to be used for expansion"/>
    <n v="75000"/>
    <m/>
    <m/>
    <n v="32"/>
    <n v="65"/>
    <n v="58448"/>
    <n v="1575000"/>
    <m/>
    <n v="3"/>
    <s v="Closed, Funds Disbursed"/>
    <n v="0"/>
    <n v="75000"/>
    <m/>
    <m/>
    <n v="38"/>
    <n v="65"/>
    <n v="2476"/>
    <n v="3807373"/>
    <n v="0"/>
    <n v="75000"/>
    <s v="Cash"/>
    <n v="75000"/>
    <n v="75000"/>
  </r>
  <r>
    <s v="2012-9071"/>
    <x v="0"/>
    <x v="0"/>
    <d v="2013-06-21T00:00:00"/>
    <n v="2013"/>
    <s v="Heater"/>
    <s v="Tutco, Inc."/>
    <s v="Not Available"/>
    <s v="Buncombe"/>
    <n v="3"/>
    <s v="30 Legend Drive, Arden, NC"/>
    <s v="Yes"/>
    <s v="112 Hwy. 225, Greenwood, SC 29646"/>
    <s v="28704-6203"/>
    <s v="864-229-4332"/>
    <s v="www.farnam-custom.com"/>
    <n v="333414"/>
    <s v="Not Applicable"/>
    <s v="Manufacturing"/>
    <s v="Not Applicable"/>
    <s v="a. Installation or purchase of new equipment"/>
    <n v="98000"/>
    <m/>
    <m/>
    <n v="81"/>
    <n v="50"/>
    <n v="23088"/>
    <n v="450000"/>
    <m/>
    <n v="3"/>
    <s v="Closed, $0 Disbursed"/>
    <n v="0"/>
    <n v="0"/>
    <m/>
    <m/>
    <n v="0"/>
    <n v="50"/>
    <n v="0"/>
    <n v="0"/>
    <n v="0"/>
    <n v="115380"/>
    <s v="Tax Incentives"/>
    <n v="0"/>
    <n v="0"/>
  </r>
  <r>
    <s v="2012-8692"/>
    <x v="0"/>
    <x v="0"/>
    <d v="2013-06-24T00:00:00"/>
    <n v="2013"/>
    <s v="Project Solid"/>
    <s v="Saft America, Inc."/>
    <s v="Not Available"/>
    <s v="Burke"/>
    <n v="1"/>
    <s v="313 Crescent Street NE, Valdese, NC"/>
    <s v="No"/>
    <s v="313 Crescent Street NE, Valdese, NC 28690"/>
    <s v="28690-9635"/>
    <s v="828-874-4111"/>
    <s v="www.saftbatteries.com"/>
    <n v="335912"/>
    <s v="Not Applicable"/>
    <s v="Manufacturing"/>
    <s v="Not Applicable"/>
    <s v="a. Installation or purchase of new equipment, b. Structural repairs, improvements, or renovations to existing buildings to be used for expansion, c. Construction of or improvements to new or existing water...or equipment for existing buildings, d. Construction of or improvements to new or existing water...or equipment for new/proposed building"/>
    <n v="108000"/>
    <m/>
    <m/>
    <n v="45"/>
    <n v="217"/>
    <n v="23764"/>
    <n v="9315900"/>
    <m/>
    <n v="3"/>
    <s v="Closed, $0 Disbursed"/>
    <n v="0"/>
    <n v="0"/>
    <m/>
    <m/>
    <n v="0"/>
    <n v="217"/>
    <n v="0"/>
    <n v="0"/>
    <n v="0"/>
    <n v="108000"/>
    <s v="Cash, Rural Center Building Reuse and Restoration/part of match "/>
    <n v="0"/>
    <n v="0"/>
  </r>
  <r>
    <s v="2013-9599"/>
    <x v="0"/>
    <x v="0"/>
    <d v="2013-06-26T00:00:00"/>
    <n v="2013"/>
    <s v="Glenwood"/>
    <s v="RTG Furniture Corp of Georgia"/>
    <s v="Yes"/>
    <s v="Harnett"/>
    <n v="2"/>
    <s v="Dunn, NC, Dunn,NC"/>
    <s v="No"/>
    <s v="400 Perimeter Center Terrace -- Suite 800, Atlanta, NC,30346"/>
    <n v="28334"/>
    <s v="678-338-4639"/>
    <s v="www.roomstogo.com"/>
    <n v="493110"/>
    <n v="442110"/>
    <s v="Transportation and Warehousing"/>
    <s v="Retail Trade"/>
    <s v="a. Installation or purchase of new equipment"/>
    <n v="200000"/>
    <m/>
    <m/>
    <n v="198"/>
    <n v="180"/>
    <n v="25584"/>
    <n v="36000000"/>
    <m/>
    <n v="3"/>
    <s v="Closed, Funds Disbursed"/>
    <n v="0"/>
    <n v="200000"/>
    <m/>
    <m/>
    <n v="0"/>
    <n v="180"/>
    <n v="0"/>
    <n v="32486144"/>
    <n v="0"/>
    <n v="4418012"/>
    <s v="Tax Incentives"/>
    <n v="0"/>
    <n v="200000"/>
  </r>
  <r>
    <s v="2013-9610"/>
    <x v="0"/>
    <x v="0"/>
    <d v="2013-06-28T00:00:00"/>
    <n v="2013"/>
    <s v="Shield"/>
    <s v="Ottenweller Co Inc."/>
    <s v="Yes"/>
    <s v="Henderson"/>
    <n v="2"/>
    <s v="401 Technology Lane, Mount Airy,NC"/>
    <s v="Yes"/>
    <s v="401 Technology Lane, Mount Airy, NC,27030"/>
    <s v="27030-6692"/>
    <s v="336-783-6956 X407"/>
    <s v="www.ottenweller.com"/>
    <n v="332999"/>
    <s v="Not Applicable"/>
    <s v="Manufacturing"/>
    <s v="Not Applicable"/>
    <s v="a. Installation or purchase of new equipment, b. Structural repairs, improvements, or renovations to existing buildings to be used for expansion"/>
    <n v="50000"/>
    <m/>
    <m/>
    <n v="18"/>
    <n v="60"/>
    <n v="27508"/>
    <n v="1350000"/>
    <m/>
    <n v="3"/>
    <s v="Closed, $0 Disbursed"/>
    <n v="0"/>
    <n v="0"/>
    <m/>
    <m/>
    <n v="0"/>
    <n v="60"/>
    <n v="661.46"/>
    <n v="315800"/>
    <n v="0"/>
    <n v="66180"/>
    <s v="Tax Incentives, Rural Center part of match"/>
    <n v="0"/>
    <n v="0"/>
  </r>
  <r>
    <s v="2013-9684"/>
    <x v="0"/>
    <x v="0"/>
    <d v="2013-06-28T00:00:00"/>
    <n v="2013"/>
    <s v="Project Cloud"/>
    <s v="Continental Automotive Systems, Inc."/>
    <s v="Yes"/>
    <s v="Surry"/>
    <n v="3"/>
    <s v="One Quality Way, Fletcher,NC"/>
    <s v="Yes"/>
    <s v="One Quality Way, Fletcher, NC,28732"/>
    <s v="28732-9385"/>
    <s v="828-654-2230"/>
    <s v="conti-online.com"/>
    <n v="336340"/>
    <s v="Not Applicable"/>
    <s v="Manufacturing"/>
    <s v="Not Applicable"/>
    <s v="a. Installation or purchase of new equipment, b. Structural repairs, improvements, or renovations to existing buildings to be used for expansion"/>
    <n v="40000"/>
    <m/>
    <m/>
    <n v="36"/>
    <n v="566"/>
    <n v="44044"/>
    <n v="30860000"/>
    <m/>
    <n v="3"/>
    <s v="Closed, Funds Disbursed"/>
    <n v="0"/>
    <n v="40000"/>
    <m/>
    <m/>
    <n v="7"/>
    <n v="566"/>
    <n v="1043"/>
    <n v="34291585"/>
    <n v="0"/>
    <n v="1221830.6000000001"/>
    <s v="Cash, Utility Cost Credit "/>
    <n v="883336"/>
    <n v="40000"/>
  </r>
  <r>
    <s v="2012-9102"/>
    <x v="0"/>
    <x v="1"/>
    <d v="2013-07-09T00:00:00"/>
    <n v="2013"/>
    <s v="CMC"/>
    <s v="General Electric Company, through its Aviation operating division"/>
    <s v="Yes"/>
    <s v="Buncombe, Ashe, New Hanover, Durham"/>
    <s v="3, 2, 3, 3"/>
    <s v="401 Sweeten Creek Industrial Park, Asheville,NC/400 The Professional Way, West Jefferson, NC/3901 Castle Hayne Road, NC/3701 S. Miami Blvd., Durham, NC"/>
    <s v="Yes"/>
    <s v="4211 Metro Parkway MS 1A, Fort Myers, NC,33916"/>
    <s v="28803-1729/28694-8451/28402-2819/27703-9131"/>
    <s v="203-232-1496"/>
    <s v="www.geaviation.com"/>
    <n v="336412"/>
    <s v="Not Applicable"/>
    <s v="Manufacturing"/>
    <s v="Not Applicable"/>
    <s v="a. Installation or purchase of new equipment, b. Structural repairs, improvements, or renovations to existing buildings to be used for expansion, c. Construction of or improvements to new or existing water...or equipment for existing buildings, d. Construction of or improvements to new or existing water...or equipment for new/proposed building"/>
    <n v="1250000"/>
    <m/>
    <m/>
    <n v="218"/>
    <n v="1382"/>
    <n v="43056"/>
    <n v="175617000"/>
    <m/>
    <n v="4"/>
    <s v="Closed, Funds Disbursed"/>
    <n v="0"/>
    <n v="1250000"/>
    <m/>
    <m/>
    <n v="277"/>
    <n v="1382"/>
    <n v="1692"/>
    <n v="196766277"/>
    <n v="0"/>
    <n v="11150000"/>
    <s v="Cash, Land/Building Lease"/>
    <n v="1250000"/>
    <n v="1250000"/>
  </r>
  <r>
    <s v="2012-9504"/>
    <x v="0"/>
    <x v="0"/>
    <d v="2013-07-12T00:00:00"/>
    <n v="2013"/>
    <s v="Project Skyfall"/>
    <s v="Wright Foods, Inc."/>
    <s v="Yes"/>
    <s v="Montgomery/Montgomery"/>
    <n v="1"/>
    <s v="1 Wright Way, Troy, NC/Biscoe, NC"/>
    <s v="Yes"/>
    <s v="723 West Johnson Street, Raleigh, NC,27603"/>
    <s v="27371/27209"/>
    <s v="855-273-7800"/>
    <s v="wrightfoods.com"/>
    <n v="311421"/>
    <s v="Not Applicable"/>
    <s v="Manufacturing"/>
    <s v="Not Applicable"/>
    <s v="a. Installation or purchase of new equipment, b. Structural repairs, improvements, or renovations to existing buildings to be used for expansion, c. Construction of or improvements to new or existing water...or equipment for existing buildings, d. Construction of or improvements to new or existing water...or equipment for new/proposed building"/>
    <n v="1500000"/>
    <m/>
    <m/>
    <n v="404"/>
    <n v="87"/>
    <n v="26728"/>
    <n v="47700000"/>
    <m/>
    <n v="3"/>
    <s v="Closed, $0 Disbursed"/>
    <n v="0"/>
    <n v="0"/>
    <m/>
    <m/>
    <n v="0"/>
    <n v="87"/>
    <n v="0"/>
    <n v="0"/>
    <n v="0"/>
    <n v="943374"/>
    <s v="Tax Incentives, Donation of Land"/>
    <n v="355841"/>
    <n v="0"/>
  </r>
  <r>
    <s v="2011-8114"/>
    <x v="0"/>
    <x v="0"/>
    <d v="2013-07-15T00:00:00"/>
    <n v="2013"/>
    <s v="Project Coffee"/>
    <s v="Pactiv LLC"/>
    <s v="Yes"/>
    <s v="Iredell"/>
    <n v="3"/>
    <s v="314 Mooresville Blvd., Mooresville,NC"/>
    <s v="Yes"/>
    <s v="1900 West Field Court, Lake Forest, NC,60045"/>
    <s v="28115-7909"/>
    <s v="847-482-2210"/>
    <s v="www.pactiv.com"/>
    <n v="322211"/>
    <n v="322221"/>
    <s v="Manufacturing"/>
    <s v="Manufacturing"/>
    <s v="a. Installation or purchase of new equipment"/>
    <n v="103000"/>
    <m/>
    <m/>
    <n v="46"/>
    <n v="667"/>
    <n v="33696"/>
    <n v="5220000"/>
    <m/>
    <n v="3"/>
    <s v="Closed, Funds Disbursed"/>
    <n v="0"/>
    <n v="103000"/>
    <m/>
    <m/>
    <n v="52"/>
    <n v="667"/>
    <n v="802"/>
    <n v="9112384"/>
    <n v="0"/>
    <n v="247080"/>
    <s v="Tax Incentives"/>
    <n v="466512"/>
    <n v="103000"/>
  </r>
  <r>
    <s v="2013-9709"/>
    <x v="0"/>
    <x v="0"/>
    <d v="2013-08-05T00:00:00"/>
    <n v="2013"/>
    <s v="Project Recreate"/>
    <s v="Hickory Springs Manufacturing Company"/>
    <s v="Yes"/>
    <s v="Catawba"/>
    <n v="2"/>
    <s v="1545 Deborah Herman Rd, Conover, NC/1115 Farrington St., Catawba County, NC/2200 Main Avenue SE, Catawba County, NC"/>
    <s v="Yes"/>
    <s v="235 2nd Ave NW, Hickory, NC,28601"/>
    <s v="28613-8204/28613-8251/28602"/>
    <s v="828-328-2201 x3230"/>
    <s v="www.hsmsolutions.com"/>
    <n v="332312"/>
    <s v="Not Applicable"/>
    <s v="Manufacturing"/>
    <s v="Not Applicable"/>
    <s v="a. Installation or purchase of new equipment"/>
    <n v="200000"/>
    <m/>
    <m/>
    <n v="146"/>
    <n v="1494"/>
    <n v="38844"/>
    <n v="3012000"/>
    <m/>
    <n v="3"/>
    <s v="Closed, $0 Disbursed"/>
    <n v="0"/>
    <n v="0"/>
    <m/>
    <m/>
    <n v="22"/>
    <n v="1494"/>
    <n v="896"/>
    <n v="3980487"/>
    <n v="0"/>
    <n v="221969"/>
    <s v="Tax Incentives, Cash"/>
    <n v="5140"/>
    <n v="0"/>
  </r>
  <r>
    <s v="2013-10183"/>
    <x v="0"/>
    <x v="0"/>
    <d v="2013-08-22T00:00:00"/>
    <n v="2013"/>
    <s v="Project Carpet Ride"/>
    <s v="Due Process Stable Trading Company LLC"/>
    <s v="No"/>
    <s v="Robeson"/>
    <n v="1"/>
    <s v="4111 West 5th Street, Lumberton,NC"/>
    <s v="No"/>
    <s v="300 McGaw Drive, Edison, NC,8837"/>
    <s v="28358-0411"/>
    <s v="732 225 8380 x 304"/>
    <s v="www.dpstc.com"/>
    <n v="442110"/>
    <s v="Not Applicable"/>
    <s v="Retail Trade"/>
    <s v="Not Applicable"/>
    <s v="a. Installation or purchase of new equipment, b. Structural repairs, improvements, or renovations to existing buildings to be used for expansion, c. Construction of or improvements to new or existing water...or equipment for existing buildings, d. Construction of or improvements to new or existing water...or equipment for new/proposed building"/>
    <n v="40000"/>
    <m/>
    <m/>
    <n v="41"/>
    <n v="0"/>
    <n v="37752"/>
    <n v="1233000"/>
    <m/>
    <n v="3"/>
    <s v="Closed, Funds Disbursed"/>
    <n v="0"/>
    <n v="24125"/>
    <m/>
    <m/>
    <n v="43"/>
    <n v="0"/>
    <n v="576"/>
    <n v="1402707"/>
    <n v="0"/>
    <n v="50550"/>
    <s v="Tax Incentives, Cash"/>
    <n v="4725"/>
    <n v="24125"/>
  </r>
  <r>
    <s v="2012-8472"/>
    <x v="0"/>
    <x v="0"/>
    <d v="2013-08-30T00:00:00"/>
    <n v="2013"/>
    <s v="Rainbow"/>
    <s v="Morinaga America Foods, Inc."/>
    <s v="No"/>
    <s v="Orange"/>
    <n v="3"/>
    <s v="TBD, Mebane,NC"/>
    <s v="No"/>
    <s v="33-1, Shiba 5-Chome, Minato-ku, Tokyo, Japan, NC,108-8403"/>
    <s v="TBD"/>
    <s v="+81-3-3456-0134"/>
    <s v="www.hi-chew.com"/>
    <n v="311340"/>
    <s v="Not Applicable"/>
    <s v="Manufacturing"/>
    <s v="Not Applicable"/>
    <s v="a. Installation or purchase of new equipment, d. Construction of or improvements to new or existing water...or equipment for new/proposed building"/>
    <n v="264000"/>
    <m/>
    <m/>
    <n v="81"/>
    <n v="0"/>
    <n v="34476"/>
    <n v="43200000"/>
    <m/>
    <n v="3"/>
    <s v="Closed, Funds Disbursed"/>
    <n v="0"/>
    <n v="219120"/>
    <m/>
    <m/>
    <n v="67"/>
    <n v="0"/>
    <n v="854"/>
    <n v="37326736"/>
    <n v="0"/>
    <n v="2670000"/>
    <s v="Cash, Infrastructure for Project"/>
    <n v="594244"/>
    <n v="219120"/>
  </r>
  <r>
    <s v="2012-9573"/>
    <x v="0"/>
    <x v="0"/>
    <d v="2013-09-03T00:00:00"/>
    <n v="2013"/>
    <s v="But For"/>
    <s v="idX Impressions, LLC"/>
    <s v="Yes"/>
    <s v="Beaufort"/>
    <n v="2"/>
    <s v="234 Springs Road, Washington,NC"/>
    <s v="Yes"/>
    <s v="3451 Rider Trail S., Earth City, NC,63045"/>
    <s v="27889-9368"/>
    <s v="513-543-0622"/>
    <s v="idxcorporation.com"/>
    <n v="337215"/>
    <s v="Not Applicable"/>
    <s v="Manufacturing"/>
    <s v="Not Applicable"/>
    <s v="a. Installation or purchase of new equipment, b. Structural repairs, improvements, or renovations to existing buildings to be used for expansion"/>
    <n v="300000"/>
    <m/>
    <m/>
    <n v="143"/>
    <n v="84"/>
    <n v="29848"/>
    <n v="2700000"/>
    <m/>
    <n v="3"/>
    <s v="Closed, $0 Disbursed"/>
    <n v="0"/>
    <n v="0"/>
    <m/>
    <m/>
    <n v="0"/>
    <n v="84"/>
    <n v="678"/>
    <n v="1489351"/>
    <n v="0"/>
    <n v="300000"/>
    <s v="Contribution of land, building, assets"/>
    <n v="2900000"/>
    <n v="0"/>
  </r>
  <r>
    <s v="2013-10388"/>
    <x v="0"/>
    <x v="0"/>
    <d v="2013-09-06T00:00:00"/>
    <n v="2013"/>
    <s v="Project L"/>
    <s v="Lee Controls, LLC"/>
    <s v="No"/>
    <s v="Brunswick"/>
    <n v="3"/>
    <s v="8250  River Road, Southport, NC, Not in City Limits,NC"/>
    <s v="Yes"/>
    <s v="4577 Regency Crossing, Southport, NC,28461"/>
    <s v="28461-8911"/>
    <s v="910-457-1799"/>
    <s v="Leelinear.com"/>
    <n v="332991"/>
    <s v="Not Applicable"/>
    <s v="Manufacturing"/>
    <s v="Not Applicable"/>
    <s v="b. Structural repairs, improvements, or renovations to existing buildings to be used for expansion"/>
    <n v="40000"/>
    <m/>
    <m/>
    <n v="69"/>
    <n v="0"/>
    <n v="35672"/>
    <n v="2218000"/>
    <m/>
    <n v="3"/>
    <s v="Closed, $0 Disbursed"/>
    <n v="0"/>
    <n v="0"/>
    <m/>
    <m/>
    <n v="5"/>
    <n v="0"/>
    <n v="798"/>
    <n v="200000"/>
    <n v="0"/>
    <n v="85000"/>
    <s v="Cash, Sewer Line Extension"/>
    <n v="15015"/>
    <n v="0"/>
  </r>
  <r>
    <s v="2013-10408"/>
    <x v="0"/>
    <x v="0"/>
    <d v="2013-09-12T00:00:00"/>
    <n v="2013"/>
    <s v="Project Watershed"/>
    <s v="Attends Healthcare Products, INC"/>
    <s v="Yes"/>
    <s v="Pitt"/>
    <n v="2"/>
    <s v="1029 Old Creek Road, Greenville,NC"/>
    <s v="Yes"/>
    <s v="100 Kingsley Park Drive, Fort Mill, NC,29715"/>
    <s v="27834-8178"/>
    <s v="803-802-8099"/>
    <s v="www.domtar.com"/>
    <n v="322291"/>
    <s v="Not Applicable"/>
    <s v="Manufacturing"/>
    <s v="Not Applicable"/>
    <s v="b. Structural repairs, improvements, or renovations to existing buildings to be used for expansion"/>
    <n v="70000"/>
    <m/>
    <m/>
    <n v="32"/>
    <n v="321"/>
    <n v="46800"/>
    <n v="90000"/>
    <m/>
    <n v="3"/>
    <s v="Closed, $0 Disbursed"/>
    <n v="0"/>
    <n v="0"/>
    <m/>
    <m/>
    <n v="0"/>
    <n v="321"/>
    <n v="0"/>
    <n v="0"/>
    <n v="0"/>
    <n v="70000"/>
    <s v="Cash"/>
    <n v="0"/>
    <n v="0"/>
  </r>
  <r>
    <s v="2013-9648"/>
    <x v="0"/>
    <x v="0"/>
    <d v="2013-09-24T00:00:00"/>
    <n v="2013"/>
    <s v="Breeze"/>
    <s v="Purdue Pharma Manufacturing L.P."/>
    <s v="No"/>
    <s v="Durham, Wilson"/>
    <s v="3, 1"/>
    <s v="TBD, Treyburn,NC/4701 Purdue Drive, Wilson County, NC; "/>
    <s v="No"/>
    <s v="4701 Purdue Drive, Wilson, NC,27896"/>
    <s v="TBD/27896"/>
    <s v="252-265-1765"/>
    <s v="purduepharma.com"/>
    <n v="325412"/>
    <s v="Not Applicable"/>
    <s v="Manufacturing"/>
    <s v="Not Applicable"/>
    <s v="a. Installation or purchase of new equipment"/>
    <n v="300000"/>
    <m/>
    <m/>
    <n v="90"/>
    <n v="196"/>
    <n v="63180"/>
    <n v="53000000"/>
    <m/>
    <n v="3"/>
    <s v="Closed, Funds Disbursed"/>
    <n v="0"/>
    <n v="300000"/>
    <m/>
    <m/>
    <n v="88"/>
    <n v="196"/>
    <n v="3349"/>
    <n v="63890699"/>
    <n v="0"/>
    <n v="1213172"/>
    <s v="Cash, Energy Incentives"/>
    <n v="142857"/>
    <n v="300000"/>
  </r>
  <r>
    <s v="2013-10317"/>
    <x v="0"/>
    <x v="0"/>
    <d v="2013-10-02T00:00:00"/>
    <n v="2013"/>
    <s v="Project Soft"/>
    <s v="Custom Nonwoven, Inc."/>
    <s v="No"/>
    <s v="Davidson"/>
    <n v="2"/>
    <s v="113 SUNRISE CENTER DR, Thomasville,NC"/>
    <s v="No"/>
    <s v="1344 Sherman Street, Allentown, NC,18109"/>
    <s v="27360-4928"/>
    <s v="610-435-0585"/>
    <s v="http://www.custom-nonwoven.com/"/>
    <n v="313230"/>
    <s v="Not Applicable"/>
    <s v="Manufacturing"/>
    <s v="Not Applicable"/>
    <s v="a. Installation or purchase of new equipment, b. Structural repairs, improvements, or renovations to existing buildings to be used for expansion"/>
    <n v="128000"/>
    <m/>
    <m/>
    <n v="65"/>
    <n v="0"/>
    <n v="41288"/>
    <n v="11569000"/>
    <m/>
    <n v="3"/>
    <s v="Closed, $0 Disbursed"/>
    <n v="0"/>
    <n v="0"/>
    <m/>
    <m/>
    <n v="31"/>
    <n v="0"/>
    <n v="642"/>
    <n v="4162000"/>
    <n v="0"/>
    <n v="133380"/>
    <s v="Tax Incentives"/>
    <n v="0"/>
    <n v="0"/>
  </r>
  <r>
    <s v="2013-10125"/>
    <x v="0"/>
    <x v="0"/>
    <d v="2013-10-03T00:00:00"/>
    <n v="2013"/>
    <s v="Project Blue"/>
    <s v="Jacob Holm Industries (America), Inc."/>
    <s v="Yes"/>
    <s v="Buncombe"/>
    <n v="3"/>
    <s v="1265 Sand Hill Road, Candler,NC"/>
    <s v="Yes"/>
    <s v="1265 Sand Hill Road, Candler, NC,28715"/>
    <s v="28715-6907"/>
    <s v="828-418-2159"/>
    <s v="www.jacob-holm.com"/>
    <n v="314999"/>
    <s v="Not Applicable"/>
    <s v="Manufacturing"/>
    <s v="Not Applicable"/>
    <s v="a. Installation or purchase of new equipment, b. Structural repairs, improvements, or renovations to existing buildings to be used for expansion, c. Construction of or improvements to new or existing water...or equipment for existing buildings, d. Construction of or improvements to new or existing water...or equipment for new/proposed building"/>
    <n v="100000"/>
    <m/>
    <m/>
    <n v="59"/>
    <n v="82"/>
    <n v="41652"/>
    <n v="41300000"/>
    <m/>
    <n v="3"/>
    <s v="Closed, Funds Disbursed"/>
    <n v="0"/>
    <n v="100000"/>
    <m/>
    <m/>
    <n v="62"/>
    <n v="82"/>
    <n v="1115"/>
    <n v="67730760"/>
    <n v="0"/>
    <n v="1120545"/>
    <s v="Cash"/>
    <n v="448218"/>
    <n v="100000"/>
  </r>
  <r>
    <s v="2013-10372"/>
    <x v="0"/>
    <x v="0"/>
    <d v="2013-10-03T00:00:00"/>
    <n v="2013"/>
    <s v="Project Lakewood"/>
    <s v="Greenheck Fan Corporation"/>
    <s v="Yes"/>
    <s v="Cleveland"/>
    <n v="2"/>
    <s v="Foothills Ind. Park, Shelby, N.C., Not in City Limits,NC"/>
    <s v="No"/>
    <s v="400 Ross Avenue, Schofield, NC,54476"/>
    <n v="28150"/>
    <s v="715-355-6469"/>
    <s v="www.Greenheck.com"/>
    <n v="333413"/>
    <s v="Not Applicable"/>
    <s v="Manufacturing"/>
    <s v="Not Applicable"/>
    <s v="a. Installation or purchase of new equipment, d. Construction of or improvements to new or existing water...or equipment for new/proposed building"/>
    <n v="300000"/>
    <m/>
    <m/>
    <n v="92"/>
    <n v="116"/>
    <n v="30264"/>
    <n v="27000000"/>
    <m/>
    <n v="3"/>
    <s v="Closed, Funds Disbursed"/>
    <n v="0"/>
    <n v="246000"/>
    <m/>
    <m/>
    <n v="160"/>
    <n v="116"/>
    <n v="771"/>
    <n v="22162183"/>
    <n v="0"/>
    <n v="2116365"/>
    <s v="Cash, Tax Incentives,  Donation of Land, Fee Waivers"/>
    <n v="991110"/>
    <n v="246000"/>
  </r>
  <r>
    <s v="2013-10470"/>
    <x v="0"/>
    <x v="0"/>
    <d v="2013-10-22T00:00:00"/>
    <n v="2013"/>
    <s v="Project VSC"/>
    <s v="Trelleborg Coated Systems US, Inc."/>
    <s v="Yes"/>
    <s v="Rutherford"/>
    <n v="1"/>
    <s v="715 Railroad Avenue, Rutherford, NC 28139,NC"/>
    <s v="Yes"/>
    <s v="790 Reeves Street, Spartanburg, NC,29301"/>
    <s v="28139-2207"/>
    <s v="864-595-2165"/>
    <s v="http://www.trelleborg.com/en/Engineered-Fabrics/"/>
    <n v="313320"/>
    <s v="Not Applicable"/>
    <s v="Manufacturing"/>
    <s v="Not Applicable"/>
    <s v="a. Installation or purchase of new equipment, b. Structural repairs, improvements, or renovations to existing buildings to be used for expansion, c. Construction of or improvements to new or existing water...or equipment for existing buildings"/>
    <n v="440000"/>
    <m/>
    <m/>
    <n v="68"/>
    <n v="139"/>
    <n v="59592"/>
    <n v="9573000"/>
    <m/>
    <n v="3"/>
    <s v="Closed, Funds Disbursed"/>
    <n v="0"/>
    <n v="440000"/>
    <m/>
    <m/>
    <n v="89"/>
    <n v="139"/>
    <n v="1430"/>
    <n v="10708022"/>
    <n v="0"/>
    <n v="598720.91999999993"/>
    <s v="Tax Incentives, Equipment purchase/lease back, Duke Energy Carolinas Investment Fund"/>
    <n v="210000"/>
    <n v="440000"/>
  </r>
  <r>
    <s v="2013-9966"/>
    <x v="0"/>
    <x v="0"/>
    <d v="2013-11-06T00:00:00"/>
    <n v="2013"/>
    <s v="Project Wolverine"/>
    <s v="Teleflex Medical, Inc."/>
    <s v="Yes"/>
    <s v="Wake"/>
    <n v="3"/>
    <s v="1001 Carrington Mill Blvd, Morrisville,NC"/>
    <s v="Yes"/>
    <s v="155 S. Limerick Rd., Limerick, NC,19468"/>
    <s v="27560-8363 "/>
    <s v="610-948-2892"/>
    <s v="www.teleflex.com"/>
    <n v="551114"/>
    <n v="541712"/>
    <s v="Management of Companies and Enterprises"/>
    <s v="Professional, Scientific, and Technical Services"/>
    <s v="a. Installation or purchase of new equipment, d. Construction of or improvements to new or existing water...or equipment for new/proposed building"/>
    <n v="200000"/>
    <m/>
    <m/>
    <n v="68"/>
    <n v="442"/>
    <n v="65676"/>
    <n v="8626000"/>
    <m/>
    <n v="3"/>
    <s v="Closed, $0 Disbursed"/>
    <n v="0"/>
    <n v="0"/>
    <m/>
    <m/>
    <n v="0"/>
    <n v="442"/>
    <n v="0"/>
    <n v="0"/>
    <n v="0"/>
    <n v="200000"/>
    <s v="Cash"/>
    <n v="0"/>
    <n v="0"/>
  </r>
  <r>
    <s v="2012-8608"/>
    <x v="0"/>
    <x v="0"/>
    <d v="2013-11-13T00:00:00"/>
    <n v="2013"/>
    <s v="Project Engineering for manned/Unmanned Systems"/>
    <s v="UAV Communications, Inc. dba BOSH Global Services"/>
    <s v="Yes"/>
    <s v="Cumberland, Hyde"/>
    <s v="2, 1"/>
    <s v="2827 Coalition Blvd., Fayetteville ,NC/TBD, Hyde County, NC"/>
    <s v="Yes"/>
    <s v="1 Compass Way, Suite 250, Newport News, NC,23606"/>
    <s v="28303/28724"/>
    <s v="757-283-9600"/>
    <s v="www.boshgs.com"/>
    <n v="541330"/>
    <s v="Not Applicable"/>
    <s v="Professional, Scientific, and Technical Services"/>
    <s v="Not Applicable"/>
    <s v="a. Installation or purchase of new equipment, d. Construction of or improvements to new or existing water...or equipment for new/proposed building"/>
    <n v="64000"/>
    <m/>
    <m/>
    <n v="29"/>
    <n v="10"/>
    <n v="76492"/>
    <n v="360000"/>
    <m/>
    <n v="3"/>
    <s v="Closed, $0 Disbursed"/>
    <n v="0"/>
    <n v="0"/>
    <m/>
    <m/>
    <n v="6"/>
    <n v="10"/>
    <n v="1850"/>
    <n v="370258"/>
    <n v="0"/>
    <n v="64000"/>
    <s v="Cash"/>
    <n v="0"/>
    <n v="0"/>
  </r>
  <r>
    <s v="2010-7170"/>
    <x v="0"/>
    <x v="0"/>
    <d v="2013-12-02T00:00:00"/>
    <n v="2013"/>
    <s v="Project Chemtex"/>
    <s v="Carolina Cellulosic Biofuels, LLC"/>
    <s v="No"/>
    <s v="Sampson"/>
    <n v="2"/>
    <s v="1454 Turkey Highway, Clinton,NC"/>
    <s v="No"/>
    <s v="1979 Eastwood Rd, Wilmington, NC,28403"/>
    <n v="28328"/>
    <s v="910-509-4462"/>
    <s v="Not Available"/>
    <n v="325193"/>
    <s v="Not Applicable"/>
    <s v="Manufacturing"/>
    <s v="Not Applicable"/>
    <s v="a. Installation or purchase of new equipment, d. Construction of or improvements to new or existing water...or equipment for new/proposed building"/>
    <n v="300000"/>
    <m/>
    <m/>
    <n v="59"/>
    <n v="0"/>
    <n v="42744"/>
    <n v="147000000"/>
    <m/>
    <n v="3"/>
    <s v="Closed, $0 Disbursed"/>
    <n v="0"/>
    <n v="0"/>
    <m/>
    <m/>
    <n v="0"/>
    <n v="0"/>
    <n v="0"/>
    <n v="3027000"/>
    <n v="0"/>
    <n v="2870686"/>
    <s v="Tax Incentives"/>
    <n v="0"/>
    <n v="0"/>
  </r>
  <r>
    <s v="2013-10407"/>
    <x v="0"/>
    <x v="0"/>
    <d v="2013-12-02T00:00:00"/>
    <n v="2013"/>
    <s v="Project Dry Daddy"/>
    <s v="Natural Blend Vegetable Dehydration, LLC"/>
    <s v="No"/>
    <s v="Pitt"/>
    <n v="2"/>
    <s v="8966 W Marlboro Road, Farmville,NC"/>
    <s v="No"/>
    <s v="963 Hwy 258 South, Snow Hill, NC,28580"/>
    <n v="27828"/>
    <s v="252-747-8200"/>
    <s v="Not Available"/>
    <n v="311423"/>
    <s v="Not Applicable"/>
    <s v="Manufacturing"/>
    <s v="Not Applicable"/>
    <s v="b. Structural repairs, improvements, or renovations to existing buildings to be used for expansion"/>
    <n v="114000"/>
    <m/>
    <m/>
    <n v="51"/>
    <n v="84"/>
    <n v="34840"/>
    <n v="10800000"/>
    <m/>
    <n v="3"/>
    <s v="Closed, Funds Disbursed"/>
    <n v="0"/>
    <n v="114000"/>
    <m/>
    <m/>
    <n v="56"/>
    <n v="84"/>
    <n v="781"/>
    <n v="17552719"/>
    <n v="0"/>
    <n v="462931"/>
    <s v="Cash, Economic Development Grant, Training"/>
    <n v="114000"/>
    <n v="114000"/>
  </r>
  <r>
    <s v="2013-10625"/>
    <x v="0"/>
    <x v="0"/>
    <d v="2013-12-06T00:00:00"/>
    <n v="2013"/>
    <s v="Project Tool"/>
    <s v="Weber Screwdriving Systems, Inc."/>
    <s v="No"/>
    <s v="Iredell"/>
    <n v="3"/>
    <s v="TBD, Mooresville,NC"/>
    <s v="No"/>
    <s v="1401 Front Street, Yorktown Heights, NC,10598"/>
    <n v="28117"/>
    <s v="914-962-5775"/>
    <s v="www.weberusa.com"/>
    <n v="333991"/>
    <s v="Not Applicable"/>
    <s v="Manufacturing"/>
    <s v="Not Applicable"/>
    <s v="a. Installation or purchase of new equipment"/>
    <n v="40000"/>
    <m/>
    <m/>
    <n v="34"/>
    <n v="0"/>
    <n v="74620"/>
    <n v="2137000"/>
    <m/>
    <n v="3"/>
    <s v="Closed, Funds Disbursed"/>
    <n v="0"/>
    <n v="29600"/>
    <m/>
    <m/>
    <n v="25"/>
    <n v="0"/>
    <n v="2325"/>
    <n v="2249420"/>
    <n v="0"/>
    <n v="96915"/>
    <s v="Tax Incentives"/>
    <n v="8336"/>
    <n v="29600"/>
  </r>
  <r>
    <s v="2012-9151"/>
    <x v="0"/>
    <x v="0"/>
    <d v="2013-12-09T00:00:00"/>
    <n v="2013"/>
    <s v="Project Swordfish"/>
    <s v="Walmart Stores, Inc."/>
    <s v="Yes"/>
    <s v="Alamance"/>
    <n v="2"/>
    <s v="TBD, Mebane, NC"/>
    <s v="No"/>
    <s v="2001 S.E. 10th Street, Bentonville, NC,72716-5570"/>
    <n v="27302"/>
    <s v="479-277-1963"/>
    <s v="www.walmart.com"/>
    <n v="493120"/>
    <s v="Not Applicable"/>
    <s v="Transportation and Warehousing"/>
    <s v="Not Applicable"/>
    <s v="a. Installation or purchase of new equipment, d. Construction of or improvements to new or existing water...or equipment for new/proposed building"/>
    <n v="1100000"/>
    <m/>
    <m/>
    <n v="405"/>
    <n v="1855"/>
    <n v="31824"/>
    <n v="90000000"/>
    <m/>
    <n v="6"/>
    <s v="Closed, $0 Disbursed"/>
    <n v="0"/>
    <n v="0"/>
    <m/>
    <m/>
    <n v="165"/>
    <n v="1855"/>
    <n v="804"/>
    <n v="122433181"/>
    <n v="0"/>
    <n v="10980000"/>
    <s v="Donation of Land, Fee Waivers, Water/Sewer Infrastructure Improvements, Donated temporary office space"/>
    <n v="8578277"/>
    <n v="0"/>
  </r>
  <r>
    <s v="2013-9609"/>
    <x v="0"/>
    <x v="0"/>
    <d v="2013-12-09T00:00:00"/>
    <n v="2013"/>
    <s v="Project Line5"/>
    <s v="Spuntech Industries, Inc."/>
    <s v="Yes"/>
    <s v="Person"/>
    <n v="2"/>
    <s v="555 North Park Dr., Roxboro,NC"/>
    <s v="Yes"/>
    <s v="555 North Park Dr. , Roxboro, NC,27573"/>
    <s v="27573-2477"/>
    <s v="336 330 9007"/>
    <s v="www.spuntech.com"/>
    <n v="313230"/>
    <s v="Not Applicable"/>
    <s v="Manufacturing"/>
    <s v="Not Applicable"/>
    <s v="a. Installation or purchase of new equipment, b. Structural repairs, improvements, or renovations to existing buildings to be used for expansion"/>
    <n v="235000"/>
    <m/>
    <m/>
    <n v="54"/>
    <n v="94"/>
    <n v="38688"/>
    <n v="31500000"/>
    <m/>
    <n v="3"/>
    <s v="Closed, Funds Disbursed"/>
    <n v="0"/>
    <n v="235000"/>
    <m/>
    <m/>
    <n v="61"/>
    <n v="94"/>
    <n v="987"/>
    <n v="80673402"/>
    <n v="0"/>
    <n v="3282672"/>
    <s v="Cash"/>
    <n v="25000"/>
    <n v="235000"/>
  </r>
  <r>
    <s v="2012-9456"/>
    <x v="0"/>
    <x v="0"/>
    <d v="2013-12-16T00:00:00"/>
    <n v="2013"/>
    <s v="Project Power"/>
    <s v="The Solar Connection, LLC"/>
    <s v="Yes"/>
    <s v="McDowell"/>
    <n v="1"/>
    <s v="College Drive , Marion,NC"/>
    <s v="No"/>
    <s v="419 Haywood Road, Asheville, NC,28806"/>
    <n v="28752"/>
    <s v="828-254-8665"/>
    <s v="boyleenterprises.net"/>
    <n v="334413"/>
    <s v="Not Applicable"/>
    <s v="Manufacturing"/>
    <s v="Not Applicable"/>
    <s v="a. Installation or purchase of new equipment"/>
    <n v="156000"/>
    <m/>
    <m/>
    <n v="48"/>
    <n v="15"/>
    <n v="23920"/>
    <n v="450000"/>
    <m/>
    <n v="3"/>
    <s v="Closed, $0 Disbursed"/>
    <n v="0"/>
    <n v="0"/>
    <m/>
    <m/>
    <n v="0"/>
    <n v="15"/>
    <n v="0"/>
    <n v="0"/>
    <n v="0"/>
    <n v="328500"/>
    <s v="Donation of Land, Cash"/>
    <n v="0"/>
    <n v="0"/>
  </r>
  <r>
    <s v="2013-10543"/>
    <x v="0"/>
    <x v="0"/>
    <d v="2013-12-18T00:00:00"/>
    <n v="2013"/>
    <s v="Project Yum"/>
    <s v="Nutkao USA Inc."/>
    <s v="No"/>
    <s v="Nash"/>
    <n v="2"/>
    <s v="Business and Industry Center 7008 NC 48, BATTLEBORO,NC"/>
    <s v="No"/>
    <s v="100 Nomaco Drive, Youngsville, NC,27809"/>
    <n v="27809"/>
    <s v="252-595-1000"/>
    <s v="www.nutkao.com"/>
    <n v="311911"/>
    <s v="Not Applicable"/>
    <s v="Manufacturing"/>
    <s v="Not Applicable"/>
    <s v="a. Installation or purchase of new equipment, c. Construction of or improvements to new or existing water...or equipment for existing buildings, d. Construction of or improvements to new or existing water...or equipment for new/proposed building"/>
    <n v="210000"/>
    <m/>
    <m/>
    <n v="50"/>
    <n v="0"/>
    <n v="32188"/>
    <n v="6500000"/>
    <m/>
    <n v="5"/>
    <s v="Closed, Funds Disbursed"/>
    <n v="0"/>
    <n v="105000"/>
    <m/>
    <m/>
    <n v="29"/>
    <n v="0"/>
    <n v="698"/>
    <n v="20549747"/>
    <n v="0"/>
    <n v="1930000"/>
    <s v="Cash, Contribute of land, building or other assets, interest free loan for 10 years"/>
    <n v="830000"/>
    <n v="105000"/>
  </r>
  <r>
    <s v="2013-9708"/>
    <x v="0"/>
    <x v="0"/>
    <d v="2013-12-20T00:00:00"/>
    <n v="2013"/>
    <s v="Project Fiber"/>
    <s v="Fiber Composites, LLC"/>
    <s v="Yes"/>
    <s v="Stanly"/>
    <n v="2"/>
    <s v="44017 US Hwy 52, New London,NC"/>
    <s v="No"/>
    <s v="181 Random Drive, New London, NC,28127"/>
    <s v="28127-9726"/>
    <s v="704-463-2950"/>
    <s v="fiberondecking.com"/>
    <n v="321211"/>
    <s v="Not Applicable"/>
    <s v="Manufacturing"/>
    <s v="Not Applicable"/>
    <s v="a. Installation or purchase of new equipment, b. Structural repairs, improvements, or renovations to existing buildings to be used for expansion, c. Construction of or improvements to new or existing water...or equipment for existing buildings"/>
    <n v="48000"/>
    <m/>
    <m/>
    <n v="23"/>
    <n v="324"/>
    <n v="27456"/>
    <n v="3400000"/>
    <m/>
    <n v="3"/>
    <s v="Closed, $0 Disbursed"/>
    <n v="0"/>
    <n v="0"/>
    <m/>
    <m/>
    <n v="0"/>
    <n v="324"/>
    <n v="0"/>
    <n v="0"/>
    <n v="0"/>
    <n v="76256"/>
    <s v="Tax Incentives"/>
    <n v="0"/>
    <n v="0"/>
  </r>
  <r>
    <s v="2011-7538"/>
    <x v="0"/>
    <x v="0"/>
    <d v="2013-12-30T00:00:00"/>
    <n v="2013"/>
    <s v="Project Key"/>
    <s v="Key Gas Components, Inc."/>
    <s v="Yes"/>
    <s v="McDowell"/>
    <n v="1"/>
    <s v="33 Burgin St, Marion,NC"/>
    <s v="Yes"/>
    <s v="160 South Clay St, Marion, NC,28752"/>
    <s v="28752-3904"/>
    <s v="828-655-1700x102"/>
    <s v="www.keygas.com"/>
    <n v="332911"/>
    <n v="332996"/>
    <s v="Manufacturing"/>
    <s v="Manufacturing"/>
    <s v="b. Structural repairs, improvements, or renovations to existing buildings to be used for expansion"/>
    <n v="111000"/>
    <m/>
    <m/>
    <n v="39"/>
    <n v="36"/>
    <n v="30368"/>
    <n v="2011000"/>
    <m/>
    <n v="3"/>
    <s v="Closed, $0 Disbursed"/>
    <n v="0"/>
    <n v="0"/>
    <m/>
    <m/>
    <n v="0"/>
    <n v="36"/>
    <n v="0"/>
    <n v="0"/>
    <n v="0"/>
    <n v="111000"/>
    <s v="Cash"/>
    <n v="0"/>
    <n v="0"/>
  </r>
  <r>
    <s v="13-1003"/>
    <x v="1"/>
    <x v="0"/>
    <d v="2013-05-01T00:00:00"/>
    <n v="2013"/>
    <s v="Pittsburg Glass Works"/>
    <s v="Pittsburg Glass Works"/>
    <s v="Yes"/>
    <s v="Surry"/>
    <n v="2"/>
    <s v="226 North Bridge Street, Elkin"/>
    <s v="N/A"/>
    <m/>
    <n v="28621"/>
    <s v="(336) 794-6464"/>
    <s v="www.elkinnc.org"/>
    <s v="Not Required"/>
    <s v="Not Required"/>
    <s v="Not Required"/>
    <s v="Not Required"/>
    <s v="Sewer"/>
    <n v="648259"/>
    <s v="N/A"/>
    <s v="N/A"/>
    <s v="Not Required"/>
    <s v="Not Required"/>
    <s v="Not Required"/>
    <s v="Not Required"/>
    <s v="N/A"/>
    <s v="N/A"/>
    <s v="Closed, Funds Disbursed"/>
    <n v="0"/>
    <n v="429634.93"/>
    <s v="N/A"/>
    <s v="N/A"/>
    <s v="Not Required"/>
    <s v="Not Required"/>
    <s v="Not Required"/>
    <s v="Not Required"/>
    <s v="N/A - Local Governments Apply for Reimbursement"/>
    <s v="Not Required"/>
    <s v="Not Required"/>
    <s v="Not Required"/>
    <n v="429634.93"/>
  </r>
  <r>
    <s v="13-1004"/>
    <x v="1"/>
    <x v="0"/>
    <d v="2013-06-14T00:00:00"/>
    <n v="2013"/>
    <s v="Woodfuels"/>
    <s v="Woodfuels"/>
    <s v="No"/>
    <s v="Wilson"/>
    <n v="1"/>
    <s v="2201 Miller Road South, Wilson"/>
    <s v="N/A"/>
    <m/>
    <s v="27894-1728"/>
    <s v="(252) 399-2803"/>
    <s v="www.wilson-co.com"/>
    <s v="Not Required"/>
    <s v="Not Required"/>
    <s v="Not Required"/>
    <s v="Not Required"/>
    <s v="Sewer"/>
    <n v="356000"/>
    <s v="N/A"/>
    <s v="N/A"/>
    <s v="Not Required"/>
    <s v="Not Required"/>
    <s v="Not Required"/>
    <s v="Not Required"/>
    <s v="N/A"/>
    <s v="N/A"/>
    <s v="Closed, $0 Disbursed"/>
    <n v="0"/>
    <n v="0"/>
    <s v="N/A"/>
    <s v="N/A"/>
    <s v="Not Required"/>
    <s v="Not Required"/>
    <s v="Not Required"/>
    <s v="Not Required"/>
    <s v="N/A - Local Governments Apply for Reimbursement"/>
    <s v="Not Required"/>
    <s v="Not Required"/>
    <s v="Not Required"/>
    <n v="0"/>
  </r>
  <r>
    <s v="13-1005"/>
    <x v="1"/>
    <x v="0"/>
    <d v="2013-06-24T00:00:00"/>
    <n v="2013"/>
    <s v="Montgomery County"/>
    <s v="N/A"/>
    <s v="N/A"/>
    <s v="Montgomery"/>
    <n v="1"/>
    <s v="341 North Main Street, Troy"/>
    <s v="N/A"/>
    <m/>
    <n v="27371"/>
    <s v="(910) 576-6171"/>
    <s v="www.montgomerycountync.com"/>
    <s v="Not Required"/>
    <s v="Not Required"/>
    <s v="Not Required"/>
    <s v="Not Required"/>
    <s v="Water"/>
    <n v="721020"/>
    <s v="N/A"/>
    <s v="N/A"/>
    <s v="Not Required"/>
    <s v="Not Required"/>
    <s v="Not Required"/>
    <s v="Not Required"/>
    <s v="N/A"/>
    <s v="N/A"/>
    <s v="Closed, Funds Disbursed"/>
    <n v="0"/>
    <n v="721020"/>
    <s v="N/A"/>
    <s v="N/A"/>
    <s v="Not Required"/>
    <s v="Not Required"/>
    <s v="Not Required"/>
    <s v="Not Required"/>
    <s v="N/A - Local Governments Apply for Reimbursement"/>
    <s v="Not Required"/>
    <s v="Not Required"/>
    <s v="Not Required"/>
    <n v="721020"/>
  </r>
  <r>
    <s v="12-1100"/>
    <x v="1"/>
    <x v="0"/>
    <d v="2013-07-08T00:00:00"/>
    <n v="2013"/>
    <s v="KSM Castings"/>
    <s v="KSM Castings"/>
    <s v="No"/>
    <s v="Cleveland"/>
    <n v="1"/>
    <s v="Plato Lee Road"/>
    <s v="N/A"/>
    <s v="P.O. Box 207, Shelby"/>
    <n v="28151"/>
    <s v="(704) 484-6801"/>
    <s v="www.cityofshelby.com"/>
    <n v="331521"/>
    <s v="Not Required"/>
    <s v="Manufacturing"/>
    <s v="Not Required"/>
    <s v="Water, Sewer"/>
    <n v="455478"/>
    <s v="N/A"/>
    <s v="N/A"/>
    <s v="Not Required"/>
    <s v="Not Required"/>
    <s v="Not Required"/>
    <s v="Not Required"/>
    <s v="N/A"/>
    <s v="N/A"/>
    <s v="Closed, Funds Disbursed"/>
    <n v="0"/>
    <n v="373240.37"/>
    <s v="N/A"/>
    <s v="N/A"/>
    <s v="Not Required"/>
    <s v="Not Required"/>
    <s v="Not Required"/>
    <s v="Not Required"/>
    <s v="N/A - Local Governments Apply for Reimbursement"/>
    <s v="Not Required"/>
    <s v="Not Required"/>
    <s v="Not Required"/>
    <n v="373240.37"/>
  </r>
  <r>
    <s v="13-1006"/>
    <x v="1"/>
    <x v="0"/>
    <d v="2013-08-20T00:00:00"/>
    <n v="2013"/>
    <s v="FCC Expansion"/>
    <s v="FCC LLC"/>
    <s v="Yes"/>
    <s v="Scotland"/>
    <n v="1"/>
    <s v="1800 Fieldcrest Road"/>
    <s v="N/A"/>
    <s v="507 W. Covington Street, Laurinburg"/>
    <n v="28352"/>
    <s v="(910) 384-1530"/>
    <s v="www.scotlandcounty.org"/>
    <n v="336350"/>
    <s v="Not Required"/>
    <s v="Manufacturing"/>
    <s v="Not Required"/>
    <s v="Water"/>
    <n v="500000"/>
    <s v="N/A"/>
    <s v="N/A"/>
    <s v="Not Required"/>
    <s v="Not Required"/>
    <s v="Not Required"/>
    <s v="Not Required"/>
    <s v="N/A"/>
    <s v="N/A"/>
    <s v="Closed, Funds Disbursed"/>
    <n v="0"/>
    <n v="500000"/>
    <s v="N/A"/>
    <s v="N/A"/>
    <s v="Not Required"/>
    <s v="Not Required"/>
    <s v="Not Required"/>
    <s v="Not Required"/>
    <s v="N/A - Local Governments Apply for Reimbursement"/>
    <s v="Not Required"/>
    <s v="Not Required"/>
    <s v="Not Required"/>
    <n v="500000"/>
  </r>
  <r>
    <s v="13-1007"/>
    <x v="1"/>
    <x v="0"/>
    <d v="2013-10-03T00:00:00"/>
    <n v="2013"/>
    <s v="Andrew Pearson"/>
    <s v="Andrew Pearson Design"/>
    <s v="Yes"/>
    <s v="Surry"/>
    <n v="2"/>
    <s v="1 Andrew Pearson Drive"/>
    <s v="N/A"/>
    <s v="P.O. Box 70, Mount Airy"/>
    <n v="27030"/>
    <s v="(336) 786-3501"/>
    <s v="www.mountairy.org"/>
    <n v="327215"/>
    <s v="Not Required"/>
    <s v="Manufacturing"/>
    <s v="Not Required"/>
    <s v="Gas"/>
    <n v="80000"/>
    <s v="N/A"/>
    <s v="N/A"/>
    <s v="Not Required"/>
    <s v="Not Required"/>
    <s v="Not Required"/>
    <s v="Not Required"/>
    <s v="N/A"/>
    <s v="N/A"/>
    <s v="Closed, Funds Disbursed"/>
    <n v="0"/>
    <n v="45873.32"/>
    <s v="N/A"/>
    <s v="N/A"/>
    <s v="Not Required"/>
    <s v="Not Required"/>
    <s v="Not Required"/>
    <s v="Not Required"/>
    <s v="N/A - Local Governments Apply for Reimbursement"/>
    <s v="Not Required"/>
    <s v="Not Required"/>
    <s v="Not Required"/>
    <n v="45873.32"/>
  </r>
  <r>
    <s v="13-1008"/>
    <x v="1"/>
    <x v="0"/>
    <d v="2013-12-04T00:00:00"/>
    <n v="2013"/>
    <s v="Weyerhaeuser"/>
    <s v="Weyerhaeuser"/>
    <s v="Yes"/>
    <s v="Surry"/>
    <n v="2"/>
    <s v="524 Pride Way, Elkin"/>
    <s v="N/A"/>
    <s v="118 Hamby Road, Dobson"/>
    <n v="27017"/>
    <s v="(336) 401-8201"/>
    <s v="www.co.surry.nc.us"/>
    <n v="321219"/>
    <s v="Not Required"/>
    <s v="Manufacturing"/>
    <s v="Not Required"/>
    <s v="Gas"/>
    <n v="255900"/>
    <s v="N/A"/>
    <s v="N/A"/>
    <s v="Not Required"/>
    <s v="Not Required"/>
    <s v="Not Required"/>
    <s v="Not Required"/>
    <s v="N/A"/>
    <s v="N/A"/>
    <s v="Closed, Funds Disbursed"/>
    <n v="0"/>
    <n v="31200"/>
    <s v="N/A"/>
    <s v="N/A"/>
    <s v="Not Required"/>
    <s v="Not Required"/>
    <s v="Not Required"/>
    <s v="Not Required"/>
    <s v="N/A - Local Governments Apply for Reimbursement"/>
    <s v="Not Required"/>
    <s v="Not Required"/>
    <s v="Not Required"/>
    <n v="31200"/>
  </r>
  <r>
    <s v="13-1009"/>
    <x v="1"/>
    <x v="0"/>
    <d v="2013-12-04T00:00:00"/>
    <n v="2013"/>
    <s v="Acme United"/>
    <s v="Acme United "/>
    <s v="Yes"/>
    <s v="Edgecombe"/>
    <n v="1"/>
    <s v="2289 Tanner Road, Rocky Mount"/>
    <s v="N/A"/>
    <s v="P.O. Box 1180, Rocky Mount"/>
    <s v="27804-8314"/>
    <s v="(252) 972-1325"/>
    <s v="www.rockymountnc.gov"/>
    <n v="333515"/>
    <s v="Not Required"/>
    <s v="Manufacturing"/>
    <s v="Not Required"/>
    <s v="Sewer"/>
    <n v="30000"/>
    <s v="N/A"/>
    <s v="N/A"/>
    <s v="Not Required"/>
    <s v="Not Required"/>
    <s v="Not Required"/>
    <s v="Not Required"/>
    <s v="N/A"/>
    <s v="N/A"/>
    <s v="Closed, Funds Disbursed"/>
    <n v="0"/>
    <n v="30000"/>
    <s v="N/A"/>
    <s v="N/A"/>
    <s v="Not Required"/>
    <s v="Not Required"/>
    <s v="Not Required"/>
    <s v="Not Required"/>
    <s v="N/A - Local Governments Apply for Reimbursement"/>
    <s v="Not Required"/>
    <s v="Not Required"/>
    <s v="Not Required"/>
    <n v="30000"/>
  </r>
  <r>
    <s v="2012-9263"/>
    <x v="2"/>
    <x v="0"/>
    <s v="02/01/2013"/>
    <n v="2013"/>
    <s v="View"/>
    <s v="InVue Security Products Inc."/>
    <s v="Yes"/>
    <s v="Mecklenburg"/>
    <n v="3"/>
    <s v="9201 Baybrook Lane_x0009__x0009__x0009__x0009__x0009__x0009__x0009__x0009_, Charlotte, NC 28277-3576"/>
    <s v="Yes"/>
    <s v="15015 Lancaster Highway, Charlotte, NC 28277"/>
    <s v="28277-3576"/>
    <s v="704-752-6513"/>
    <s v="www.invuesecurity.com"/>
    <n v="551114"/>
    <n v="541330"/>
    <s v="Management of Companies and Enterprises"/>
    <s v="Professional, Scientific, and Technical Services"/>
    <s v="Purchase and/or installation of equipment; Renovation to building; Training"/>
    <n v="937000"/>
    <n v="702750"/>
    <n v="234250"/>
    <n v="70"/>
    <n v="88"/>
    <n v="75000"/>
    <n v="0"/>
    <n v="5"/>
    <n v="9"/>
    <s v="Terminated, Funds Disbursed"/>
    <n v="0"/>
    <n v="147676"/>
    <n v="0"/>
    <n v="49225"/>
    <n v="60"/>
    <n v="88"/>
    <n v="112141"/>
    <n v="0"/>
    <s v=""/>
    <s v="NO INCENTIVES"/>
    <s v="NO INCENTIVES"/>
    <s v="NO INCENTIVES"/>
    <n v="147676"/>
  </r>
  <r>
    <s v="2012-8740"/>
    <x v="2"/>
    <x v="1"/>
    <s v="02/01/2013"/>
    <n v="2013"/>
    <s v="X-CEL"/>
    <s v="KSM Castings USA Inc."/>
    <s v="No"/>
    <s v="Cleveland"/>
    <n v="1"/>
    <s v="120 Blue Brook Drive, Shelby, NC 28150-1500"/>
    <s v="No"/>
    <s v="Cheruskerring 38, 31137 Hildesheim, Germany, N/A Not applicable"/>
    <s v="28150-1500"/>
    <s v="49 5121 505 265"/>
    <s v="www.ksmcastings.com"/>
    <n v="331521"/>
    <n v="331524"/>
    <s v="Manufacturing"/>
    <s v="Manufacturing"/>
    <s v="Purchase and/or installation of equipment; Training; Other - Site Infrastructure; Grading"/>
    <n v="2876000"/>
    <n v="2876000"/>
    <n v="0"/>
    <n v="170"/>
    <n v="0"/>
    <n v="38529"/>
    <n v="40561660"/>
    <n v="5"/>
    <n v="12"/>
    <s v="Active"/>
    <n v="1596000"/>
    <n v="1001037"/>
    <n v="0"/>
    <n v="0"/>
    <n v="189"/>
    <n v="0"/>
    <n v="47671"/>
    <n v="50692628"/>
    <s v=""/>
    <n v="2336834"/>
    <s v="Tax Grant; Up Front Site Prep"/>
    <n v="1747719.01"/>
    <n v="1001037"/>
  </r>
  <r>
    <s v="2012-9368"/>
    <x v="2"/>
    <x v="0"/>
    <s v="03/01/2013"/>
    <n v="2013"/>
    <s v="Background"/>
    <s v="Castle Branch, Inc."/>
    <s v="Yes"/>
    <s v="New Hanover"/>
    <n v="3"/>
    <s v="1845 Sir Tyler Drive, Wilmington, NC 28405-8390"/>
    <s v="Yes"/>
    <s v="1845 Sir Tyler Drive, Wilmington, NC 28405"/>
    <s v="28405-8390"/>
    <s v="910-815-3880 ext. 7139"/>
    <s v="www.castlebranch.com"/>
    <n v="561611"/>
    <n v="518210"/>
    <s v="Administrative and Support and Waste Management and Remediation Services"/>
    <s v="Information"/>
    <s v="Purchase and/or installation of equipment; Training;  Other - Additional employment expansion"/>
    <n v="1651000"/>
    <n v="1238250"/>
    <n v="412750"/>
    <n v="378"/>
    <n v="180"/>
    <n v="33108"/>
    <n v="9225000"/>
    <n v="5"/>
    <n v="8"/>
    <s v="Terminated, Funds Disbursed"/>
    <n v="0"/>
    <n v="36295"/>
    <n v="0"/>
    <n v="12098"/>
    <n v="125"/>
    <n v="180"/>
    <n v="25270"/>
    <n v="0"/>
    <s v=""/>
    <n v="500000"/>
    <s v="Cash Grant"/>
    <n v="378026"/>
    <n v="36295"/>
  </r>
  <r>
    <s v="2012-9533"/>
    <x v="2"/>
    <x v="0"/>
    <s v="03/01/2013"/>
    <n v="2013"/>
    <s v="Oberlin"/>
    <s v="Rack Room Shoes, Inc."/>
    <s v="Yes"/>
    <s v="Mecklenburg"/>
    <n v="3"/>
    <s v="8310 Technology Drive, Charlotte, NC 28262-3387"/>
    <s v="Yes"/>
    <s v="8310 Technology Drive, Charlotte, NC 28262-3387"/>
    <s v="28262-3387"/>
    <s v="704-547-9200"/>
    <s v="www.rackroomshoes.com"/>
    <n v="551114"/>
    <s v=""/>
    <s v="Management of Companies and Enterprises"/>
    <s v=""/>
    <s v="Purchase and/or installation of equipment; Renovation to building; Other - Construction of new office bldg and modification of parking facilities"/>
    <n v="884000"/>
    <n v="663000"/>
    <n v="221000"/>
    <n v="87"/>
    <n v="160"/>
    <n v="66875"/>
    <n v="14435190"/>
    <n v="5"/>
    <n v="7"/>
    <s v="Closed"/>
    <n v="0"/>
    <n v="609014"/>
    <n v="0"/>
    <n v="203003"/>
    <n v="88"/>
    <n v="168"/>
    <n v="92542"/>
    <n v="20566094"/>
    <s v=""/>
    <n v="528135"/>
    <s v="Cash Grant"/>
    <n v="499488"/>
    <n v="609014"/>
  </r>
  <r>
    <s v="2012-9359"/>
    <x v="2"/>
    <x v="0"/>
    <s v="03/04/2013"/>
    <n v="2013"/>
    <s v="Kansas"/>
    <s v="AREVA INC."/>
    <s v="Yes"/>
    <s v="Mecklenburg"/>
    <n v="3"/>
    <s v="7207 IBM Drive, Charlotte, NC 28262-4307"/>
    <s v="Yes"/>
    <s v="7475 Wisconsin Ave., Bethseda, MD 20814"/>
    <s v="28262-4307"/>
    <s v="301-841-1754"/>
    <s v="www.us.areva.com"/>
    <n v="551114"/>
    <n v="541330"/>
    <s v="Management of Companies and Enterprises"/>
    <s v="Professional, Scientific, and Technical Services"/>
    <s v="Other - Operating Expenses"/>
    <n v="3406000"/>
    <n v="2554500"/>
    <n v="851500"/>
    <n v="124"/>
    <n v="640"/>
    <n v="120107"/>
    <n v="0"/>
    <n v="4"/>
    <n v="9"/>
    <s v="Terminated, Funds Disbursed"/>
    <n v="0"/>
    <n v="72750"/>
    <n v="0"/>
    <n v="24250"/>
    <n v="0"/>
    <n v="519"/>
    <n v="0"/>
    <n v="0"/>
    <s v=""/>
    <s v="NO INCENTIVES"/>
    <s v="NO INCENTIVES"/>
    <s v="NO INCENTIVES"/>
    <n v="72750"/>
  </r>
  <r>
    <s v="2012-9283"/>
    <x v="2"/>
    <x v="1"/>
    <s v="03/07/2013"/>
    <n v="2013"/>
    <s v="Magellan"/>
    <s v="MetLife Group, Inc."/>
    <s v="Yes"/>
    <s v="Mecklenburg, Wake"/>
    <n v="3"/>
    <s v="11225 North Community House Road, Charlotte, NC 28277-4435; 201 MetLife Way, Cary, NC 27513-2291; 101 MetLife Way, Cary, NC 27513-2290; 11215 North Community House Road, Charlotte, NC 28277-4435"/>
    <s v="No"/>
    <s v="1095 Avenue of the Americas, New York, NY 10036"/>
    <s v="28277-4435; 27513-2291; 27513-2290; 28277-4435"/>
    <s v="212-578-4492"/>
    <s v="www.metlife.com"/>
    <n v="52411"/>
    <n v="54151"/>
    <s v="Finance and Insurance"/>
    <s v="Professional, Scientific, and Technical Services"/>
    <s v="Purchase and/or installation of equipment; Renovation to building; Training; Other - Continued retention of associates and operation of the Project sites"/>
    <n v="116362000"/>
    <n v="87271500"/>
    <n v="29090500"/>
    <n v="2098"/>
    <n v="143"/>
    <n v="65513"/>
    <n v="112950000"/>
    <n v="2"/>
    <n v="12"/>
    <s v="Active"/>
    <n v="37353750"/>
    <n v="43173131"/>
    <n v="12451250"/>
    <n v="14391043"/>
    <n v="2114"/>
    <n v="160"/>
    <n v="123602"/>
    <n v="141134114"/>
    <s v=""/>
    <n v="5825135"/>
    <s v="Cash grant/ tax grant"/>
    <n v="6452575"/>
    <n v="43173131"/>
  </r>
  <r>
    <s v="2013-9661"/>
    <x v="2"/>
    <x v="0"/>
    <s v="03/26/2013"/>
    <n v="2013"/>
    <s v="United"/>
    <s v="XPO Logistics, Inc. II"/>
    <s v="Yes"/>
    <s v="Mecklenburg"/>
    <n v="3"/>
    <s v="13777 Ballantyne Corporate Place, Suite 400, Charlotte, NC 28277-4411"/>
    <s v="No"/>
    <s v="13777 Ballantyne Corporate Place, Suite 400, Charlotte, NC 28277"/>
    <s v="28277-4411"/>
    <s v="704-609-3593"/>
    <s v="www.xpocorporate.com"/>
    <n v="488510"/>
    <n v="551114"/>
    <s v="Transportation and Warehousing"/>
    <s v="Management of Companies and Enterprises"/>
    <s v="Purchase and/or installation of equipment; Training"/>
    <n v="4797000"/>
    <n v="3597750"/>
    <n v="1199250"/>
    <n v="258"/>
    <n v="245"/>
    <n v="46879"/>
    <n v="0"/>
    <n v="1"/>
    <n v="9"/>
    <s v="Terminated, $0 Disbursed"/>
    <n v="0"/>
    <n v="0"/>
    <n v="0"/>
    <n v="0"/>
    <n v="91"/>
    <n v="245"/>
    <n v="66045"/>
    <n v="0"/>
    <s v=""/>
    <s v="NO INCENTIVES"/>
    <s v="NO INCENTIVES"/>
    <s v="NO INCENTIVES"/>
    <n v="0"/>
  </r>
  <r>
    <s v="2012-8743"/>
    <x v="2"/>
    <x v="0"/>
    <s v="04/11/2013"/>
    <n v="2013"/>
    <s v="Dragon"/>
    <s v="Markit North America, Inc. I (fka Ipreo US LLC I)"/>
    <s v="Yes"/>
    <s v="Wake"/>
    <n v="3"/>
    <s v="421 Fayetteville Street, Suite 900, Raleigh, NC 27601-2999"/>
    <s v="No"/>
    <s v="1359 Broadway, FL2/15 Inverness Way East (IHS Global AP adss), New York/Englewood, CO (IHS Global AP adss), NY 10018/80112"/>
    <s v="27601-2999"/>
    <s v="212-849-5000"/>
    <s v="www.ihsmarkit.com"/>
    <n v="541511"/>
    <n v="541611"/>
    <s v="Professional, Scientific, and Technical Services"/>
    <s v="Professional, Scientific, and Technical Services"/>
    <s v="Purchase and/or installation of equipment; Renovation to building; Training"/>
    <n v="5044000"/>
    <n v="3783000"/>
    <n v="1261000"/>
    <n v="225"/>
    <n v="14"/>
    <n v="56834"/>
    <n v="0"/>
    <n v="4"/>
    <n v="9"/>
    <s v="Active"/>
    <n v="906000"/>
    <n v="2862913"/>
    <n v="302000"/>
    <n v="954304"/>
    <n v="314"/>
    <n v="102"/>
    <n v="100888"/>
    <n v="0"/>
    <s v=""/>
    <s v="NO INCENTIVES"/>
    <s v="NO INCENTIVES"/>
    <s v="NO INCENTIVES"/>
    <n v="2862913"/>
  </r>
  <r>
    <s v="2013-9739"/>
    <x v="2"/>
    <x v="0"/>
    <s v="05/08/2013"/>
    <n v="2013"/>
    <s v="Snowbird"/>
    <s v="Allscripts Healthcare, LLC"/>
    <s v="Yes"/>
    <s v="Wake"/>
    <n v="3"/>
    <s v="8529 Six Forks Road, Raleigh, NC 27615-2963"/>
    <s v="Yes"/>
    <s v="8529 Six Forks Road, Raleigh, NC 27615"/>
    <s v="27615-2963"/>
    <s v="800-877-5678"/>
    <s v="www.allscripts.com"/>
    <n v="541511"/>
    <s v=""/>
    <s v="Professional, Scientific, and Technical Services"/>
    <s v=""/>
    <s v="Purchase and/or installation of equipment; Renovation to building; Training"/>
    <n v="7138000"/>
    <n v="5353500"/>
    <n v="1784500"/>
    <n v="315"/>
    <n v="1264"/>
    <n v="68220"/>
    <n v="0"/>
    <n v="5"/>
    <n v="12"/>
    <s v="Terminated, $0 Disbursed"/>
    <n v="0"/>
    <n v="0"/>
    <n v="0"/>
    <n v="0"/>
    <s v="Not Reported"/>
    <s v="Not Reported"/>
    <s v="Not Reported"/>
    <s v="Not Reported"/>
    <s v=""/>
    <s v="NO INCENTIVES"/>
    <s v="NO INCENTIVES"/>
    <s v="NO INCENTIVES"/>
    <n v="0"/>
  </r>
  <r>
    <s v="2012-9457"/>
    <x v="2"/>
    <x v="0"/>
    <s v="05/08/2013"/>
    <n v="2013"/>
    <s v="Speed"/>
    <s v="ASMO Greenville of North Carolina, Inc."/>
    <s v="Yes"/>
    <s v="Pitt"/>
    <n v="2"/>
    <s v="1125 Sugg Parkway, Greenville, NC 27834-9078"/>
    <s v="Yes"/>
    <s v="1125 Sugg Parkway, Greenville, NC 27834-9078"/>
    <s v="27834-9078"/>
    <s v="252-754-1000"/>
    <s v="www.asmo-na.com"/>
    <n v="336390"/>
    <s v=""/>
    <s v="Manufacturing"/>
    <s v=""/>
    <s v="Purchase and/or installation of equipment; Renovation to building; Training"/>
    <n v="1477000"/>
    <n v="1255450"/>
    <n v="221550"/>
    <n v="180"/>
    <n v="536"/>
    <n v="34628"/>
    <n v="45000000"/>
    <n v="4"/>
    <n v="12"/>
    <s v="Terminated, $0 Disbursed"/>
    <n v="0"/>
    <n v="0"/>
    <n v="0"/>
    <n v="0"/>
    <n v="142"/>
    <n v="675"/>
    <n v="36727"/>
    <n v="0"/>
    <s v=""/>
    <n v="1287404"/>
    <s v="Tax Grant"/>
    <n v="1059292.28"/>
    <n v="0"/>
  </r>
  <r>
    <s v="2013-9807"/>
    <x v="2"/>
    <x v="0"/>
    <s v="06/03/2013"/>
    <n v="2013"/>
    <s v="North Beach"/>
    <s v="Evalueserve Inc."/>
    <s v="No"/>
    <s v="Wake "/>
    <n v="3"/>
    <s v="421 Fayetteville Street, Suite 200, Raleigh, NC 27601-1792"/>
    <s v="No"/>
    <s v="2010 Crow Canyon Place Suite 100, San Ramon, CA 94583"/>
    <s v="27601-1792"/>
    <s v="925 277 3400"/>
    <s v="www.evalueserve.com"/>
    <n v="541618"/>
    <s v=""/>
    <s v="Professional, Scientific, and Technical Services"/>
    <s v=""/>
    <s v="Purchase and/or installation of equipment; Training; Other -Additional real estate / office space"/>
    <n v="3901000"/>
    <n v="2925750"/>
    <n v="975250"/>
    <n v="360"/>
    <n v="2"/>
    <n v="53666"/>
    <n v="0"/>
    <n v="5"/>
    <n v="10"/>
    <s v="Terminated, $0 Disbursed"/>
    <n v="0"/>
    <n v="0"/>
    <n v="0"/>
    <n v="0"/>
    <n v="41"/>
    <n v="2"/>
    <n v="74716"/>
    <n v="0"/>
    <s v=""/>
    <s v="NO INCENTIVES"/>
    <s v="NO INCENTIVES"/>
    <s v="NO INCENTIVES"/>
    <n v="0"/>
  </r>
  <r>
    <s v="2013-9915"/>
    <x v="2"/>
    <x v="0"/>
    <s v="06/20/2013"/>
    <n v="2013"/>
    <s v="Optimus"/>
    <s v="DB Global Technology, Inc. II"/>
    <s v="Yes"/>
    <s v="Wake"/>
    <n v="3"/>
    <s v="3000 Centre Green Way, 3rd Floor, Cary, NC 27513-5775"/>
    <s v="No"/>
    <s v="3000 CentreGreen Way, 3rd Floor, Cary, NC 27513"/>
    <s v="27513-5775"/>
    <s v="919-481-7900"/>
    <s v="www.DB.com"/>
    <n v="541511"/>
    <s v=""/>
    <s v="Professional, Scientific, and Technical Services"/>
    <s v=""/>
    <s v="Purchase and/or installation of equipment; Renovation to building; Training"/>
    <n v="7413000"/>
    <n v="5559750"/>
    <n v="1853250"/>
    <n v="388"/>
    <n v="319"/>
    <n v="80304"/>
    <n v="12240000"/>
    <n v="3"/>
    <n v="10"/>
    <s v="Terminated, Funds Disbursed"/>
    <n v="0"/>
    <n v="2533500"/>
    <n v="0"/>
    <n v="844500"/>
    <n v="254"/>
    <n v="319"/>
    <n v="115937"/>
    <n v="13678502"/>
    <s v=""/>
    <n v="1573825.1600000001"/>
    <s v="Tax Grant"/>
    <n v="1573825.1600000001"/>
    <n v="2533500"/>
  </r>
  <r>
    <s v="2012-9102"/>
    <x v="2"/>
    <x v="1"/>
    <s v="07/09/2013"/>
    <n v="2013"/>
    <s v="CMC"/>
    <s v="General Electric Company, through its Aviation operating division"/>
    <s v="Yes"/>
    <s v="Buncombe, Ashe, New Hanover, Durham"/>
    <s v="3, 2, 3, 3"/>
    <s v="401 and 502 Sweeten Creek Industrial Park Road, Asheville, NC 28803-1729; 28803-1730; 4 The Professional Drive, West Jefferson, NC 28694-8281; 3901 Castle Hayne Road, Wilmington, NC 28402-2819; 3701 S Miami Blvd, Durham, NC 27703-9131"/>
    <s v="Yes"/>
    <s v="1 Neumann Way, Cincinnati, OH 45215"/>
    <s v="28803-1729; 28803-1730; 28694-8281; 28402-2819; 27703-9131"/>
    <s v="203-232-1496"/>
    <s v="www.geaviation.com"/>
    <n v="336412"/>
    <s v=""/>
    <s v="Manufacturing"/>
    <s v=""/>
    <s v="Purchase and/or installation of equipment; Renovation to building; Training"/>
    <n v="4762000"/>
    <n v="3571500"/>
    <n v="1190500"/>
    <n v="218"/>
    <n v="1405"/>
    <n v="43048"/>
    <n v="175617000"/>
    <n v="4"/>
    <n v="12"/>
    <s v="Active"/>
    <n v="2097000"/>
    <n v="1474500"/>
    <n v="699000"/>
    <n v="491500"/>
    <n v="277"/>
    <n v="1530"/>
    <n v="99518"/>
    <n v="196766277"/>
    <s v=""/>
    <n v="7558000"/>
    <s v="Cash Grants"/>
    <n v="4669667"/>
    <n v="1474500"/>
  </r>
  <r>
    <s v="2012-9103"/>
    <x v="2"/>
    <x v="0"/>
    <s v="07/30/2013"/>
    <n v="2013"/>
    <s v="Dixie"/>
    <s v="Syngenta Crop Protection, LLC"/>
    <s v="Yes"/>
    <s v="Durham, Guilford"/>
    <s v="3 ,2"/>
    <s v="9 Davis Drive, Durham, NC 27709; 3054 E Cornwallis Road, Not in City limits, NC 27709; 410 Swing Road, Greensboro, NC 27409-2012"/>
    <s v="Yes"/>
    <s v="3054 E. Cornwallis Road, Durham, NC 27709"/>
    <s v="27709; 27709; 27409-2012"/>
    <s v="919-281-2000"/>
    <s v="www.syngentabiotech.com"/>
    <n v="541711"/>
    <s v=""/>
    <s v="Professional, Scientific, and Technical Services"/>
    <s v=""/>
    <s v="Purchase and/or installation of equipment;  Training; Other - Construction "/>
    <n v="3978000"/>
    <n v="2983500"/>
    <n v="994500"/>
    <n v="135"/>
    <n v="1133"/>
    <n v="73462"/>
    <n v="84600000"/>
    <n v="4"/>
    <n v="12"/>
    <s v="Terminated, $0 Disbursed"/>
    <n v="0"/>
    <n v="0"/>
    <n v="0"/>
    <n v="0"/>
    <s v="Not Reported"/>
    <s v="Not Reported"/>
    <s v="Not Reported"/>
    <s v="Not Reported"/>
    <s v=""/>
    <n v="2282734"/>
    <s v="Cash Incentive; Cash Grant"/>
    <n v="135000"/>
    <n v="0"/>
  </r>
  <r>
    <s v="2013-10109"/>
    <x v="2"/>
    <x v="0"/>
    <s v="08/13/2013"/>
    <n v="2013"/>
    <s v="Special K"/>
    <s v="Sturm, Ruger &amp; Company, Inc."/>
    <s v="No"/>
    <s v="Rockingham"/>
    <n v="1"/>
    <s v="271 Cardwell Rd, Mayodan, NC 27027-8043; 700 South Ayersville Road, Mayodan, NC 27027"/>
    <s v="No"/>
    <s v="1 Lacey Pl, Southport, CT 6890"/>
    <s v="27027-8043; 27027"/>
    <s v="203-259-7843"/>
    <s v="www.ruger.com"/>
    <n v="332994"/>
    <s v=""/>
    <s v="Manufacturing"/>
    <s v=""/>
    <s v="Purchase and/or installation of equipment; Renovation to building; Training; Other - Other expenses related to operating the North Carolina facility. "/>
    <n v="9462000"/>
    <n v="9462000"/>
    <n v="0"/>
    <n v="426"/>
    <n v="0"/>
    <n v="42628"/>
    <n v="24075000"/>
    <n v="4"/>
    <n v="12"/>
    <s v="Active"/>
    <n v="4400000"/>
    <n v="3202507"/>
    <n v="0"/>
    <n v="0"/>
    <n v="452"/>
    <n v="64"/>
    <n v="52662"/>
    <n v="28623693"/>
    <s v=""/>
    <n v="1796465"/>
    <s v="Cash Grant"/>
    <n v="841733.81"/>
    <n v="3202507"/>
  </r>
  <r>
    <s v="2013-10501"/>
    <x v="2"/>
    <x v="0"/>
    <s v="10/08/2013"/>
    <n v="2013"/>
    <s v="East"/>
    <s v="Gildan Yarns, LLC II"/>
    <s v="Yes"/>
    <s v="Rowan, Davie, Bladen"/>
    <s v="2, 2, 1"/>
    <s v="2121 Heilig Road, Salisbury, NC 28146-2316; 376 Gildan Drive, Mocksville, NC 27028; 820 NC HIGHWAY 211 W, Clarkton, NC 28433-7536"/>
    <s v="Yes"/>
    <s v="2121 Heilig Road, Salisbury, NC  28146-2316"/>
    <s v="28146-2316; 27028; 28433-7536"/>
    <s v="828-469-1536"/>
    <s v="www.gildan.com/"/>
    <n v="313110"/>
    <s v=""/>
    <s v="Manufacturing"/>
    <s v=""/>
    <s v="Purchase and/or installation of equipment; Training"/>
    <n v="4116000"/>
    <n v="3498600"/>
    <n v="617400"/>
    <n v="451"/>
    <n v="564"/>
    <n v="30665"/>
    <n v="232200000"/>
    <n v="1"/>
    <n v="12"/>
    <s v="Active"/>
    <n v="2332400"/>
    <n v="1166200"/>
    <n v="411600"/>
    <n v="205800"/>
    <n v="616"/>
    <n v="993"/>
    <n v="34039"/>
    <n v="279241799"/>
    <s v=""/>
    <s v="Depends on Assement in Bladen; $7,634,615 in Davie &amp; Rowan Counties"/>
    <s v="Cash Grant/ Cash incentive equal to ad valorem taxes paid by the Company multiplied by 75%; Direct equipment incentive/ Tax Grant/Land Donation for $1"/>
    <n v="5362771.01"/>
    <n v="1166200"/>
  </r>
  <r>
    <s v="2013-10074"/>
    <x v="2"/>
    <x v="0"/>
    <s v="10/18/2013"/>
    <n v="2013"/>
    <s v="Casper"/>
    <s v="RC Creations, LLC"/>
    <s v="No"/>
    <s v="Pender"/>
    <n v="3"/>
    <s v="360 Acme Way, Wilmington, NC 28401-2275"/>
    <s v="No"/>
    <s v="101 Vitamin Drive, Wilmington, NC 28401"/>
    <s v="28401-2275"/>
    <s v="718-383-8755"/>
    <s v="NA"/>
    <n v="311710"/>
    <s v=""/>
    <s v="Manufacturing"/>
    <s v=""/>
    <s v="Purchase and/or installation of equipment;  Training"/>
    <n v="1300000"/>
    <n v="975000"/>
    <n v="325000"/>
    <n v="114"/>
    <n v="0"/>
    <n v="29977"/>
    <n v="22500000"/>
    <n v="4"/>
    <n v="12"/>
    <s v="Active"/>
    <n v="423750"/>
    <n v="473503"/>
    <n v="141250"/>
    <n v="157834"/>
    <n v="162"/>
    <n v="85"/>
    <n v="38858"/>
    <n v="35619639"/>
    <s v=""/>
    <s v="*** Note:  RC Creations received an interest free loanin the amount of $2,000,000.  The loan was from USDAand flowed through Four County EMC to Pender Countyand then to Acme Smoked Fish (part of RC Creations).Acme Smoked Fish is repaying the loan in monthly installments over a 10 year period to Pender County - and Pender County is repaying Four County EMC."/>
    <s v="Interest Free Loan From USAD"/>
    <n v="0"/>
    <n v="473503"/>
  </r>
  <r>
    <s v="2013-9691"/>
    <x v="2"/>
    <x v="0"/>
    <s v="10/22/2013"/>
    <n v="2013"/>
    <s v="Panther"/>
    <s v="Owens Corning Composite Materials, LLC"/>
    <s v="Yes"/>
    <s v="Gaston"/>
    <n v="2"/>
    <s v="1230 Gastonia Technology Parkway, Dallas, NC 28034-6721"/>
    <s v="No"/>
    <s v="1 Owens Corning Parkway, Toledo, OH 43659"/>
    <s v="28034-6721"/>
    <s v="419-248-8000"/>
    <s v="www.owenscorning.com"/>
    <n v="313230"/>
    <s v=""/>
    <s v="Manufacturing"/>
    <s v=""/>
    <s v="Purchase and/or installation of equipment; Renovation to building"/>
    <n v="1991000"/>
    <n v="1692350"/>
    <n v="298650"/>
    <n v="110"/>
    <n v="75"/>
    <n v="43727"/>
    <n v="108900000"/>
    <n v="3"/>
    <n v="10"/>
    <s v="Terminated, Funds Disbursed"/>
    <n v="0"/>
    <n v="107084"/>
    <n v="0"/>
    <n v="18897"/>
    <n v="100"/>
    <n v="79"/>
    <n v="114379"/>
    <n v="132189238"/>
    <s v=""/>
    <n v="5166450.9800000004"/>
    <s v="Tax Grant"/>
    <n v="3440417.81"/>
    <n v="107084"/>
  </r>
  <r>
    <s v="2013-10553"/>
    <x v="2"/>
    <x v="0"/>
    <s v="12/10/2013"/>
    <n v="2013"/>
    <s v="Air Lift"/>
    <s v="AIG PC Global Services, Inc."/>
    <s v="No"/>
    <s v="Mecklenburg"/>
    <n v="3"/>
    <s v="200 South College Street, Charlotte, NC 28202-2012"/>
    <s v="No"/>
    <s v="175 Water Street, New York, NY 10038"/>
    <s v="28202-2012"/>
    <s v="212-770-6869"/>
    <s v="www.aig.com"/>
    <n v="541511"/>
    <s v=""/>
    <s v="Professional, Scientific, and Technical Services"/>
    <s v=""/>
    <s v="Purchase and/or installation of equipment; Renovation to building; Training"/>
    <n v="6659000"/>
    <n v="4994250"/>
    <n v="1664750"/>
    <n v="207"/>
    <n v="120"/>
    <n v="90699"/>
    <n v="4952391"/>
    <n v="4"/>
    <n v="10"/>
    <s v="Active"/>
    <n v="1653750"/>
    <n v="3006311"/>
    <n v="551250"/>
    <n v="1002104"/>
    <n v="259"/>
    <n v="123"/>
    <n v="166851"/>
    <n v="5055283"/>
    <s v=""/>
    <s v="NO INCENTIVES"/>
    <s v="NO INCENTIVES"/>
    <s v="NO INCENTIVES"/>
    <n v="3006311"/>
  </r>
  <r>
    <s v="2013-10468"/>
    <x v="2"/>
    <x v="0"/>
    <s v="12/20/2013"/>
    <n v="2013"/>
    <s v="Cupcake"/>
    <s v="Electrolux Home Products, Inc. III"/>
    <s v="Yes"/>
    <s v="Mecklenburg"/>
    <n v="3"/>
    <s v="10200 David Taylor Drive, Charlotte, NC 28262-2373"/>
    <s v="Yes"/>
    <s v="10200 David Taylor Drive, Charlotte, NC 28262-2373"/>
    <s v="28262-2373"/>
    <s v="980-236-2000"/>
    <s v="www.ElectroluxUSA.com"/>
    <n v="551114"/>
    <n v="541712"/>
    <s v="Management of Companies and Enterprises"/>
    <s v="Professional, Scientific, and Technical Services"/>
    <s v="Purchase and/or installation of equipment; Training; Other - Expansion of Existing Building"/>
    <n v="36560000"/>
    <n v="27420000"/>
    <n v="9140000"/>
    <n v="648"/>
    <n v="760"/>
    <n v="91337"/>
    <n v="76500000"/>
    <n v="3"/>
    <n v="12"/>
    <s v="Terminated, $0 Disbursed"/>
    <n v="0"/>
    <n v="0"/>
    <n v="0"/>
    <n v="0"/>
    <s v="Not Reported"/>
    <s v="Not Reported"/>
    <s v="Not Reported"/>
    <s v="Not Reported"/>
    <s v=""/>
    <n v="6388749"/>
    <s v="Cash Grant"/>
    <n v="0"/>
    <n v="0"/>
  </r>
  <r>
    <s v="2011-8160"/>
    <x v="0"/>
    <x v="0"/>
    <d v="2012-01-13T00:00:00"/>
    <n v="2012"/>
    <s v="Project CPP2"/>
    <s v="Carolina Precision Plastics, L.L.C."/>
    <s v="Not Available"/>
    <s v="Davie"/>
    <n v="2"/>
    <s v="111 Kaydon Drive, Mocksville, NC"/>
    <s v="No"/>
    <s v="7102 Cessna Drive, Greensboro, NC 27409"/>
    <s v="27028-9304"/>
    <s v="336-544-0761"/>
    <s v="www.cppglobal.com"/>
    <n v="326199"/>
    <s v="Not Applicable"/>
    <s v="Manufacturing"/>
    <s v="Not Applicable"/>
    <s v="a. Installation or purchase of new equipment, b. Structural repairs, improvements, or renovations to existing buildings to be used for expansion"/>
    <n v="250000"/>
    <m/>
    <m/>
    <n v="126"/>
    <n v="285"/>
    <n v="35256"/>
    <n v="4770000"/>
    <m/>
    <n v="3"/>
    <s v="Closed, Funds Disbursed"/>
    <n v="0"/>
    <n v="125000"/>
    <m/>
    <m/>
    <n v="70"/>
    <n v="285"/>
    <n v="1142"/>
    <n v="8151112"/>
    <n v="0"/>
    <n v="293960"/>
    <s v="Cash"/>
    <n v="302561"/>
    <n v="125000"/>
  </r>
  <r>
    <s v="2011-8139"/>
    <x v="0"/>
    <x v="0"/>
    <d v="2012-01-17T00:00:00"/>
    <n v="2012"/>
    <s v="Project Treehouse"/>
    <s v="Spinrite Services, Inc."/>
    <s v="Not Available"/>
    <s v="Forsyth"/>
    <n v="1"/>
    <s v="1481 West 2nd Street, Washington, NC"/>
    <s v="No"/>
    <s v="320 Livingstone Avenue South, P. O. Box 40, Listowel, Ontario, Canada, N4W3H3"/>
    <s v="27889-4157"/>
    <s v="519-291-3780"/>
    <s v="www.spinriteyarns.com"/>
    <n v="313312"/>
    <s v="Not Applicable"/>
    <s v="Manufacturing"/>
    <s v="Not Applicable"/>
    <s v="a. Installation or purchase of new equipment"/>
    <n v="180000"/>
    <m/>
    <m/>
    <n v="81"/>
    <n v="0"/>
    <n v="22620"/>
    <n v="975000"/>
    <m/>
    <n v="3"/>
    <s v="Closed, Funds Disbursed"/>
    <n v="0"/>
    <n v="180000"/>
    <m/>
    <m/>
    <n v="81"/>
    <n v="0"/>
    <n v="551"/>
    <n v="1061245"/>
    <n v="0"/>
    <n v="180000"/>
    <s v="Cash"/>
    <n v="180000"/>
    <n v="180000"/>
  </r>
  <r>
    <s v="2011-8265"/>
    <x v="0"/>
    <x v="0"/>
    <d v="2012-01-17T00:00:00"/>
    <n v="2012"/>
    <s v="Liberty"/>
    <s v="Piedmont Propulsion Systems, LLC"/>
    <s v="Not Available"/>
    <s v="Beaufort"/>
    <n v="3"/>
    <s v="4401 Lancing Drive, Winston-Salem, NC"/>
    <s v="Yes"/>
    <s v="3817 N. Liberty Street, Winston-Salem, NC 27105"/>
    <n v="27105"/>
    <s v="336-766-6260"/>
    <s v="www.piedmontpropulsion.com"/>
    <n v="336413"/>
    <s v="Not Applicable"/>
    <s v="Manufacturing"/>
    <s v="Not Applicable"/>
    <s v="a. Installation or purchase of new equipment, b. Structural repairs, improvements, or renovations to existing buildings to be used for expansion, c. Construction of or improvements to new or existing water...or equipment for existing buildings"/>
    <n v="50000"/>
    <m/>
    <m/>
    <n v="23"/>
    <n v="31"/>
    <n v="30888"/>
    <n v="1490000"/>
    <m/>
    <n v="3"/>
    <s v="Closed, Funds Disbursed"/>
    <n v="0"/>
    <n v="35000"/>
    <m/>
    <m/>
    <n v="16"/>
    <n v="31"/>
    <n v="789"/>
    <n v="3097657"/>
    <n v="0"/>
    <n v="52500"/>
    <s v="Cash"/>
    <n v="11827"/>
    <n v="35000"/>
  </r>
  <r>
    <s v="2011-8157"/>
    <x v="0"/>
    <x v="0"/>
    <d v="2012-01-19T00:00:00"/>
    <n v="2012"/>
    <s v="Lubrimetal"/>
    <s v="Lubrimetal Corporation"/>
    <s v="Not Available"/>
    <s v="Caldwell"/>
    <n v="1"/>
    <s v="435 South Main St., Granite Falls, NC"/>
    <s v="No"/>
    <s v="VIA Moggio, 19, Vercurago (LC), Italy 23808"/>
    <s v="28630-8536"/>
    <s v="39 0341 420444"/>
    <s v="www.lubrimetal.com"/>
    <n v="325998"/>
    <s v="Not Applicable"/>
    <s v="Manufacturing"/>
    <s v="Not Applicable"/>
    <s v="a. Installation or purchase of new equipment, b. Structural repairs, improvements, or renovations to existing buildings to be used for expansion, c. Construction of or improvements to new or existing water...or equipment for existing buildings, d. Construction of or improvements to new or existing water...or equipment for new/proposed building"/>
    <n v="38000"/>
    <m/>
    <m/>
    <n v="17"/>
    <n v="0"/>
    <n v="37180"/>
    <n v="1710000"/>
    <m/>
    <n v="3"/>
    <s v="Closed, Funds Disbursed"/>
    <n v="0"/>
    <n v="17860"/>
    <m/>
    <m/>
    <n v="8"/>
    <n v="0"/>
    <n v="837"/>
    <n v="1775185"/>
    <n v="0"/>
    <n v="38000"/>
    <s v="Cash"/>
    <n v="17860"/>
    <n v="17860"/>
  </r>
  <r>
    <s v="2011-7899"/>
    <x v="0"/>
    <x v="0"/>
    <d v="2012-01-24T00:00:00"/>
    <n v="2012"/>
    <s v="Project Big Forest"/>
    <s v="Sierra Nevada Brewing Co."/>
    <s v="Not Available"/>
    <s v="Henderson"/>
    <n v="3"/>
    <s v="Ferncliff Industrial Park, Henderson, NC"/>
    <s v="No"/>
    <s v="1075 E. 20th Street, Chico, CA 95928"/>
    <n v="28759"/>
    <s v="530-893-3520"/>
    <s v="www.sierranevada.com"/>
    <n v="312120"/>
    <s v="Not Applicable"/>
    <s v="Manufacturing"/>
    <s v="Not Applicable"/>
    <s v="a. Installation or purchase of new equipment"/>
    <n v="1025000"/>
    <m/>
    <m/>
    <n v="86"/>
    <n v="0"/>
    <n v="37284"/>
    <n v="96750000"/>
    <m/>
    <n v="3"/>
    <s v="Closed, Funds Disbursed"/>
    <n v="0"/>
    <n v="1025000"/>
    <m/>
    <m/>
    <n v="108"/>
    <n v="0"/>
    <n v="1092"/>
    <n v="170782076"/>
    <n v="0"/>
    <n v="3836800"/>
    <s v="Cash"/>
    <n v="1375000"/>
    <n v="1025000"/>
  </r>
  <r>
    <s v="2011-8342"/>
    <x v="0"/>
    <x v="0"/>
    <d v="2012-01-25T00:00:00"/>
    <n v="2012"/>
    <s v="Red Rider"/>
    <s v="Gunboat Company"/>
    <s v="Not Available"/>
    <s v="Dare"/>
    <n v="2"/>
    <s v="Davis Building, 829D Harbor Road, Wanchese, NC"/>
    <s v="No"/>
    <s v="257 Franklin Street, Bristol, RI 02809"/>
    <n v="27981"/>
    <s v="401-619-1055"/>
    <s v="www.gunboat.com"/>
    <n v="336621"/>
    <s v="Not Applicable"/>
    <s v="Manufacturing"/>
    <s v="Not Applicable"/>
    <s v="a. Installation or purchase of new equipment, b. Structural repairs, improvements, or renovations to existing buildings to be used for expansion, d. Construction of or improvements to new or existing water...or equipment for new/proposed building"/>
    <n v="213000"/>
    <m/>
    <m/>
    <n v="64"/>
    <n v="0"/>
    <n v="24388"/>
    <n v="1650000"/>
    <m/>
    <n v="3"/>
    <s v="Closed, Funds Disbursed"/>
    <n v="0"/>
    <n v="213000"/>
    <m/>
    <m/>
    <n v="75"/>
    <n v="0"/>
    <n v="720"/>
    <n v="2309017"/>
    <n v="0"/>
    <n v="2101652"/>
    <s v="In-kind Services, Cash, Infrastructure"/>
    <n v="1546857"/>
    <n v="213000"/>
  </r>
  <r>
    <s v="2011-8087"/>
    <x v="0"/>
    <x v="1"/>
    <d v="2012-02-01T00:00:00"/>
    <n v="2012"/>
    <s v="Bee aka Dig"/>
    <s v="Caterpillar Inc. (Bee)"/>
    <s v="Yes"/>
    <s v="Johnston"/>
    <n v="3"/>
    <s v="954 Highway 42 East, Clayton, NC"/>
    <s v="Yes"/>
    <s v="954 Highway 42 East, Clayton, PO Box 999, Clayton, NC 27520"/>
    <s v="27527-8078"/>
    <s v="919-550-1284"/>
    <s v="www.caterpillar.com"/>
    <n v="333120"/>
    <s v="Not Applicable"/>
    <s v="Manufacturing"/>
    <s v="Not Applicable"/>
    <s v="a. Installation or purchase of new equipment, b. Structural repairs, improvements, or renovations to existing buildings to be used for expansion, d. Construction of or improvements to new or existing water...or equipment for new/proposed building"/>
    <n v="400000"/>
    <m/>
    <m/>
    <n v="141"/>
    <n v="1144"/>
    <n v="34008"/>
    <n v="29700000"/>
    <m/>
    <n v="3"/>
    <s v="Closed, $0 Disbursed"/>
    <n v="0"/>
    <n v="0"/>
    <m/>
    <m/>
    <n v="0"/>
    <n v="1144"/>
    <n v="0"/>
    <n v="0"/>
    <n v="0"/>
    <n v="1609242"/>
    <s v="Tax Incentives"/>
    <n v="93919"/>
    <n v="0"/>
  </r>
  <r>
    <s v="2011-8291"/>
    <x v="0"/>
    <x v="0"/>
    <d v="2012-02-07T00:00:00"/>
    <n v="2012"/>
    <s v="Strategic II"/>
    <s v="Solstas Lab Partners Group, LLC"/>
    <s v="Not Available"/>
    <s v="Guilford"/>
    <n v="3"/>
    <s v="High Point, Guilford County, NC"/>
    <s v="Yes"/>
    <s v="2550 Meridian Blvd, Suite 200, Franklin, TN 37064"/>
    <n v="27260"/>
    <s v="336-482-7569"/>
    <s v="www.solstas.com"/>
    <n v="6221510"/>
    <s v="Not Applicable"/>
    <s v="Health Care and Social Assistance"/>
    <s v="Not Applicable"/>
    <s v="a. Installation or purchase of new equipment, c. Construction of or improvements to new or existing water...or equipment for existing buildings"/>
    <n v="450000"/>
    <m/>
    <m/>
    <n v="270"/>
    <n v="721"/>
    <n v="44096"/>
    <n v="6750000"/>
    <m/>
    <n v="3"/>
    <s v="Closed, $0 Disbursed"/>
    <n v="0"/>
    <n v="0"/>
    <m/>
    <m/>
    <n v="0"/>
    <n v="721"/>
    <n v="0"/>
    <n v="0"/>
    <n v="0"/>
    <n v="1000000"/>
    <s v="Cash"/>
    <n v="0"/>
    <n v="0"/>
  </r>
  <r>
    <s v="2011-7673"/>
    <x v="0"/>
    <x v="0"/>
    <d v="2012-02-10T00:00:00"/>
    <n v="2012"/>
    <s v="Project Navajo"/>
    <s v="Kendrion (Shelby) Inc."/>
    <s v="Not Available"/>
    <s v="Cleveland"/>
    <n v="1"/>
    <s v="1100 Airport Road, Shelby, NC"/>
    <s v="Yes"/>
    <s v="1100 Airport Road, Shelby, NC 28150"/>
    <s v="28150-3639"/>
    <s v="704-482-9482"/>
    <s v="www.fascontrols.com"/>
    <n v="336322"/>
    <s v="Not Applicable"/>
    <s v="Manufacturing"/>
    <s v="Not Applicable"/>
    <s v="a. Installation or purchase of new equipment, b. Structural repairs, improvements, or renovations to existing buildings to be used for expansion, c. Construction of or improvements to new or existing water...or equipment for existing buildings, d. Construction of or improvements to new or existing water...or equipment for new/proposed building"/>
    <n v="228000"/>
    <m/>
    <m/>
    <n v="51"/>
    <n v="203"/>
    <n v="29276"/>
    <n v="6570000"/>
    <m/>
    <n v="3"/>
    <s v="Closed, Funds Disbursed"/>
    <n v="0"/>
    <n v="59280"/>
    <m/>
    <m/>
    <n v="13"/>
    <n v="203"/>
    <n v="826"/>
    <n v="7208732"/>
    <n v="0"/>
    <n v="232155"/>
    <s v="Cash"/>
    <n v="48274"/>
    <n v="59280"/>
  </r>
  <r>
    <s v="2011-8310"/>
    <x v="0"/>
    <x v="0"/>
    <d v="2012-02-16T00:00:00"/>
    <n v="2012"/>
    <s v="BT"/>
    <s v="Burlington Technologies, Inc."/>
    <s v="Not Available"/>
    <s v="Alamance"/>
    <n v="2"/>
    <s v="1305 Graham Street, Burlington, NC"/>
    <s v="Yes"/>
    <s v="PO Box 295, Burlington, NC 27217"/>
    <s v="27217-6148"/>
    <s v="336-585-2308"/>
    <s v="www.burlingtontechnologies.com"/>
    <n v="314129"/>
    <n v="314129"/>
    <s v="Manufacturing"/>
    <s v="Manufacturing"/>
    <s v="a. Installation or purchase of new equipment, b. Structural repairs, improvements, or renovations to existing buildings to be used for expansion"/>
    <n v="120000"/>
    <m/>
    <m/>
    <n v="99"/>
    <n v="106"/>
    <n v="20332"/>
    <n v="652500"/>
    <m/>
    <n v="3"/>
    <s v="Closed, $0 Disbursed"/>
    <n v="0"/>
    <n v="0"/>
    <m/>
    <m/>
    <n v="0"/>
    <n v="106"/>
    <n v="0"/>
    <n v="0"/>
    <n v="0"/>
    <n v="150000"/>
    <s v="Cash"/>
    <n v="0"/>
    <n v="0"/>
  </r>
  <r>
    <s v="2011-8346"/>
    <x v="0"/>
    <x v="0"/>
    <d v="2012-02-24T00:00:00"/>
    <n v="2012"/>
    <s v="Project Alliance"/>
    <s v="Alliance Precision Plastics Corporation"/>
    <s v="Not Available"/>
    <s v="Rutherford"/>
    <n v="1"/>
    <s v="171 Fairground Road, Spindale, NC"/>
    <s v="No"/>
    <s v="12 Piedmont Center, Ste 404, 3495 Piedmont Road, NE, Atlanta, GA 30305"/>
    <s v="28160-2209"/>
    <s v="404-995-6225"/>
    <s v="www.allianceppc.com"/>
    <n v="326199"/>
    <s v="Not Applicable"/>
    <s v="Manufacturing"/>
    <s v="Not Applicable"/>
    <s v="b. Structural repairs, improvements, or renovations to existing buildings to be used for expansion, c. Construction of or improvements to new or existing water...or equipment for existing buildings, d. Construction of or improvements to new or existing water...or equipment for new/proposed building"/>
    <n v="48000"/>
    <m/>
    <m/>
    <n v="49"/>
    <n v="0"/>
    <n v="28132"/>
    <n v="270000"/>
    <m/>
    <n v="3"/>
    <s v="Closed, Funds Disbursed"/>
    <n v="0"/>
    <n v="48000"/>
    <m/>
    <m/>
    <n v="49"/>
    <n v="0"/>
    <n v="545"/>
    <n v="1460544"/>
    <n v="0"/>
    <n v="50500"/>
    <s v="Tax Incentives, In-kind Services"/>
    <n v="72000"/>
    <n v="48000"/>
  </r>
  <r>
    <s v="2012-8394"/>
    <x v="0"/>
    <x v="0"/>
    <d v="2012-03-08T00:00:00"/>
    <n v="2012"/>
    <s v="Project Ameridial"/>
    <s v="Ameridial, Inc."/>
    <s v="Not Available"/>
    <s v="Rutherford"/>
    <n v="1"/>
    <s v="500 West Street, Spindale, NC"/>
    <s v="Yes"/>
    <s v="4535 Strausser St. NW, Spindale, NC 28160"/>
    <s v="28160-1360"/>
    <s v="330-497-4888"/>
    <s v="www.ameridial.com"/>
    <n v="561422"/>
    <s v="Not Applicable"/>
    <s v="Administrative and Support and Waste Management and Remediation Services"/>
    <s v="Not Applicable"/>
    <s v="a. Installation or purchase of new equipment, b. Structural repairs, improvements, or renovations to existing buildings to be used for expansion, c. Construction of or improvements to new or existing water...or equipment for existing buildings"/>
    <n v="100000"/>
    <m/>
    <m/>
    <n v="176"/>
    <n v="38"/>
    <n v="19552"/>
    <n v="1894500"/>
    <m/>
    <n v="3"/>
    <s v="Closed, $0 Disbursed"/>
    <n v="0"/>
    <n v="0"/>
    <m/>
    <m/>
    <n v="0"/>
    <n v="38"/>
    <n v="0"/>
    <n v="0"/>
    <n v="0"/>
    <n v="143212"/>
    <s v="Tax Incentives, Cash, Rural Center BRR - 50% of OneNC as match,"/>
    <n v="41008.28"/>
    <n v="0"/>
  </r>
  <r>
    <s v="2011-8232"/>
    <x v="0"/>
    <x v="0"/>
    <d v="2012-03-15T00:00:00"/>
    <n v="2012"/>
    <s v="Project Ark"/>
    <s v="Aerocrine, Inc."/>
    <s v="Not Available"/>
    <s v="Wake"/>
    <n v="3"/>
    <s v="5151 McCrimmon Pkwy, Suite 260, Morrisville, NC"/>
    <s v="No"/>
    <s v="562 Central Avenue, New Providence, NJ 07974"/>
    <s v="27560-8425"/>
    <s v="366-275-6469"/>
    <s v="www.aerocrine.com"/>
    <n v="541990"/>
    <s v="Not Applicable"/>
    <s v="Professional, Scientific, and Technical Services"/>
    <s v="Not Applicable"/>
    <s v="a. Installation or purchase of new equipment, b. Structural repairs, improvements, or renovations to existing buildings to be used for expansion, c. Construction of or improvements to new or existing water...or equipment for existing buildings, d. Construction of or improvements to new or existing water...or equipment for new/proposed building"/>
    <n v="50000"/>
    <m/>
    <m/>
    <n v="41"/>
    <n v="6"/>
    <n v="62088"/>
    <n v="197000"/>
    <m/>
    <n v="3"/>
    <s v="Closed, $0 Disbursed"/>
    <n v="0"/>
    <n v="0"/>
    <m/>
    <m/>
    <n v="0"/>
    <n v="6"/>
    <n v="0"/>
    <n v="0"/>
    <n v="0"/>
    <n v="75000"/>
    <s v="Cash, BioTech Center - 1/2 toward match "/>
    <n v="75000"/>
    <n v="0"/>
  </r>
  <r>
    <s v="2011-8261"/>
    <x v="0"/>
    <x v="0"/>
    <d v="2012-03-23T00:00:00"/>
    <n v="2012"/>
    <s v="Project Protein"/>
    <s v="Ei Inc."/>
    <s v="Not Available"/>
    <s v="Rowan"/>
    <n v="2"/>
    <s v="2865 North Cannon Blvd, Kannapolis, NC"/>
    <s v="Yes"/>
    <s v="2865 North Cannon Blvd, Kannapolis, NC 28083"/>
    <s v="28083-9124"/>
    <s v="704-939-4399"/>
    <s v="www.eisolutionworks.com"/>
    <n v="325412"/>
    <s v="Not Applicable"/>
    <s v="Manufacturing"/>
    <s v="Not Applicable"/>
    <s v="a. Installation or purchase of new equipment, b. Structural repairs, improvements, or renovations to existing buildings to be used for expansion"/>
    <n v="500000"/>
    <m/>
    <m/>
    <n v="107"/>
    <n v="208"/>
    <n v="33852"/>
    <n v="11880000"/>
    <m/>
    <n v="3"/>
    <s v="Closed, $0 Disbursed"/>
    <n v="0"/>
    <n v="0"/>
    <m/>
    <m/>
    <n v="0"/>
    <n v="208"/>
    <n v="0"/>
    <n v="0"/>
    <n v="0"/>
    <n v="611253"/>
    <s v="Tax Incentives"/>
    <n v="0"/>
    <n v="0"/>
  </r>
  <r>
    <s v="2011-7803"/>
    <x v="0"/>
    <x v="0"/>
    <d v="2012-04-04T00:00:00"/>
    <n v="2012"/>
    <s v="Project Jo"/>
    <s v="New Belgium Brewing Company, Inc."/>
    <s v="Not Available"/>
    <s v="Buncombe"/>
    <n v="3"/>
    <s v="65 Craven Street, Asheville, NC"/>
    <s v="No"/>
    <s v="500 Linden Street, Fort Collins, CO 80524"/>
    <s v="28806-4648"/>
    <s v="970-419-4333"/>
    <s v="www.newbelgium.com"/>
    <n v="312120"/>
    <s v="Not Applicable"/>
    <s v="Manufacturing"/>
    <s v="Not Applicable"/>
    <s v="a. Installation or purchase of new equipment, b. Structural repairs, improvements, or renovations to existing buildings to be used for expansion, c. Construction of or improvements to new or existing water...or equipment for existing buildings, d. Construction of or improvements to new or existing water...or equipment for new/proposed building"/>
    <n v="1000000"/>
    <m/>
    <m/>
    <n v="117"/>
    <n v="0"/>
    <n v="43420"/>
    <n v="103500000"/>
    <m/>
    <n v="3"/>
    <s v="Closed, Funds Disbursed"/>
    <n v="0"/>
    <n v="1000000"/>
    <m/>
    <m/>
    <n v="131"/>
    <n v="0"/>
    <n v="951"/>
    <n v="118263332"/>
    <n v="0"/>
    <n v="13750000"/>
    <s v="Tax Incentives, Infrastructure"/>
    <n v="1950000"/>
    <n v="1000000"/>
  </r>
  <r>
    <s v="2012-8432"/>
    <x v="0"/>
    <x v="0"/>
    <d v="2012-04-13T00:00:00"/>
    <n v="2012"/>
    <s v="HP Diggs"/>
    <s v="Stanley Furniture Company, Inc."/>
    <s v="Not Available"/>
    <s v="Guilford"/>
    <n v="3"/>
    <s v="200 North Hamilton Street, High Point, NC"/>
    <s v="Yes"/>
    <s v="1641 Fairystone Park Highway, Stanleytown, VA 24168"/>
    <s v="27260-5032"/>
    <s v="276-627-2446"/>
    <s v="www.stanleyfurniture.com"/>
    <n v="337122"/>
    <s v="Not Applicable"/>
    <s v="Manufacturing"/>
    <s v="Not Applicable"/>
    <s v="b. Structural repairs, improvements, or renovations to existing buildings to be used for expansion"/>
    <n v="335000"/>
    <m/>
    <m/>
    <n v="38"/>
    <n v="13"/>
    <n v="58240"/>
    <n v="3600000"/>
    <m/>
    <n v="3"/>
    <s v="Closed, Funds Disbursed"/>
    <n v="0"/>
    <n v="221100"/>
    <m/>
    <m/>
    <n v="25"/>
    <n v="13"/>
    <n v="1481"/>
    <n v="5441375"/>
    <n v="0"/>
    <n v="416000"/>
    <s v="Cash"/>
    <n v="340000"/>
    <n v="221100"/>
  </r>
  <r>
    <s v="2012-8582"/>
    <x v="0"/>
    <x v="0"/>
    <d v="2012-04-13T00:00:00"/>
    <n v="2012"/>
    <s v="Junction"/>
    <s v="Joseph T. Ryerson &amp; Son, Inc."/>
    <s v="Not Available"/>
    <s v="Wayne"/>
    <n v="2"/>
    <s v="1923 Hwy 581N, Pikeville, NC"/>
    <s v="Yes"/>
    <s v="227 W. Monroe, 27th Floor, Chicago, IL 60606"/>
    <s v="27863-8756"/>
    <s v="312-292-5077"/>
    <s v="www.ryerson.com"/>
    <n v="423510"/>
    <s v="Not Applicable"/>
    <s v="Wholesale Trade"/>
    <s v="Not Applicable"/>
    <s v="a. Installation or purchase of new equipment"/>
    <n v="100000"/>
    <m/>
    <m/>
    <n v="40"/>
    <n v="155"/>
    <n v="29744"/>
    <n v="2700000"/>
    <m/>
    <n v="3"/>
    <s v="Closed, Funds Disbursed"/>
    <n v="0"/>
    <n v="43000"/>
    <m/>
    <m/>
    <n v="30"/>
    <n v="155"/>
    <n v="928"/>
    <n v="4412916"/>
    <n v="0"/>
    <n v="100000"/>
    <s v="Cash"/>
    <n v="43000"/>
    <n v="43000"/>
  </r>
  <r>
    <s v="2012-8427"/>
    <x v="0"/>
    <x v="0"/>
    <d v="2012-04-16T00:00:00"/>
    <n v="2012"/>
    <s v="BRP"/>
    <s v="BRP US, Inc."/>
    <s v="Not Available"/>
    <s v="Mitchell"/>
    <n v="1"/>
    <s v="1211 Greenwood Road, Spruce Pine, NC"/>
    <s v="Yes"/>
    <s v="1211 Greenwood Road, Spruce Pine, NC 28777"/>
    <s v="28777-8808"/>
    <s v="828-766-1180"/>
    <s v="www.brp.com"/>
    <n v="331528"/>
    <s v="Not Applicable"/>
    <s v="Manufacturing"/>
    <s v="Not Applicable"/>
    <s v="a. Installation or purchase of new equipment, b. Structural repairs, improvements, or renovations to existing buildings to be used for expansion, c. Construction of or improvements to new or existing water...or equipment for existing buildings"/>
    <n v="210000"/>
    <m/>
    <m/>
    <n v="63"/>
    <n v="164"/>
    <n v="33904"/>
    <n v="1030500"/>
    <m/>
    <n v="3"/>
    <s v="Closed, $0 Disbursed"/>
    <n v="0"/>
    <n v="0"/>
    <m/>
    <m/>
    <n v="0"/>
    <n v="164"/>
    <n v="0"/>
    <n v="0"/>
    <n v="0"/>
    <n v="210000"/>
    <s v="Cash"/>
    <n v="0"/>
    <n v="0"/>
  </r>
  <r>
    <s v="2005-0435"/>
    <x v="0"/>
    <x v="1"/>
    <d v="2012-04-20T00:00:00"/>
    <n v="2012"/>
    <s v="Top Drawer - Phase I"/>
    <s v="Ashley Furniture Industries, Inc. I"/>
    <s v="Yes"/>
    <s v="Davie"/>
    <n v="2"/>
    <s v="Baltimore Road, Advance, NC"/>
    <s v="No"/>
    <s v="One Ashley Way, Arcadia, WI 54612"/>
    <s v="27006-7812"/>
    <s v="608-323-3377"/>
    <s v="www.ashleyfurniture.com"/>
    <n v="337121"/>
    <n v="493110"/>
    <s v="Manufacturing"/>
    <s v="Transportation and Warehousing"/>
    <s v="a. Installation or purchase of new equipment, b. Structural repairs, improvements, or renovations to existing buildings to be used for expansion, c. Construction of or improvements to new or existing water...or equipment for existing buildings, d. Construction of or improvements to new or existing water...or equipment for new/proposed building"/>
    <n v="825000"/>
    <m/>
    <m/>
    <n v="443"/>
    <n v="10"/>
    <n v="27248"/>
    <n v="73530000"/>
    <m/>
    <n v="3"/>
    <s v="Closed, Funds Disbursed"/>
    <n v="0"/>
    <n v="825000"/>
    <m/>
    <m/>
    <n v="264"/>
    <n v="10"/>
    <n v="598"/>
    <n v="101677103"/>
    <n v="0"/>
    <n v="3723505"/>
    <s v="Donation of Land, Tax Incentives, Cash, Fee Waivers, Rural Center, Building Reuse and Golden Leaf, Sewer Plant Cost"/>
    <n v="2331828"/>
    <n v="825000"/>
  </r>
  <r>
    <s v="2011-8352"/>
    <x v="0"/>
    <x v="1"/>
    <d v="2012-04-26T00:00:00"/>
    <n v="2012"/>
    <s v="Spirit"/>
    <s v="Inmar, Inc."/>
    <s v="Yes"/>
    <s v="Forsyth"/>
    <n v="3"/>
    <s v="Forsyth County, NC"/>
    <s v="Yes"/>
    <s v="2650 Pilgrim Court, Winston-Salem, NC 27106"/>
    <n v="27106"/>
    <s v="336-631-2764"/>
    <s v="www.inmar.com"/>
    <n v="541990"/>
    <n v="541614"/>
    <s v="Professional, Scientific, and Technical Services"/>
    <s v="Professional, Scientific, and Technical Services"/>
    <s v="a. Installation or purchase of new equipment, b. Structural repairs, improvements, or renovations to existing buildings to be used for expansion"/>
    <n v="237000"/>
    <m/>
    <m/>
    <n v="142"/>
    <n v="723"/>
    <n v="65520"/>
    <n v="22050000"/>
    <m/>
    <n v="3"/>
    <s v="Closed, Funds Disbursed"/>
    <n v="0"/>
    <n v="145000"/>
    <m/>
    <m/>
    <n v="99"/>
    <n v="723"/>
    <n v="1262"/>
    <n v="2732748"/>
    <n v="0"/>
    <n v="2803610"/>
    <s v="Cash"/>
    <n v="343000"/>
    <n v="145000"/>
  </r>
  <r>
    <s v="2011-7708"/>
    <x v="0"/>
    <x v="0"/>
    <d v="2012-05-17T00:00:00"/>
    <n v="2012"/>
    <s v="Plastic"/>
    <s v="Plasticard Locktech International, LLP"/>
    <s v="Not Available"/>
    <s v="Buncombe"/>
    <n v="3"/>
    <s v="605 Sweeten Creek Industrial Park, Asheville, NC"/>
    <s v="Yes"/>
    <s v="8762 Lake Tibet Ct., Orlando, FL 32836"/>
    <s v="28803-1774"/>
    <s v="407-876-3317"/>
    <s v="www.plicards.com"/>
    <n v="326199"/>
    <s v="Not Applicable"/>
    <s v="Manufacturing"/>
    <s v="Not Applicable"/>
    <s v="a. Installation or purchase of new equipment, b. Structural repairs, improvements, or renovations to existing buildings to be used for expansion"/>
    <n v="84000"/>
    <m/>
    <m/>
    <n v="38"/>
    <n v="200"/>
    <n v="23712"/>
    <n v="3960000"/>
    <m/>
    <n v="3"/>
    <s v="Closed, Funds Disbursed"/>
    <n v="0"/>
    <n v="84000"/>
    <m/>
    <m/>
    <n v="152"/>
    <n v="200"/>
    <n v="652"/>
    <n v="15148705"/>
    <n v="0"/>
    <n v="84000"/>
    <s v="Tax Incentives"/>
    <n v="96200"/>
    <n v="84000"/>
  </r>
  <r>
    <s v="2012-8719"/>
    <x v="0"/>
    <x v="0"/>
    <d v="2012-05-31T00:00:00"/>
    <n v="2012"/>
    <s v="Desk"/>
    <s v="SBFI - North America, Inc."/>
    <s v="Not Available"/>
    <s v="McDowell"/>
    <n v="1"/>
    <s v="769 E. Main St., Old Fort, NC"/>
    <s v="Yes"/>
    <s v="123 Lyman Street, Asheville, NC 28801"/>
    <n v="28762"/>
    <s v="828-251-9847"/>
    <s v="www.sbfi.com"/>
    <n v="337211"/>
    <s v="Not Applicable"/>
    <s v="Manufacturing"/>
    <s v="Not Applicable"/>
    <s v="a. Installation or purchase of new equipment, b. Structural repairs, improvements, or renovations to existing buildings to be used for expansion, c. Construction of or improvements to new or existing water...or equipment for existing buildings"/>
    <n v="75000"/>
    <m/>
    <m/>
    <n v="23"/>
    <n v="101"/>
    <n v="27976"/>
    <n v="1260000"/>
    <m/>
    <n v="3"/>
    <s v="Closed, $0 Disbursed"/>
    <n v="0"/>
    <n v="0"/>
    <m/>
    <m/>
    <n v="0"/>
    <n v="101"/>
    <n v="0"/>
    <n v="0"/>
    <n v="0"/>
    <n v="75000"/>
    <s v="Cash"/>
    <n v="7885"/>
    <n v="0"/>
  </r>
  <r>
    <s v="2011-7844"/>
    <x v="0"/>
    <x v="0"/>
    <d v="2012-06-01T00:00:00"/>
    <n v="2012"/>
    <s v="Project Quick"/>
    <s v="Ingersoll-Rand Company"/>
    <s v="Not Available"/>
    <s v="Davie"/>
    <n v="2"/>
    <s v="501 Sanford Avenue, Mocksville, NC"/>
    <s v="Yes"/>
    <s v="501 Sanford Avenue, Mocksville, NC 27028"/>
    <s v="27028-2919"/>
    <s v="336-751-6890"/>
    <s v="www.ingersollrand.com"/>
    <n v="333912"/>
    <s v="Not Applicable"/>
    <s v="Manufacturing"/>
    <s v="Not Applicable"/>
    <s v="a. Installation or purchase of new equipment, b. Structural repairs, improvements, or renovations to existing buildings to be used for expansion, c. Construction of or improvements to new or existing water...or equipment for existing buildings, d. Construction of or improvements to new or existing water...or equipment for new/proposed building"/>
    <n v="50000"/>
    <m/>
    <m/>
    <n v="54"/>
    <n v="2346"/>
    <n v="31720"/>
    <n v="19710000"/>
    <m/>
    <n v="3"/>
    <s v="Closed, $0 Disbursed"/>
    <n v="0"/>
    <n v="0"/>
    <m/>
    <m/>
    <n v="0"/>
    <n v="2346"/>
    <n v="0"/>
    <n v="0"/>
    <n v="0"/>
    <n v="50000"/>
    <s v="Cash"/>
    <n v="0"/>
    <n v="0"/>
  </r>
  <r>
    <s v="2012-8618"/>
    <x v="0"/>
    <x v="0"/>
    <d v="2012-06-06T00:00:00"/>
    <n v="2012"/>
    <s v="Superior"/>
    <s v="Carolina Store Fixtures, LLC"/>
    <s v="Not Available"/>
    <s v="Martin"/>
    <n v="1"/>
    <s v="28333 US Hwy 64, Jamesville, NC"/>
    <s v="No"/>
    <s v="3209 Marquita Drive, Forth Worth, TX 76116"/>
    <s v="27846-9625"/>
    <s v="817-244-8300"/>
    <s v="www.marcocompany.com"/>
    <n v="339950"/>
    <n v="339999"/>
    <s v="Manufacturing"/>
    <s v="Manufacturing"/>
    <s v="a. Installation or purchase of new equipment, b. Structural repairs, improvements, or renovations to existing buildings to be used for expansion, c. Construction of or improvements to new or existing water...or equipment for existing buildings, d. Construction of or improvements to new or existing water...or equipment for new/proposed building"/>
    <n v="200000"/>
    <m/>
    <m/>
    <n v="90"/>
    <n v="0"/>
    <n v="24804"/>
    <n v="171000"/>
    <m/>
    <n v="3"/>
    <s v="Closed, Funds Disbursed"/>
    <n v="0"/>
    <n v="112000"/>
    <m/>
    <m/>
    <n v="50"/>
    <n v="0"/>
    <n v="522"/>
    <n v="232441"/>
    <n v="0"/>
    <n v="910489"/>
    <s v="Cash, Donation of Land, In-kind Services"/>
    <n v="800489"/>
    <n v="112000"/>
  </r>
  <r>
    <s v="2012-8501"/>
    <x v="0"/>
    <x v="1"/>
    <d v="2012-06-13T00:00:00"/>
    <n v="2012"/>
    <s v="Rudolph"/>
    <s v="Hamilton Sundstrand Corporation"/>
    <s v="Yes"/>
    <s v="Mecklenburg"/>
    <n v="3"/>
    <s v="2730 W. Tyvola Road, Charlotte, NC"/>
    <s v="No"/>
    <s v="2730 W. Tyvola Road, Charlotte, NC 28217"/>
    <s v="28217-4576"/>
    <s v="860-654-9502"/>
    <s v="www.hamiltonsundstrand.com"/>
    <n v="551114"/>
    <s v="Not Applicable"/>
    <s v="Management of Companies and Enterprises"/>
    <s v="Not Applicable"/>
    <s v="a. Installation or purchase of new equipment, b. Structural repairs, improvements, or renovations to existing buildings to be used for expansion, c. Construction of or improvements to new or existing water...or equipment for existing buildings"/>
    <n v="2481644"/>
    <m/>
    <m/>
    <n v="293"/>
    <n v="0"/>
    <n v="160108"/>
    <n v="0"/>
    <m/>
    <n v="4"/>
    <s v="Closed, Funds Disbursed"/>
    <n v="0"/>
    <n v="2481644"/>
    <m/>
    <m/>
    <n v="274"/>
    <n v="0"/>
    <n v="3654"/>
    <n v="8037132"/>
    <n v="0"/>
    <n v="2481644"/>
    <s v="Cash"/>
    <n v="1823380"/>
    <n v="2481644"/>
  </r>
  <r>
    <s v="2012-8605"/>
    <x v="0"/>
    <x v="1"/>
    <d v="2012-06-14T00:00:00"/>
    <n v="2012"/>
    <s v="Iconic"/>
    <s v="Ralph Lauren Corporation II"/>
    <s v="Yes"/>
    <s v="Guilford"/>
    <n v="3"/>
    <s v="Guilford County, NC"/>
    <s v="Yes"/>
    <s v="4100 Beechwood Drive, Greensboro, NC 24710"/>
    <s v="TBD"/>
    <s v="336-632-5295"/>
    <s v="www.ralphlauren.com"/>
    <n v="493110"/>
    <n v="454111"/>
    <s v="Transportation and Warehousing"/>
    <s v="Retail Trade"/>
    <s v="a. Installation or purchase of new equipment, b. Structural repairs, improvements, or renovations to existing buildings to be used for expansion"/>
    <n v="500000"/>
    <m/>
    <m/>
    <n v="450"/>
    <n v="1422"/>
    <n v="30940"/>
    <n v="87300000"/>
    <m/>
    <n v="4"/>
    <s v="Closed, Funds Disbursed"/>
    <n v="0"/>
    <n v="156000"/>
    <m/>
    <m/>
    <n v="273"/>
    <n v="1422"/>
    <n v="915"/>
    <n v="104700000"/>
    <n v="0"/>
    <n v="3238400"/>
    <s v="Cash"/>
    <n v="1056000"/>
    <n v="156000"/>
  </r>
  <r>
    <s v="2008-4067"/>
    <x v="0"/>
    <x v="1"/>
    <d v="2012-06-15T00:00:00"/>
    <n v="2012"/>
    <s v="Project Lifesaver"/>
    <s v="GKN Driveline North America, Inc. I (Roxboro)"/>
    <s v="Yes"/>
    <s v="Person"/>
    <n v="2"/>
    <s v="6400 Durham Road, Timberlake, NC"/>
    <s v="Yes"/>
    <s v="1067 Trollingwood-Hawfields Road, Mebane, NC 27302"/>
    <s v="27583-9587"/>
    <s v="919-304-7510"/>
    <s v="www.gkn.com"/>
    <n v="336350"/>
    <s v="Not Applicable"/>
    <s v="Manufacturing"/>
    <s v="Not Applicable"/>
    <s v="a. Installation or purchase of new equipment, b. Structural repairs, improvements, or renovations to existing buildings to be used for expansion, c. Construction of or improvements to new or existing water...or equipment for existing buildings"/>
    <n v="175000"/>
    <m/>
    <m/>
    <n v="95"/>
    <n v="996"/>
    <n v="36972"/>
    <n v="21744000"/>
    <m/>
    <n v="3"/>
    <s v="Closed, Funds Disbursed"/>
    <n v="0"/>
    <n v="175000"/>
    <m/>
    <m/>
    <n v="231"/>
    <n v="996"/>
    <n v="757"/>
    <n v="33602719"/>
    <n v="0"/>
    <n v="1390000"/>
    <s v="Cash"/>
    <n v="530000"/>
    <n v="175000"/>
  </r>
  <r>
    <s v="2012-8397"/>
    <x v="0"/>
    <x v="1"/>
    <d v="2012-06-20T00:00:00"/>
    <n v="2012"/>
    <s v="Husker"/>
    <s v="Sid Tool Co., Inc."/>
    <s v="Yes"/>
    <s v="Mecklenburg"/>
    <n v="3"/>
    <s v="Harbor Place (i-77 &amp; Exit 30), Davidson, NC"/>
    <s v="No"/>
    <s v="75 Maxess Road, Melville, NY 11747"/>
    <n v="28036"/>
    <s v="687-309-6609"/>
    <s v="www.mscdirect.com"/>
    <n v="551114"/>
    <n v="423830"/>
    <s v="Management of Companies and Enterprises"/>
    <s v="Wholesale Trade"/>
    <s v="a. Installation or purchase of new equipment"/>
    <n v="1050000"/>
    <m/>
    <m/>
    <n v="360"/>
    <n v="64"/>
    <n v="79196"/>
    <n v="28170000"/>
    <m/>
    <n v="6"/>
    <s v="Closed, Funds Disbursed"/>
    <n v="0"/>
    <n v="739477"/>
    <m/>
    <m/>
    <n v="387"/>
    <n v="64"/>
    <n v="1637"/>
    <n v="39278581"/>
    <n v="0"/>
    <n v="1072180"/>
    <s v="Cash"/>
    <n v="1049451"/>
    <n v="739477"/>
  </r>
  <r>
    <s v="2011-7777"/>
    <x v="0"/>
    <x v="0"/>
    <d v="2012-06-27T00:00:00"/>
    <n v="2012"/>
    <s v="Tundra"/>
    <s v="Greenheck Fan Corporation"/>
    <s v="Yes"/>
    <s v="Cleveland"/>
    <n v="1"/>
    <s v="Enterprise Drive, Kings Mountain, NC"/>
    <s v="No"/>
    <s v="PO Box 410, Schofield, WI 54476"/>
    <n v="28086"/>
    <s v="715-355-2388"/>
    <s v="www.greenheck.com"/>
    <n v="333412"/>
    <s v="Not Applicable"/>
    <s v="Manufacturing"/>
    <s v="Not Applicable"/>
    <s v="a. Installation or purchase of new equipment"/>
    <n v="150000"/>
    <m/>
    <m/>
    <n v="56"/>
    <n v="54"/>
    <n v="31980"/>
    <n v="7020000"/>
    <m/>
    <n v="3"/>
    <s v="Closed, Funds Disbursed"/>
    <n v="0"/>
    <n v="150000"/>
    <m/>
    <m/>
    <n v="66"/>
    <n v="54"/>
    <n v="662"/>
    <n v="7906706"/>
    <n v="0"/>
    <n v="649248"/>
    <s v="Cash, Donation of Land"/>
    <n v="163072"/>
    <n v="150000"/>
  </r>
  <r>
    <s v="2012-8870"/>
    <x v="0"/>
    <x v="0"/>
    <d v="2012-06-28T00:00:00"/>
    <n v="2012"/>
    <s v="Howar"/>
    <s v="FerroFab Inc."/>
    <s v="Not Available"/>
    <s v="Richmond"/>
    <n v="1"/>
    <s v="1150 Hylan Ave., Hamlet, NC"/>
    <s v="No"/>
    <s v="60 Marycroft Ave., Unit 6, Woodbridge, Ontario, LRL 5Y5, Canada"/>
    <n v="28345"/>
    <s v="905-265-8812"/>
    <s v="www.Ferro-Fab.com"/>
    <n v="332999"/>
    <s v="Not Applicable"/>
    <s v="Manufacturing"/>
    <s v="Not Applicable"/>
    <s v="a. Installation or purchase of new equipment, b. Structural repairs, improvements, or renovations to existing buildings to be used for expansion, c. Construction of or improvements to new or existing water...or equipment for existing buildings"/>
    <n v="81000"/>
    <m/>
    <m/>
    <n v="49"/>
    <n v="0"/>
    <n v="30004"/>
    <n v="450000"/>
    <m/>
    <n v="3"/>
    <s v="Closed, $0 Disbursed"/>
    <n v="0"/>
    <n v="0"/>
    <m/>
    <m/>
    <n v="0"/>
    <n v="0"/>
    <n v="0"/>
    <n v="0"/>
    <n v="0"/>
    <n v="111000"/>
    <s v="Cash, Tax Incentives"/>
    <n v="49350"/>
    <n v="0"/>
  </r>
  <r>
    <s v="2012-8431"/>
    <x v="0"/>
    <x v="0"/>
    <d v="2012-08-02T00:00:00"/>
    <n v="2012"/>
    <s v="Mazeppa"/>
    <s v="NGK Ceramics USA, Inc."/>
    <s v="Not Available"/>
    <s v="Iredell"/>
    <n v="3"/>
    <s v="119 Mazepp Road, Mooresville, NC"/>
    <s v="Yes"/>
    <s v="119 Mazeppa Road, Mooresville, NC 28115"/>
    <s v="28115-7927"/>
    <s v="704-664-7000"/>
    <s v="www.ngk-detroit.com"/>
    <n v="336399"/>
    <s v="Not Applicable"/>
    <s v="Manufacturing"/>
    <s v="Not Applicable"/>
    <s v="a. Installation or purchase of new equipment, b. Structural repairs, improvements, or renovations to existing buildings to be used for expansion, d. Construction of or improvements to new or existing water...or equipment for new/proposed building"/>
    <n v="160000"/>
    <m/>
    <m/>
    <n v="77"/>
    <n v="549"/>
    <n v="34580"/>
    <n v="83700000"/>
    <m/>
    <n v="3"/>
    <s v="Closed, Funds Disbursed"/>
    <n v="0"/>
    <n v="160000"/>
    <m/>
    <m/>
    <n v="93"/>
    <n v="549"/>
    <n v="872"/>
    <n v="88475736"/>
    <n v="0"/>
    <n v="4764384"/>
    <s v="Tax Incentives"/>
    <n v="598275"/>
    <n v="160000"/>
  </r>
  <r>
    <s v="2011-8251"/>
    <x v="0"/>
    <x v="0"/>
    <d v="2012-08-03T00:00:00"/>
    <n v="2012"/>
    <s v="White"/>
    <s v="FCC (North Carolina), LLC"/>
    <s v="Not Available"/>
    <s v="Scotland"/>
    <n v="1"/>
    <s v="16700 Airport Rd., Maxton, NC"/>
    <s v="Yes"/>
    <s v="18000 Fieldcrrest Road, Laurinburg, NC 28352"/>
    <s v="28364-6824"/>
    <s v="910-462-4465"/>
    <s v="www.fcc-na.com"/>
    <n v="336350"/>
    <s v="Not Applicable"/>
    <s v="Manufacturing"/>
    <s v="Not Applicable"/>
    <s v="a. Installation or purchase of new equipment, b. Structural repairs, improvements, or renovations to existing buildings to be used for expansion, c. Construction of or improvements to new or existing water...or equipment for existing buildings"/>
    <n v="264000"/>
    <m/>
    <m/>
    <n v="59"/>
    <n v="144"/>
    <n v="28132"/>
    <n v="51800000"/>
    <m/>
    <n v="3"/>
    <s v="Closed, Funds Disbursed"/>
    <n v="0"/>
    <n v="264000"/>
    <m/>
    <m/>
    <n v="128"/>
    <n v="144"/>
    <n v="764"/>
    <n v="95391062"/>
    <n v="0"/>
    <n v="2007725"/>
    <s v="Tax Incentives, Land"/>
    <n v="1042865"/>
    <n v="264000"/>
  </r>
  <r>
    <s v="2012-8697"/>
    <x v="0"/>
    <x v="0"/>
    <d v="2012-08-07T00:00:00"/>
    <n v="2012"/>
    <s v="Cover 2"/>
    <s v="Culp, Inc."/>
    <s v="Not Available"/>
    <s v="Guilford"/>
    <n v="3"/>
    <s v="Highway 158, Stokesdale, NC"/>
    <s v="No"/>
    <s v="1823 EastchesterDrive, High Point, NC 27265"/>
    <n v="23757"/>
    <s v="336-889-5161"/>
    <s v="www.culp.com"/>
    <n v="313210"/>
    <s v="Not Applicable"/>
    <s v="Manufacturing"/>
    <s v="Not Applicable"/>
    <s v="a. Installation or purchase of new equipment"/>
    <n v="82560"/>
    <m/>
    <m/>
    <n v="116"/>
    <n v="413"/>
    <n v="24596"/>
    <n v="405000"/>
    <m/>
    <n v="3"/>
    <s v="Closed, Funds Disbursed"/>
    <n v="0"/>
    <n v="82500"/>
    <m/>
    <m/>
    <n v="84"/>
    <n v="413"/>
    <n v="934"/>
    <n v="870984"/>
    <n v="0"/>
    <n v="82560"/>
    <s v="Tax Incentives"/>
    <n v="0"/>
    <n v="82500"/>
  </r>
  <r>
    <s v="2011-7185"/>
    <x v="0"/>
    <x v="1"/>
    <d v="2012-08-13T00:00:00"/>
    <n v="2012"/>
    <s v="Letter"/>
    <s v="Schletter Inc."/>
    <s v="No"/>
    <s v="Cleveland"/>
    <n v="1"/>
    <s v="1001 Commerce Drive, Shelby, NC"/>
    <s v="No"/>
    <s v="3761 East Farnum Place, Tucson, Arizona 85706"/>
    <n v="28150"/>
    <s v="520-289-8716"/>
    <s v="www.schletter.us"/>
    <n v="332312"/>
    <s v="Not Applicable"/>
    <s v="Manufacturing"/>
    <s v="Not Applicable"/>
    <s v="a. Installation or purchase of new equipment, b. Structural repairs, improvements, or renovations to existing buildings to be used for expansion, c. Construction of or improvements to new or existing water...or equipment for existing buildings, d. Construction of or improvements to new or existing water...or equipment for new/proposed building"/>
    <n v="630000"/>
    <m/>
    <m/>
    <n v="275"/>
    <n v="0"/>
    <n v="36608"/>
    <n v="24480000"/>
    <m/>
    <n v="3"/>
    <s v="Closed, $0 Disbursed"/>
    <n v="0"/>
    <n v="0"/>
    <m/>
    <m/>
    <n v="0"/>
    <n v="0"/>
    <n v="0"/>
    <n v="0"/>
    <n v="0"/>
    <n v="1216493"/>
    <s v="Tax Incentives, Tax Incentives, Fee Waivers"/>
    <n v="166897"/>
    <n v="0"/>
  </r>
  <r>
    <s v="2011-8119"/>
    <x v="0"/>
    <x v="0"/>
    <d v="2012-08-14T00:00:00"/>
    <n v="2012"/>
    <s v="Click"/>
    <s v="Beardow Adams, Inc."/>
    <s v="Not Available"/>
    <s v="Mecklenburg"/>
    <n v="3"/>
    <s v="3034 Horseshoe Lane, Charlotte, NC"/>
    <s v="No"/>
    <s v="32 Blundells Road, Bradville, Milton Keynes, United Kingdom"/>
    <s v="28208-6435"/>
    <s v="190-857-4047"/>
    <s v="www.beardowadams.com"/>
    <n v="325520"/>
    <s v="Not Applicable"/>
    <s v="Manufacturing"/>
    <s v="Not Applicable"/>
    <s v="a. Installation or purchase of new equipment, b. Structural repairs, improvements, or renovations to existing buildings to be used for expansion, c. Construction of or improvements to new or existing water...or equipment for existing buildings"/>
    <n v="37600"/>
    <m/>
    <m/>
    <n v="22"/>
    <n v="0"/>
    <n v="47684"/>
    <n v="4590000"/>
    <m/>
    <n v="3"/>
    <s v="Closed, $0 Disbursed"/>
    <n v="0"/>
    <n v="0"/>
    <m/>
    <m/>
    <n v="7"/>
    <n v="0"/>
    <n v="1500"/>
    <n v="6000000"/>
    <n v="0"/>
    <n v="78989"/>
    <s v="Cash"/>
    <n v="0"/>
    <n v="0"/>
  </r>
  <r>
    <s v="2012-9022"/>
    <x v="0"/>
    <x v="0"/>
    <d v="2012-08-22T00:00:00"/>
    <n v="2012"/>
    <s v="Lake"/>
    <s v="Hospira, Inc."/>
    <s v="Yes"/>
    <s v="Nash"/>
    <n v="2"/>
    <s v="4285 N. Wesleyan Boulevard, Rocky Mount, NC"/>
    <s v="Yes"/>
    <s v="275 N. Field Drive, Lake Forest, IL 60045"/>
    <s v="27804-8612"/>
    <s v="224-212-2667"/>
    <s v="www.hospira.com"/>
    <n v="325411"/>
    <s v="Not Applicable"/>
    <s v="Manufacturing"/>
    <s v="Not Applicable"/>
    <s v="a. Installation or purchase of new equipment, b. Structural repairs, improvements, or renovations to existing buildings to be used for expansion"/>
    <n v="645000"/>
    <m/>
    <m/>
    <n v="180"/>
    <n v="2700"/>
    <n v="46592"/>
    <n v="76500000"/>
    <m/>
    <n v="3"/>
    <s v="Closed, Funds Disbursed"/>
    <n v="0"/>
    <n v="483750"/>
    <m/>
    <m/>
    <n v="253"/>
    <n v="2700"/>
    <n v="1085"/>
    <n v="180208984"/>
    <n v="0"/>
    <n v="12518950"/>
    <s v="Cash"/>
    <n v="589422"/>
    <n v="483750"/>
  </r>
  <r>
    <s v="2011-7855"/>
    <x v="0"/>
    <x v="1"/>
    <d v="2012-09-05T00:00:00"/>
    <n v="2012"/>
    <s v="South Park"/>
    <s v="Sheetz Distribution Services, LLC"/>
    <s v="No"/>
    <s v="Alamance"/>
    <n v="2"/>
    <s v="Whites Kennel Road, Alamance County, NC"/>
    <s v="No"/>
    <s v="242 Sheetz Way, Claysburg, PA 16625"/>
    <n v="27215"/>
    <s v="814-239-1617"/>
    <s v="www.sheetz.com"/>
    <n v="493110"/>
    <s v="Not Applicable"/>
    <s v="Transportation and Warehousing"/>
    <s v="Not Applicable"/>
    <s v="a. Installation or purchase of new equipment"/>
    <n v="800000"/>
    <m/>
    <m/>
    <n v="229"/>
    <n v="0"/>
    <n v="27820"/>
    <n v="29560000"/>
    <m/>
    <n v="6"/>
    <s v="Closed, Funds Disbursed"/>
    <n v="0"/>
    <n v="800000"/>
    <m/>
    <m/>
    <n v="255"/>
    <n v="0"/>
    <n v="702"/>
    <n v="29890213"/>
    <n v="0"/>
    <n v="3203520"/>
    <s v="Cash"/>
    <n v="2066921"/>
    <n v="800000"/>
  </r>
  <r>
    <s v="2011-8262"/>
    <x v="0"/>
    <x v="0"/>
    <d v="2012-09-17T00:00:00"/>
    <n v="2012"/>
    <s v="Piedmont"/>
    <s v="Piedmont Pharmaceuticals LLC"/>
    <s v="Not Available"/>
    <s v="Guilford"/>
    <n v="3"/>
    <s v="204 Muirs Chapel Rd, Greensboro, NC"/>
    <s v="Yes"/>
    <s v="204 Muirs Chapel Road, Greensboro, NC 27410"/>
    <n v="27410"/>
    <s v="336-544-0320"/>
    <s v="www.piedmontpharma.com"/>
    <n v="541720"/>
    <s v="Not Applicable"/>
    <s v="Professional, Scientific, and Technical Services"/>
    <s v="Not Applicable"/>
    <s v="a. Installation or purchase of new equipment, b. Structural repairs, improvements, or renovations to existing buildings to be used for expansion"/>
    <n v="88000"/>
    <m/>
    <m/>
    <n v="13"/>
    <n v="12"/>
    <n v="97604"/>
    <n v="251000"/>
    <m/>
    <n v="3"/>
    <s v="Closed, $0 Disbursed"/>
    <n v="0"/>
    <n v="0"/>
    <m/>
    <m/>
    <n v="4"/>
    <n v="12"/>
    <n v="3522"/>
    <n v="59738"/>
    <n v="0"/>
    <n v="94000"/>
    <s v="Tax Incentives"/>
    <n v="0"/>
    <n v="0"/>
  </r>
  <r>
    <s v="2012-8749"/>
    <x v="0"/>
    <x v="0"/>
    <d v="2012-09-21T00:00:00"/>
    <n v="2012"/>
    <s v="DWI"/>
    <s v="Divatex Home Fashions, Inc."/>
    <s v="Not Available"/>
    <s v="Person"/>
    <n v="2"/>
    <s v="2473 Dueham Road, Roxboro, NC"/>
    <s v="No"/>
    <s v="225 Crown Boulevard, Timberlake, NC 27583"/>
    <s v="27573-6171"/>
    <s v="336-597-7160"/>
    <s v="www.divatex.com"/>
    <n v="424310"/>
    <s v="Not Applicable"/>
    <s v="Wholesale Trade"/>
    <s v="Not Applicable"/>
    <s v="a. Installation or purchase of new equipment, b. Structural repairs, improvements, or renovations to existing buildings to be used for expansion"/>
    <n v="125000"/>
    <m/>
    <m/>
    <n v="38"/>
    <n v="37"/>
    <n v="28964"/>
    <n v="1170000"/>
    <m/>
    <n v="3"/>
    <s v="Closed, $0 Disbursed"/>
    <n v="0"/>
    <n v="0"/>
    <m/>
    <m/>
    <n v="0"/>
    <n v="37"/>
    <n v="0"/>
    <n v="0"/>
    <n v="0"/>
    <n v="149000"/>
    <s v="Cash"/>
    <n v="0"/>
    <n v="0"/>
  </r>
  <r>
    <s v="2012-9044"/>
    <x v="0"/>
    <x v="0"/>
    <d v="2012-09-21T00:00:00"/>
    <n v="2012"/>
    <s v="Sheena"/>
    <s v="Global Textile Alliance, Inc."/>
    <s v="Not Available"/>
    <s v="Rockingham"/>
    <n v="1"/>
    <s v="2361 Holiday Loop Road, Reidsville, NC"/>
    <s v="Yes"/>
    <s v="2361 Holly Loop Road, Reidsville, NC 27320"/>
    <s v="27320-8684"/>
    <s v="336-347-7604"/>
    <s v="gtatextiles.com"/>
    <n v="313000"/>
    <s v="Not Applicable"/>
    <s v="Manufacturing"/>
    <s v="Not Applicable"/>
    <s v="a. Installation or purchase of new equipment, c. Construction of or improvements to new or existing water...or equipment for existing buildings"/>
    <n v="150000"/>
    <m/>
    <m/>
    <n v="50"/>
    <n v="137"/>
    <n v="28340"/>
    <n v="6660000"/>
    <m/>
    <n v="3"/>
    <s v="Closed, Funds Disbursed"/>
    <n v="0"/>
    <n v="150000"/>
    <m/>
    <m/>
    <n v="126"/>
    <n v="137"/>
    <n v="849"/>
    <n v="13864809"/>
    <n v="0"/>
    <n v="203923"/>
    <s v="Cash"/>
    <n v="153962"/>
    <n v="150000"/>
  </r>
  <r>
    <s v="2012-8669"/>
    <x v="0"/>
    <x v="0"/>
    <d v="2012-10-01T00:00:00"/>
    <n v="2012"/>
    <s v="Compactor"/>
    <s v="Bakers Waste Equipment, Inc."/>
    <s v="Not Available"/>
    <s v="Caldwell"/>
    <n v="1"/>
    <s v="1808 Norwood St. SW, Lenoir, NC"/>
    <s v="Yes"/>
    <s v="3679 Cook Road, Valdese, NC 28690"/>
    <s v="28645-6431"/>
    <s v="828-879-8222"/>
    <s v="www.bwe-nc.com"/>
    <n v="332439"/>
    <s v="Not Applicable"/>
    <s v="Manufacturing"/>
    <s v="Not Applicable"/>
    <s v="a. Installation or purchase of new equipment, b. Structural repairs, improvements, or renovations to existing buildings to be used for expansion"/>
    <n v="240000"/>
    <m/>
    <m/>
    <n v="54"/>
    <n v="82"/>
    <n v="29172"/>
    <n v="2644000"/>
    <m/>
    <n v="3"/>
    <s v="Closed, Funds Disbursed"/>
    <n v="0"/>
    <n v="240000"/>
    <m/>
    <m/>
    <n v="125"/>
    <n v="82"/>
    <n v="794"/>
    <n v="2652577"/>
    <n v="0"/>
    <n v="456000"/>
    <s v="Cash"/>
    <n v="426000"/>
    <n v="240000"/>
  </r>
  <r>
    <s v="2012-9093"/>
    <x v="0"/>
    <x v="0"/>
    <d v="2012-10-02T00:00:00"/>
    <n v="2012"/>
    <s v="UCP"/>
    <s v="Fendrich Industries, Inc."/>
    <s v="Not Available"/>
    <s v="Polk"/>
    <n v="2"/>
    <s v="250 Scriven Road, Tryon, NC"/>
    <s v="Yes"/>
    <s v="7025 Augusta Road, Greenville, SC 29605"/>
    <s v="28782-2720"/>
    <s v="864-299-0600"/>
    <s v="carolinaamfg.com"/>
    <n v="313310"/>
    <s v="Not Applicable"/>
    <s v="Manufacturing"/>
    <s v="Not Applicable"/>
    <s v="a. Installation or purchase of new equipment, b. Structural repairs, improvements, or renovations to existing buildings to be used for expansion, c. Construction of or improvements to new or existing water...or equipment for existing buildings, d. Construction of or improvements to new or existing water...or equipment for new/proposed building"/>
    <n v="115000"/>
    <m/>
    <m/>
    <n v="21"/>
    <n v="43"/>
    <n v="25844"/>
    <n v="669000"/>
    <m/>
    <n v="3"/>
    <s v="Closed, Funds Disbursed"/>
    <n v="0"/>
    <n v="115000"/>
    <m/>
    <m/>
    <n v="21"/>
    <n v="43"/>
    <n v="574"/>
    <n v="870218"/>
    <n v="0"/>
    <n v="115000"/>
    <s v="Cash"/>
    <n v="115000"/>
    <n v="115000"/>
  </r>
  <r>
    <s v="2012-8576"/>
    <x v="0"/>
    <x v="0"/>
    <d v="2012-10-03T00:00:00"/>
    <n v="2012"/>
    <s v="P60"/>
    <s v="Conopco, Inc."/>
    <s v="Not Available"/>
    <s v="Hoke"/>
    <n v="2"/>
    <s v="100 Faberge Blvd., Raeford, NC"/>
    <s v="Yes"/>
    <s v="100 Faberge Blvd., Raeford, NC 28376"/>
    <s v="28376-3406"/>
    <s v="910-875-1205"/>
    <s v="www.unilever.com"/>
    <n v="325620"/>
    <s v="Not Applicable"/>
    <s v="Manufacturing"/>
    <s v="Not Applicable"/>
    <s v="a. Installation or purchase of new equipment, b. Structural repairs, improvements, or renovations to existing buildings to be used for expansion"/>
    <n v="63000"/>
    <m/>
    <m/>
    <n v="19"/>
    <n v="340"/>
    <n v="29692"/>
    <n v="26910000"/>
    <m/>
    <n v="3"/>
    <s v="Closed, $0 Disbursed"/>
    <n v="0"/>
    <n v="0"/>
    <m/>
    <m/>
    <n v="0"/>
    <n v="340"/>
    <n v="0"/>
    <n v="0"/>
    <n v="0"/>
    <n v="63000"/>
    <s v="Cash"/>
    <n v="0"/>
    <n v="0"/>
  </r>
  <r>
    <s v="2010-7092"/>
    <x v="0"/>
    <x v="1"/>
    <d v="2012-10-05T00:00:00"/>
    <n v="2012"/>
    <s v="Dogwood"/>
    <s v="Deere-Hitachi Construction Machinery"/>
    <s v="Yes"/>
    <s v="Forsyth"/>
    <n v="3"/>
    <s v="1000 Deere-Hitachi Rd, Kernersville, NC"/>
    <s v="Yes"/>
    <s v="P. O. Box 1187, Kernersville, NC 27285"/>
    <n v="27285"/>
    <s v="336-996-8234"/>
    <s v="www.dhkernersville.com"/>
    <n v="333120"/>
    <s v="Not Applicable"/>
    <s v="Manufacturing"/>
    <s v="Not Applicable"/>
    <s v="a. Installation or purchase of new equipment, b. Structural repairs, improvements, or renovations to existing buildings to be used for expansion, c. Construction of or improvements to new or existing water...or equipment for existing buildings, d. Construction of or improvements to new or existing water...or equipment for new/proposed building"/>
    <n v="510000"/>
    <m/>
    <m/>
    <n v="306"/>
    <n v="743"/>
    <n v="39988"/>
    <n v="87442000"/>
    <m/>
    <n v="4"/>
    <s v="Closed, $0 Disbursed"/>
    <n v="0"/>
    <n v="0"/>
    <m/>
    <m/>
    <n v="0"/>
    <n v="743"/>
    <n v="0"/>
    <n v="0"/>
    <n v="0"/>
    <n v="1439454"/>
    <s v="Cash, Infrastructure"/>
    <n v="169671"/>
    <n v="0"/>
  </r>
  <r>
    <s v="2012-8406"/>
    <x v="0"/>
    <x v="0"/>
    <d v="2012-10-12T00:00:00"/>
    <n v="2012"/>
    <s v="Fresh"/>
    <s v="Freshouse II, LLC"/>
    <s v="Not Available"/>
    <s v="Rowan"/>
    <n v="2"/>
    <s v="209 Long Meadow Drive, Salisbury, NC"/>
    <s v="Yes"/>
    <s v="889 Harrison Avenue, 4th Floor, Riverhead, NY 11901"/>
    <s v="28147-9299"/>
    <s v="631-591-5269"/>
    <s v="www.freshouse.com"/>
    <n v="424480"/>
    <s v="Not Applicable"/>
    <s v="Wholesale Trade"/>
    <s v="Not Applicable"/>
    <s v="a. Installation or purchase of new equipment, b. Structural repairs, improvements, or renovations to existing buildings to be used for expansion"/>
    <n v="100000"/>
    <m/>
    <m/>
    <n v="81"/>
    <n v="116"/>
    <n v="23816"/>
    <n v="5690000"/>
    <m/>
    <n v="3"/>
    <s v="Closed, $0 Disbursed"/>
    <n v="0"/>
    <n v="0"/>
    <m/>
    <m/>
    <n v="0"/>
    <n v="116"/>
    <n v="0"/>
    <n v="5400000"/>
    <n v="0"/>
    <n v="168000"/>
    <s v="Tax Incentives, CIF Grant"/>
    <n v="10000"/>
    <n v="0"/>
  </r>
  <r>
    <s v="2012-9020"/>
    <x v="0"/>
    <x v="0"/>
    <d v="2012-10-12T00:00:00"/>
    <n v="2012"/>
    <s v="Woodgrain"/>
    <s v="Woodgrain Millwork, Inc."/>
    <s v="Not Available"/>
    <s v="Caldwell"/>
    <n v="1"/>
    <s v="820 Complex Place, Lenoir, NC"/>
    <s v="Yes"/>
    <s v="300 NW 16th Street, Fruitland, ID 83619"/>
    <s v="28645-8338"/>
    <s v="208-452-8223"/>
    <s v="www,woodgrain.com"/>
    <n v="321918"/>
    <s v="Not Applicable"/>
    <s v="Manufacturing"/>
    <s v="Not Applicable"/>
    <s v="a. Installation or purchase of new equipment, b. Structural repairs, improvements, or renovations to existing buildings to be used for expansion"/>
    <n v="635000"/>
    <m/>
    <m/>
    <n v="153"/>
    <n v="183"/>
    <n v="29640"/>
    <n v="7231000"/>
    <m/>
    <n v="3"/>
    <s v="Closed, Funds Disbursed"/>
    <n v="0"/>
    <n v="635000"/>
    <m/>
    <m/>
    <n v="162"/>
    <n v="183"/>
    <n v="786"/>
    <n v="11881198"/>
    <n v="0"/>
    <n v="813004"/>
    <s v="Cash, Tax Incentives, Rural Center"/>
    <n v="845968"/>
    <n v="635000"/>
  </r>
  <r>
    <s v="2012-8504"/>
    <x v="0"/>
    <x v="0"/>
    <d v="2012-10-26T00:00:00"/>
    <n v="2012"/>
    <s v="Project Lift"/>
    <s v="Nussbaum Automotive Solutions LP"/>
    <s v="Not Available"/>
    <s v="Gaston"/>
    <n v="2"/>
    <s v="1932 Jordache Ct., Gastonia, NC"/>
    <s v="No"/>
    <s v="373 Maplewood Ct., Madison, IN 47250"/>
    <n v="28052"/>
    <s v="812-701-7846"/>
    <s v="www.nussbaum-lifts.de"/>
    <n v="333921"/>
    <s v="Not Applicable"/>
    <s v="Manufacturing"/>
    <s v="Not Applicable"/>
    <s v="a. Installation or purchase of new equipment, b. Structural repairs, improvements, or renovations to existing buildings to be used for expansion"/>
    <n v="137000"/>
    <m/>
    <m/>
    <n v="75"/>
    <n v="0"/>
    <n v="46696"/>
    <n v="6840000"/>
    <m/>
    <n v="3"/>
    <s v="Closed, Funds Disbursed"/>
    <n v="0"/>
    <n v="34250"/>
    <m/>
    <m/>
    <n v="21"/>
    <n v="0"/>
    <n v="1007"/>
    <n v="2594165"/>
    <n v="0"/>
    <n v="280200"/>
    <s v="Cash, Tax Incentive, Site Development, "/>
    <n v="32070.94"/>
    <n v="34250"/>
  </r>
  <r>
    <s v="2012-8481"/>
    <x v="0"/>
    <x v="0"/>
    <d v="2012-10-31T00:00:00"/>
    <n v="2012"/>
    <s v="New Year"/>
    <s v="STEAG Energy Services, LLC"/>
    <s v="Not Available"/>
    <s v="Cleveland"/>
    <n v="1"/>
    <s v="304 Linwood Road, Kings Mountain"/>
    <s v="Yes"/>
    <s v="P. O. Box 1727, Kings Mountain, NC 28286"/>
    <s v="28086-2466"/>
    <s v="704-734-0688"/>
    <s v="www.steag.us"/>
    <n v="541620"/>
    <s v="Not Applicable"/>
    <s v="Professional, Scientific, and Technical Services"/>
    <s v="Not Applicable"/>
    <s v="b. Structural repairs, improvements, or renovations to existing buildings to be used for expansion, c. Construction of or improvements to new or existing water...or equipment for existing buildings, d. Construction of or improvements to new or existing water...or equipment for new/proposed building"/>
    <n v="50000"/>
    <m/>
    <m/>
    <n v="26"/>
    <n v="57"/>
    <n v="39468"/>
    <n v="5400000"/>
    <m/>
    <n v="3"/>
    <s v="Closed, Funds Disbursed"/>
    <n v="0"/>
    <n v="48500"/>
    <m/>
    <m/>
    <n v="25"/>
    <n v="57"/>
    <n v="902"/>
    <n v="8371118"/>
    <n v="0"/>
    <n v="54495"/>
    <s v="Tax Incentives, Cash"/>
    <n v="32441"/>
    <n v="48500"/>
  </r>
  <r>
    <s v="2012-8893"/>
    <x v="0"/>
    <x v="0"/>
    <d v="2012-11-06T00:00:00"/>
    <n v="2012"/>
    <s v="MGC"/>
    <s v="Kalo Foods, LLC"/>
    <s v="Not Available"/>
    <s v="Rockingham"/>
    <n v="1"/>
    <s v="1808 Norwood St. SW, Lenoir, NC"/>
    <s v="No"/>
    <s v="119 Carlton Park Drive, Stokesdale, NC 27357"/>
    <s v="28645-6431"/>
    <s v="336-949-4802"/>
    <s v="www.kalofoods.com"/>
    <n v="311812"/>
    <s v="Not Applicable"/>
    <s v="Manufacturing"/>
    <s v="Not Applicable"/>
    <s v="a. Installation or purchase of new equipment, b. Structural repairs, improvements, or renovations to existing buildings to be used for expansion"/>
    <n v="70000"/>
    <m/>
    <m/>
    <n v="19"/>
    <n v="0"/>
    <n v="31148"/>
    <n v="584000"/>
    <m/>
    <n v="3"/>
    <s v="Closed, $0 Disbursed"/>
    <n v="0"/>
    <n v="0"/>
    <m/>
    <m/>
    <n v="3"/>
    <n v="0"/>
    <n v="567"/>
    <n v="454000"/>
    <n v="0"/>
    <n v="121067"/>
    <s v="In-kind Services, Tax Incentives, Cash"/>
    <n v="38297"/>
    <n v="0"/>
  </r>
  <r>
    <s v="2012-9042"/>
    <x v="0"/>
    <x v="1"/>
    <d v="2012-11-19T00:00:00"/>
    <n v="2012"/>
    <s v="Tuxedo"/>
    <s v="S. &amp; D. Coffee, Inc."/>
    <s v="Yes"/>
    <s v="Cabarrus"/>
    <n v="3"/>
    <s v="755West Winds Blvd., Concord, NC"/>
    <s v="Yes"/>
    <s v="PO Box 1628, Concord, NC 28026"/>
    <s v="28027-2206"/>
    <s v="704-782-3121"/>
    <s v="www.sndcoffee.com"/>
    <n v="311920"/>
    <s v="Not Applicable"/>
    <s v="Manufacturing"/>
    <s v="Not Applicable"/>
    <s v="a. Installation or purchase of new equipment, b. Structural repairs, improvements, or renovations to existing buildings to be used for expansion, c. Construction of or improvements to new or existing water...or equipment for existing buildings, d. Construction of or improvements to new or existing water...or equipment for new/proposed building"/>
    <n v="300000"/>
    <m/>
    <m/>
    <n v="180"/>
    <n v="613"/>
    <n v="32656"/>
    <n v="42300000"/>
    <m/>
    <n v="5"/>
    <s v="Active"/>
    <n v="132000"/>
    <n v="168000"/>
    <m/>
    <m/>
    <n v="147"/>
    <n v="613"/>
    <n v="763"/>
    <n v="27185706"/>
    <n v="0"/>
    <n v="2313500"/>
    <s v="Tax Incentives, Cash"/>
    <n v="0"/>
    <n v="168000"/>
  </r>
  <r>
    <s v="2012-9073"/>
    <x v="0"/>
    <x v="0"/>
    <d v="2012-11-19T00:00:00"/>
    <n v="2012"/>
    <s v="Progress"/>
    <s v="Ellwood Advanced Components LLC"/>
    <s v="Not Available"/>
    <s v="Forsyth"/>
    <n v="3"/>
    <s v="3050 Westinghouse Road, Rural Hall, NC"/>
    <s v="Yes"/>
    <s v="3050 Westinghouse Road, Suite 190, Rural Hall, NC 27045"/>
    <s v="27045-9570"/>
    <s v="336-969-4052"/>
    <s v="www.ellwoodgroup.com"/>
    <n v="333611"/>
    <s v="Not Applicable"/>
    <s v="Manufacturing"/>
    <s v="Not Applicable"/>
    <s v="a. Installation or purchase of new equipment, b. Structural repairs, improvements, or renovations to existing buildings to be used for expansion"/>
    <n v="188000"/>
    <m/>
    <m/>
    <n v="50"/>
    <n v="145"/>
    <n v="44148"/>
    <n v="29700000"/>
    <m/>
    <n v="3"/>
    <s v="Closed, $0 Disbursed"/>
    <n v="0"/>
    <n v="0"/>
    <m/>
    <m/>
    <n v="0"/>
    <n v="145"/>
    <n v="1012"/>
    <n v="8598000"/>
    <n v="0"/>
    <n v="188000"/>
    <s v="Cash"/>
    <n v="0"/>
    <n v="0"/>
  </r>
  <r>
    <s v="2012-9154"/>
    <x v="0"/>
    <x v="0"/>
    <d v="2012-12-11T00:00:00"/>
    <n v="2012"/>
    <s v="Retro"/>
    <s v="Midway Aircraft Instrument Corporation"/>
    <s v="Not Available"/>
    <s v="Union"/>
    <n v="3"/>
    <s v="1419 N. Rocky River Road, Monroe, NC"/>
    <s v="No"/>
    <s v="100 Riser Road, Little Ferry, NC 07643"/>
    <s v="28110-7957"/>
    <s v="201-440-4800"/>
    <s v="www.midwayaircraft.com"/>
    <n v="336413"/>
    <s v="Not Applicable"/>
    <s v="Manufacturing"/>
    <s v="Not Applicable"/>
    <s v="a. Installation or purchase of new equipment, b. Structural repairs, improvements, or renovations to existing buildings to be used for expansion"/>
    <n v="12500"/>
    <m/>
    <m/>
    <n v="32"/>
    <n v="0"/>
    <n v="45240"/>
    <n v="2070000"/>
    <m/>
    <n v="3"/>
    <s v="Closed, Funds Disbursed"/>
    <n v="0"/>
    <n v="9000"/>
    <m/>
    <m/>
    <n v="23"/>
    <n v="0"/>
    <n v="1109"/>
    <n v="2362425"/>
    <n v="0"/>
    <n v="20000"/>
    <s v="Cash"/>
    <n v="8491"/>
    <n v="9000"/>
  </r>
  <r>
    <s v="2012-9252"/>
    <x v="0"/>
    <x v="0"/>
    <d v="2012-12-12T00:00:00"/>
    <n v="2012"/>
    <s v="Lloyd"/>
    <s v="Draka Elevator Products Inc."/>
    <s v="Not Available"/>
    <s v="Nash"/>
    <n v="2"/>
    <s v="2051 N. Church Street, Rocky Mount"/>
    <s v="Yes"/>
    <s v="2151 N. Church St., Rocky Mount, NC 27539"/>
    <s v="27804-2026"/>
    <s v="252-972-6605"/>
    <s v="www.drakaelevator.com"/>
    <n v="331422"/>
    <s v="Not Applicable"/>
    <s v="Manufacturing"/>
    <s v="Not Applicable"/>
    <s v="a. Installation or purchase of new equipment, b. Structural repairs, improvements, or renovations to existing buildings to be used for expansion"/>
    <n v="100000"/>
    <m/>
    <m/>
    <n v="60"/>
    <n v="136"/>
    <n v="39728"/>
    <n v="2800000"/>
    <m/>
    <n v="3"/>
    <s v="Closed, $0 Disbursed"/>
    <n v="0"/>
    <n v="0"/>
    <m/>
    <m/>
    <n v="6"/>
    <n v="136"/>
    <n v="1180"/>
    <n v="233000"/>
    <n v="0"/>
    <n v="100000"/>
    <s v="Cash"/>
    <n v="0"/>
    <n v="0"/>
  </r>
  <r>
    <s v="2012-8748"/>
    <x v="0"/>
    <x v="0"/>
    <d v="2012-12-13T00:00:00"/>
    <n v="2012"/>
    <s v="Ink"/>
    <s v="Siegwerk EIC LLC (Environmental Inks)"/>
    <s v="Not Available"/>
    <s v="Burke"/>
    <n v="1"/>
    <s v="1 Quality Products Road, Morganton, NC"/>
    <s v="Yes"/>
    <s v="1 Quality Products Road, Morganton, NC 28655"/>
    <s v="28655-4759"/>
    <s v="800-368-4657"/>
    <s v="www.siegwerk.com"/>
    <n v="325910"/>
    <s v="Not Applicable"/>
    <s v="Manufacturing"/>
    <s v="Not Applicable"/>
    <s v="a. Installation or purchase of new equipment, b. Structural repairs, improvements, or renovations to existing buildings to be used for expansion"/>
    <n v="36000"/>
    <m/>
    <m/>
    <n v="16"/>
    <n v="112"/>
    <n v="23712"/>
    <n v="2700000"/>
    <m/>
    <n v="3"/>
    <s v="Closed, $0 Disbursed"/>
    <n v="0"/>
    <n v="0"/>
    <m/>
    <m/>
    <n v="18"/>
    <n v="112"/>
    <n v="807"/>
    <n v="1000000"/>
    <n v="0"/>
    <n v="37000"/>
    <s v="Cash, Rural Center Building Reuse (part of LG match)"/>
    <n v="16000"/>
    <n v="0"/>
  </r>
  <r>
    <s v="2010-6547"/>
    <x v="0"/>
    <x v="1"/>
    <d v="2012-12-19T00:00:00"/>
    <n v="2012"/>
    <s v="Project Klausner"/>
    <s v="Klausner Lumber Two LLC"/>
    <s v="No"/>
    <s v="Halifax"/>
    <n v="1"/>
    <s v="Piper Lane, Enfield, NC"/>
    <s v="No"/>
    <s v="1297 Professional Drive, Suite 202, Myrtle Beach, SC 29577"/>
    <n v="27823"/>
    <s v="843-626-9600"/>
    <s v="www.klausner-group.com"/>
    <n v="321113"/>
    <s v="Not Applicable"/>
    <s v="Manufacturing"/>
    <s v="Not Applicable"/>
    <s v="a. Installation or purchase of new equipment, d. Construction of or improvements to new or existing water...or equipment for new/proposed building"/>
    <n v="750000"/>
    <m/>
    <m/>
    <n v="315"/>
    <n v="0"/>
    <n v="29328"/>
    <n v="99000000"/>
    <m/>
    <n v="3"/>
    <s v="Closed, $0 Disbursed"/>
    <n v="0"/>
    <n v="0"/>
    <m/>
    <m/>
    <n v="0"/>
    <n v="0"/>
    <n v="0"/>
    <n v="0"/>
    <n v="0"/>
    <n v="9830000"/>
    <s v="Cash, Donation of Land, In-kind Services"/>
    <n v="1550000"/>
    <n v="0"/>
  </r>
  <r>
    <s v="2012-9187"/>
    <x v="0"/>
    <x v="0"/>
    <d v="2012-12-19T00:00:00"/>
    <n v="2012"/>
    <s v="Project Viking"/>
    <s v="Willow Tex LLC"/>
    <s v="Not Available"/>
    <s v="Forsyth"/>
    <n v="1"/>
    <s v="501 Mountain View Lane, Mount Airy, NC"/>
    <s v="No"/>
    <s v="P. O. Box 404, Rockford, IL 61105-0404"/>
    <s v="27030-9850"/>
    <s v="815-742-7006"/>
    <s v="Not Available"/>
    <n v="336360"/>
    <s v="Not Applicable"/>
    <s v="Manufacturing"/>
    <s v="Not Applicable"/>
    <s v="a. Installation or purchase of new equipment, b. Structural repairs, improvements, or renovations to existing buildings to be used for expansion, c. Construction of or improvements to new or existing water...or equipment for existing buildings, d. Construction of or improvements to new or existing water...or equipment for new/proposed building"/>
    <n v="130000"/>
    <m/>
    <m/>
    <n v="33"/>
    <n v="0"/>
    <n v="50440"/>
    <n v="5490000"/>
    <m/>
    <n v="3"/>
    <s v="Closed, Funds Disbursed"/>
    <n v="0"/>
    <n v="65000"/>
    <m/>
    <m/>
    <n v="22"/>
    <n v="0"/>
    <n v="1052"/>
    <n v="6509976"/>
    <n v="0"/>
    <n v="684376"/>
    <s v="Tax Incentives, Donation of Land, Cash"/>
    <n v="87484"/>
    <n v="65000"/>
  </r>
  <r>
    <s v="2012-9195"/>
    <x v="0"/>
    <x v="1"/>
    <d v="2012-12-19T00:00:00"/>
    <n v="2012"/>
    <s v="Galaxy"/>
    <s v="Herbalife International of America, Inc. I"/>
    <s v="No"/>
    <s v="Surry"/>
    <n v="3"/>
    <s v="3200 Temple School Road, Winston-Salem, NC"/>
    <s v="No"/>
    <s v="990 west 190th Street, Torrance, CA 90502"/>
    <s v="27107-3628"/>
    <s v="310-851-2350"/>
    <s v="www.herbalife.com"/>
    <n v="311999"/>
    <s v="Not Applicable"/>
    <s v="Manufacturing"/>
    <s v="Not Applicable"/>
    <s v="a. Installation or purchase of new equipment, b. Structural repairs, improvements, or renovations to existing buildings to be used for expansion"/>
    <n v="1000000"/>
    <m/>
    <m/>
    <n v="444"/>
    <n v="0"/>
    <n v="36192"/>
    <n v="117000000"/>
    <m/>
    <n v="3"/>
    <s v="Closed, Funds Disbursed"/>
    <n v="0"/>
    <n v="1000000"/>
    <m/>
    <m/>
    <n v="493"/>
    <n v="0"/>
    <n v="1059"/>
    <n v="143741106"/>
    <n v="0"/>
    <n v="4216661"/>
    <s v="Cash, Rate Reductions"/>
    <n v="1108324"/>
    <n v="1000000"/>
  </r>
  <r>
    <s v="2010-6988"/>
    <x v="0"/>
    <x v="0"/>
    <d v="2012-12-28T00:00:00"/>
    <n v="2012"/>
    <s v="Project WoodFuels North Carolina"/>
    <s v="WoodFuels North Carolina, LLC"/>
    <s v="Not Available"/>
    <s v="Wilson"/>
    <n v="2"/>
    <s v="Sims, Wilson County, NC"/>
    <s v="No"/>
    <s v="600 West Broadway, Suite 960, San Diego, CA 92101"/>
    <n v="27880"/>
    <s v="619-515-1161"/>
    <s v="www.iwoodfuels.com"/>
    <n v="321999"/>
    <s v="Not Applicable"/>
    <s v="Manufacturing"/>
    <s v="Not Applicable"/>
    <s v="a. Installation or purchase of new equipment, b. Structural repairs, improvements, or renovations to existing buildings to be used for expansion"/>
    <n v="100000"/>
    <m/>
    <m/>
    <n v="29"/>
    <n v="0"/>
    <n v="40560"/>
    <n v="53512000"/>
    <m/>
    <n v="3"/>
    <s v="Closed, $0 Disbursed"/>
    <n v="0"/>
    <n v="0"/>
    <m/>
    <m/>
    <n v="0"/>
    <n v="0"/>
    <n v="0"/>
    <n v="350000"/>
    <n v="0"/>
    <n v="200000"/>
    <s v="Cash"/>
    <n v="50000"/>
    <n v="0"/>
  </r>
  <r>
    <s v="2012-9371"/>
    <x v="0"/>
    <x v="0"/>
    <d v="2012-12-28T00:00:00"/>
    <n v="2012"/>
    <s v="Flint"/>
    <s v="TENOWO Inc. f/k/a Hof Textiles, Inc."/>
    <s v="Not Available"/>
    <s v="Lincoln"/>
    <n v="3"/>
    <s v="1968 Kawai Road, Lincolnton, NC"/>
    <s v="Yes"/>
    <s v="1968 Kawai Road, Lincolnton, NC 28092"/>
    <s v="28092-5916"/>
    <s v="704-732-3525"/>
    <s v="hoftextiles.com"/>
    <n v="313230"/>
    <s v="Not Applicable"/>
    <s v="Manufacturing"/>
    <s v="Not Applicable"/>
    <s v="a. Installation or purchase of new equipment"/>
    <n v="50000"/>
    <m/>
    <m/>
    <n v="23"/>
    <n v="67"/>
    <n v="29276"/>
    <n v="6480000"/>
    <m/>
    <n v="3"/>
    <s v="Closed, Funds Disbursed"/>
    <n v="0"/>
    <n v="37000"/>
    <m/>
    <m/>
    <n v="17"/>
    <n v="67"/>
    <n v="929"/>
    <n v="9605261"/>
    <n v="0"/>
    <n v="113020"/>
    <s v="Tax Incentives"/>
    <n v="55490"/>
    <n v="37000"/>
  </r>
  <r>
    <s v="2012-9276"/>
    <x v="0"/>
    <x v="0"/>
    <d v="2012-12-31T00:00:00"/>
    <n v="2012"/>
    <s v="Railroad"/>
    <s v="Balfour Beatty Rail, Inc."/>
    <s v="Not Available"/>
    <s v="Wayne"/>
    <n v="2"/>
    <s v="1503 Hwy. 117 Bypass N., Goldsboro, NC"/>
    <s v="Yes"/>
    <s v="1503 Hwy. 117 Bypass N., Goldsboro, NC 27530"/>
    <s v="27530-1311"/>
    <s v="919-432-1806"/>
    <s v="www.bbri.com"/>
    <n v="335313"/>
    <s v="Not Applicable"/>
    <s v="Manufacturing"/>
    <s v="Not Applicable"/>
    <s v="b. Structural repairs, improvements, or renovations to existing buildings to be used for expansion, c. Construction of or improvements to new or existing water...or equipment for existing buildings"/>
    <n v="60000"/>
    <m/>
    <m/>
    <n v="26"/>
    <n v="56"/>
    <n v="38688"/>
    <n v="945000"/>
    <m/>
    <n v="3"/>
    <s v="Closed, Funds Disbursed"/>
    <n v="0"/>
    <n v="30000"/>
    <m/>
    <m/>
    <n v="22"/>
    <n v="56"/>
    <n v="1067"/>
    <n v="706962"/>
    <n v="0"/>
    <n v="64280"/>
    <s v="Cash"/>
    <n v="30000"/>
    <n v="30000"/>
  </r>
  <r>
    <s v="12-1045"/>
    <x v="1"/>
    <x v="0"/>
    <d v="2012-01-03T00:00:00"/>
    <n v="2012"/>
    <s v="US 17 Industrial Park Improvements"/>
    <s v="Technical Control Consultants"/>
    <s v="Yes"/>
    <s v="Jones"/>
    <n v="1"/>
    <m/>
    <s v="N/A"/>
    <s v="P.O. Box 340, Trenton, NC"/>
    <n v="28585"/>
    <s v="(252) 229-7516"/>
    <m/>
    <n v="541512"/>
    <s v="Not Required"/>
    <s v="Professional, Scientific, and Technical Services"/>
    <s v="Not Required"/>
    <s v="Water/Sewer"/>
    <n v="380000"/>
    <s v="N/A"/>
    <s v="N/A"/>
    <n v="38"/>
    <n v="18"/>
    <s v="Not Required"/>
    <s v="Not Required"/>
    <s v="N/A"/>
    <s v="N/A"/>
    <s v="Closed, Funds Disbursed"/>
    <n v="0"/>
    <n v="355679.33"/>
    <s v="N/A"/>
    <s v="N/A"/>
    <s v="Not Required"/>
    <s v="Not Required"/>
    <s v="Not Required"/>
    <s v="Not Required"/>
    <s v="N/A. Local Governments apply for reimbursements."/>
    <n v="13750"/>
    <s v="Cash or Services"/>
    <s v="Unknown"/>
    <n v="355679.33"/>
  </r>
  <r>
    <s v="12-1046"/>
    <x v="1"/>
    <x v="0"/>
    <d v="2012-01-04T00:00:00"/>
    <n v="2012"/>
    <s v="Horsehead Water/Sewer"/>
    <s v="Horsehead"/>
    <s v="No"/>
    <s v="Rutherford"/>
    <n v="1"/>
    <m/>
    <s v="N/A"/>
    <s v="128 N. Powell Street, Forest City, NC"/>
    <n v="28043"/>
    <s v="(828) 248-4747"/>
    <m/>
    <n v="331492"/>
    <s v="Not Required"/>
    <s v="Manufacturing"/>
    <s v="Not Required"/>
    <s v="Water/Sewer"/>
    <n v="500000"/>
    <s v="N/A"/>
    <s v="N/A"/>
    <n v="250"/>
    <s v="Not Required"/>
    <s v="Not Required"/>
    <s v="Not Required"/>
    <s v="N/A"/>
    <s v="N/A"/>
    <s v="Closed, Funds Disbursed"/>
    <n v="0"/>
    <n v="500000"/>
    <s v="N/A"/>
    <s v="N/A"/>
    <s v="Not Required"/>
    <s v="Not Required"/>
    <s v="Not Required"/>
    <s v="Not Required"/>
    <s v="N/A. Local Governments apply for reimbursements."/>
    <n v="50000"/>
    <s v="Cash or Services"/>
    <s v="Unknown"/>
    <n v="500000"/>
  </r>
  <r>
    <s v="12-1098"/>
    <x v="1"/>
    <x v="0"/>
    <d v="2012-04-24T00:00:00"/>
    <n v="2012"/>
    <s v="Enviva Access Road"/>
    <s v="Enviva"/>
    <s v="No"/>
    <s v="Northampton"/>
    <n v="1"/>
    <s v="Lebanon Church Road, "/>
    <s v="N/A"/>
    <s v="P.O. Box 808, Jackson, NC"/>
    <n v="27845"/>
    <s v="(252) 534-2221"/>
    <m/>
    <n v="321999"/>
    <s v="Not Required"/>
    <s v="Manufacturing"/>
    <s v="Not Required"/>
    <s v="Access Road"/>
    <n v="500000"/>
    <s v="N/A"/>
    <s v="N/A"/>
    <n v="62"/>
    <s v="Not Required"/>
    <s v="Not Required"/>
    <s v="Not Required"/>
    <s v="N/A"/>
    <s v="N/A"/>
    <s v="Closed, Funds Disbursed"/>
    <n v="0"/>
    <n v="387757.22"/>
    <s v="N/A"/>
    <s v="N/A"/>
    <s v="Not Required"/>
    <s v="Not Required"/>
    <s v="Not Required"/>
    <s v="Not Required"/>
    <s v="N/A. Local Governments apply for reimbursements."/>
    <m/>
    <m/>
    <m/>
    <n v="387757.22"/>
  </r>
  <r>
    <s v="12-1099"/>
    <x v="1"/>
    <x v="0"/>
    <d v="2012-07-18T00:00:00"/>
    <n v="2012"/>
    <s v="Green Recycling Solutions"/>
    <s v="Green Recycling Solutions"/>
    <s v="No"/>
    <s v="Jones"/>
    <n v="1"/>
    <m/>
    <s v="N/A"/>
    <s v="P.O. Box 265, Maysville, NC"/>
    <s v="28555-0256"/>
    <s v="(910) 743-4441"/>
    <s v="www.townofmaysville.org"/>
    <s v="Not Required"/>
    <s v="Not Required"/>
    <s v="Not Required"/>
    <s v="Not Required"/>
    <s v="Water"/>
    <n v="150000"/>
    <s v="N/A"/>
    <s v="N/A"/>
    <s v="Not Required"/>
    <s v="Not Required"/>
    <s v="Not Required"/>
    <s v="Not Required"/>
    <s v="N/A"/>
    <s v="N/A"/>
    <s v="Closed, Funds Disbursed"/>
    <n v="0"/>
    <n v="86673"/>
    <s v="N/A"/>
    <s v="N/A"/>
    <s v="Not Required"/>
    <s v="Not Required"/>
    <s v="Not Required"/>
    <s v="Not Required"/>
    <s v="N/A - Local Governments Apply for Reimbursement"/>
    <s v="Not Required"/>
    <s v="Not Required"/>
    <s v="Not Required"/>
    <n v="86673"/>
  </r>
  <r>
    <s v="12-1136"/>
    <x v="1"/>
    <x v="0"/>
    <d v="2012-10-03T00:00:00"/>
    <n v="2012"/>
    <s v="AT&amp;T "/>
    <s v="AT&amp;T "/>
    <s v="No"/>
    <s v="Cleveland"/>
    <n v="1"/>
    <m/>
    <s v="N/A"/>
    <s v="P.O. Box 1210, Shelby, NC"/>
    <n v="28151"/>
    <s v="(704) 484-4800"/>
    <s v="www.clevelandcounty.com"/>
    <s v="Not Required"/>
    <s v="Not Required"/>
    <s v="Not Required"/>
    <s v="Not Required"/>
    <s v="Water, Sewer, Road"/>
    <n v="500000"/>
    <s v="N/A"/>
    <s v="N/A"/>
    <s v="Not Required"/>
    <s v="Not Required"/>
    <s v="Not Required"/>
    <s v="Not Required"/>
    <s v="N/A"/>
    <s v="N/A"/>
    <s v="Closed, Funds Disbursed"/>
    <n v="0"/>
    <n v="242006.52000000002"/>
    <s v="N/A"/>
    <s v="N/A"/>
    <s v="Not Required"/>
    <s v="Not Required"/>
    <s v="Not Required"/>
    <s v="Not Required"/>
    <s v="N/A - Local Governments Apply for Reimbursement"/>
    <s v="Not Required"/>
    <s v="Not Required"/>
    <s v="Not Required"/>
    <n v="242006.52000000002"/>
  </r>
  <r>
    <s v="12-1046a"/>
    <x v="1"/>
    <x v="0"/>
    <d v="2012-11-08T00:00:00"/>
    <n v="2012"/>
    <s v="Horsehead"/>
    <s v="Horsehead"/>
    <s v="No"/>
    <s v="Rutherford"/>
    <n v="1"/>
    <s v="289 North Main Street, Rutherfordton"/>
    <s v="N/A"/>
    <m/>
    <n v="28139"/>
    <s v="(828) 287-6060"/>
    <s v="www.rutherfordcountync.gov"/>
    <s v="Not Required"/>
    <s v="Not Required"/>
    <s v="Not Required"/>
    <s v="Not Required"/>
    <s v="Road"/>
    <n v="500000"/>
    <s v="N/A"/>
    <s v="N/A"/>
    <s v="Not Required"/>
    <s v="Not Required"/>
    <s v="Not Required"/>
    <s v="Not Required"/>
    <s v="N/A"/>
    <s v="N/A"/>
    <s v="Closed, Funds Disbursed"/>
    <n v="0"/>
    <n v="500000"/>
    <s v="N/A"/>
    <s v="N/A"/>
    <s v="Not Required"/>
    <s v="Not Required"/>
    <s v="Not Required"/>
    <s v="Not Required"/>
    <s v="N/A - Local Governments Apply for Reimbursement"/>
    <s v="Not Required"/>
    <s v="Not Required"/>
    <s v="Not Required"/>
    <n v="500000"/>
  </r>
  <r>
    <s v="2011-8087"/>
    <x v="2"/>
    <x v="1"/>
    <s v="02/01/2012"/>
    <n v="2012"/>
    <s v="Bee"/>
    <s v="Caterpillar Inc. (Bee)"/>
    <s v="Yes"/>
    <s v="Johnston"/>
    <n v="3"/>
    <s v="954 Highway 42 East_x0009__x0009__x0009__x0009__x0009__x0009__x0009__x0009__x0009_, Clayton, NC 27527-8078; 1167 Highway 42 East_x0009__x0009__x0009__x0009__x0009__x0009__x0009__x0009__x0009_, Clayton, NC 27527-8009"/>
    <s v="Yes"/>
    <s v="954 Highway 42 East; PO Box 999_x0009__x0009__x0009__x0009__x0009__x0009__x0009__x0009__x0009__x0009__x0009__x0009__x0009__x0009__x0009__x0009__x0009__x0009__x0009_, Clayton, NC 27520"/>
    <s v="27527-8078; 27527-8009"/>
    <s v="919-550-1284"/>
    <s v="www.caterpillar.com_x0009__x0009__x0009__x0009__x0009__x0009__x0009__x0009__x0009__x0009__x0009__x0009__x0009__x0009_"/>
    <n v="333120"/>
    <s v=""/>
    <s v="Manufacturing"/>
    <s v=""/>
    <s v="Purchase and/or installation of equipment; Renovation to building; Training"/>
    <n v="2192000"/>
    <n v="1644000"/>
    <n v="548000"/>
    <n v="169"/>
    <n v="1294"/>
    <n v="37319"/>
    <n v="29700000"/>
    <n v="5"/>
    <n v="9"/>
    <s v="Terminated, Funds Disbursed"/>
    <n v="0"/>
    <n v="145873"/>
    <n v="0"/>
    <n v="48624"/>
    <n v="111"/>
    <n v="1403"/>
    <n v="53904"/>
    <n v="30593523"/>
    <s v=""/>
    <s v="$289,634 (county); Town:  Yr 1/2013  90%/50%                     Yr 2/2014  90%/50%                       Yr 3/2015  90%/50%                       Yr 4/2016  90%/50%                         Yr 5/2017  90%/50%                                   Yr 6/2018  80%                                   Yr 7/2019  70%                            Personal Property for Yr 1-5 @ 50%         "/>
    <s v="Tax Grant; Incentive Grant based on Ad Valorum Taxes"/>
    <s v="County:  Paid out in 2019; Town:  2013 Payment $18,445.22       2014 Payment $31,395.17    2015 No payment due to employment level                    2016 No payment due to employment level               2017 No payment due to employment level                        2018 No payment due to employment level               2019 No payment due to employment level"/>
    <n v="145873"/>
  </r>
  <r>
    <s v="2011-8240"/>
    <x v="2"/>
    <x v="0"/>
    <s v="02/15/2012"/>
    <n v="2012"/>
    <s v="Harrison"/>
    <s v="RELX INC. fka Reed Elsevier Inc."/>
    <s v="Yes"/>
    <s v="Wake"/>
    <n v="3"/>
    <s v="1801 Varsity Drive, Raleigh, NC 27606-2072"/>
    <s v="Yes"/>
    <s v="121 Chanlon Road, New Providence, NJ 07974-1541"/>
    <s v="27606-2072"/>
    <s v="212-309-8100"/>
    <s v="www.reedelsevier.com"/>
    <n v="541511"/>
    <s v=""/>
    <s v="Professional, Scientific, and Technical Services"/>
    <s v=""/>
    <s v="Purchase and/or installation of equipment; Training; Other"/>
    <n v="11814000"/>
    <n v="8860500"/>
    <n v="2953500"/>
    <n v="315"/>
    <n v="325"/>
    <n v="82480"/>
    <n v="0"/>
    <n v="5"/>
    <n v="10"/>
    <s v="Active"/>
    <n v="1065750"/>
    <n v="4263000"/>
    <n v="355250"/>
    <n v="1421000"/>
    <n v="336"/>
    <n v="384"/>
    <n v="144473"/>
    <n v="0"/>
    <s v=""/>
    <s v="NO INCENTIVES"/>
    <s v="NO INCENTIVES"/>
    <s v="NO INCENTIVES"/>
    <n v="4263000"/>
  </r>
  <r>
    <s v="2011-8311"/>
    <x v="2"/>
    <x v="0"/>
    <s v="02/28/2012"/>
    <n v="2012"/>
    <s v="Fireball"/>
    <s v="XPO Logistics, Inc. I"/>
    <s v="Yes"/>
    <s v="Mecklenburg"/>
    <n v="3"/>
    <s v="13777 Ballantyne Corporate Place, Suite 400, Charlotte, NC 28277-4411; 11215 North Community House Road, Charlotte, NC 28277-4960"/>
    <s v="No"/>
    <s v="13777 Ballantyne Corporate Place, Suite 400, Charlotte, NC 28277-4411"/>
    <s v="28277-4411; 28277-4960"/>
    <s v="704-609-3593"/>
    <s v="www.xpocorporate.com"/>
    <n v="488510"/>
    <n v="551114"/>
    <s v="Transportation and Warehousing"/>
    <s v="Management of Companies and Enterprises"/>
    <s v="Purchase and/or installation of equipment; Training"/>
    <n v="4293000"/>
    <n v="3219750"/>
    <n v="1073250"/>
    <n v="181"/>
    <n v="4"/>
    <n v="50945"/>
    <n v="0"/>
    <n v="2"/>
    <n v="10"/>
    <s v="Active"/>
    <n v="664500"/>
    <n v="2466940"/>
    <n v="221500"/>
    <n v="822314"/>
    <n v="199"/>
    <n v="53"/>
    <n v="124879"/>
    <n v="0"/>
    <s v=""/>
    <s v="NO INCENTIVES"/>
    <s v="NO INCENTIVES"/>
    <s v="NO INCENTIVES"/>
    <n v="2466940"/>
  </r>
  <r>
    <s v="2005-0435"/>
    <x v="2"/>
    <x v="1"/>
    <s v="04/20/2012"/>
    <n v="2012"/>
    <s v="Top Drawer"/>
    <s v="Ashley Furniture Industries, LLC I"/>
    <s v="Yes"/>
    <s v="Davie"/>
    <n v="2"/>
    <s v="221 Ashley Furniture Way, Advance, NC 27006"/>
    <s v="No"/>
    <s v="One Ashley Way, Arcadia, WI 54612"/>
    <s v="27006"/>
    <s v="608-323-3377"/>
    <s v="www.ashleyfurniture.com"/>
    <n v="33712"/>
    <n v="493110"/>
    <s v="Manufacturing"/>
    <s v="Transportation and Warehousing"/>
    <s v="Purchase and/or installation of equipment; Renovation to building; Training; Other - infrastructure improvements"/>
    <n v="5232000"/>
    <n v="4447200"/>
    <n v="784800"/>
    <n v="468"/>
    <n v="10"/>
    <n v="27237"/>
    <n v="73580452"/>
    <n v="4"/>
    <n v="10"/>
    <s v="Active"/>
    <n v="690200"/>
    <n v="2541927"/>
    <n v="121800"/>
    <n v="448575"/>
    <n v="1384"/>
    <n v="301"/>
    <n v="48504"/>
    <n v="83159396"/>
    <s v=""/>
    <n v="10198701.219999999"/>
    <s v="Cash, Fee Waiver, Tax Incentive, Equipment purchase/lease back/state grant admin fee, sewer connection fee"/>
    <n v="10198701.219999999"/>
    <n v="2541927"/>
  </r>
  <r>
    <s v="2011-8352"/>
    <x v="2"/>
    <x v="1"/>
    <s v="04/26/2012"/>
    <n v="2012"/>
    <s v="Spirit"/>
    <s v="Inmar, Inc."/>
    <s v="Yes"/>
    <s v="Forsyth"/>
    <n v="3"/>
    <s v="635 Vine Street_x0009__x0009__x0009__x0009__x0009__x0009__x0009_, Winston-Salem, NC 27101-4185; ; ; _x0009__x0009__x0009__x0009__x0009_, _x0009_, NC "/>
    <s v="Yes"/>
    <s v="635 Vine Street, Winston-Salem, NC 27101-4185"/>
    <s v="27101-4185; "/>
    <s v="336-631-2764"/>
    <s v="www.inmar.com"/>
    <n v="541990"/>
    <n v="541614"/>
    <s v="Professional, Scientific, and Technical Services"/>
    <s v="Professional, Scientific, and Technical Services"/>
    <s v="Purchase and/or installation of equipment; Renovation to building; Training"/>
    <n v="5556000"/>
    <n v="4167000"/>
    <n v="1389000"/>
    <n v="191"/>
    <n v="723"/>
    <n v="65505"/>
    <n v="22050000"/>
    <n v="5"/>
    <n v="10"/>
    <s v="Terminated, Funds Disbursed"/>
    <n v="0"/>
    <n v="126674"/>
    <n v="0"/>
    <n v="42224"/>
    <n v="137"/>
    <n v="723"/>
    <n v="99852"/>
    <n v="25221708"/>
    <s v=""/>
    <n v="2803610"/>
    <s v="Cash Grant"/>
    <n v="1991668.3"/>
    <n v="126674"/>
  </r>
  <r>
    <s v="2011-8298"/>
    <x v="2"/>
    <x v="0"/>
    <s v="06/07/2012"/>
    <n v="2012"/>
    <s v="Orange"/>
    <s v="Citrix Systems, Inc. I"/>
    <s v="Yes"/>
    <s v="Wake"/>
    <n v="3"/>
    <s v="120 S. West Street, Raleigh, NC 27603-1834"/>
    <s v="No"/>
    <s v="7414 Hollister Ave, Goleta, CA 98117"/>
    <s v="27603-1834"/>
    <s v="805-690-6400"/>
    <s v="www.citrix.com"/>
    <n v="541511"/>
    <s v=""/>
    <s v="Professional, Scientific, and Technical Services"/>
    <s v=""/>
    <s v="Purchase and/or installation of equipment; Renovation to building"/>
    <n v="11540000"/>
    <n v="8655000"/>
    <n v="2885000"/>
    <n v="286"/>
    <n v="153"/>
    <n v="63626"/>
    <n v="11250000"/>
    <n v="4"/>
    <n v="12"/>
    <s v="Active"/>
    <n v="3222000"/>
    <n v="5433000"/>
    <n v="1074000"/>
    <n v="1811000"/>
    <n v="437"/>
    <n v="245"/>
    <n v="151958"/>
    <n v="32299662"/>
    <s v=""/>
    <s v="Assessed yearly + $53,769"/>
    <s v="tax grant"/>
    <n v="562929"/>
    <n v="5433000"/>
  </r>
  <r>
    <s v="2012-8501"/>
    <x v="2"/>
    <x v="1"/>
    <s v="06/13/2012"/>
    <n v="2012"/>
    <s v="Rudolph"/>
    <s v="Hamilton Sundstrand Corporation"/>
    <s v="Yes"/>
    <s v="Mecklenburg"/>
    <n v="3"/>
    <s v="Four Coliseum Centre - 2730 West Tyvola Road, Charlotte, NC 28217-4576"/>
    <s v="No"/>
    <s v="One Hamilton Rd., M/S 1-3-BC38, Windsor Locks, CT 6096"/>
    <s v="28217-4576"/>
    <s v="860-654-9502"/>
    <s v="www.hamiltonsundstrand.com"/>
    <n v="551114"/>
    <s v=""/>
    <s v="Management of Companies and Enterprises"/>
    <s v=""/>
    <s v="Purchase and/or installation of equipment; Renovation to building; Training; Other - employee relocation costs"/>
    <n v="22052000"/>
    <n v="16539000"/>
    <n v="5513000"/>
    <n v="293"/>
    <n v="0"/>
    <n v="160098"/>
    <n v="0"/>
    <n v="5"/>
    <n v="12"/>
    <s v="Active"/>
    <n v="4520250"/>
    <n v="10573210"/>
    <n v="1506750"/>
    <n v="3524403"/>
    <n v="344"/>
    <n v="122"/>
    <n v="237183"/>
    <n v="0"/>
    <s v=""/>
    <n v="2481644"/>
    <s v="Cash Grant"/>
    <n v="1889271"/>
    <n v="10573210"/>
  </r>
  <r>
    <s v="2012-8605"/>
    <x v="2"/>
    <x v="1"/>
    <s v="06/14/2012"/>
    <n v="2012"/>
    <s v="Iconic"/>
    <s v="Ralph Lauren Corporation II"/>
    <s v="Yes"/>
    <s v="Guilford, Forsyth"/>
    <n v="3"/>
    <s v="4100 Beechwood Drive, Greensboro, NC 27410-8117; 201 North Pendleton Street, High Point, NC 27260-5800; 4190 Eagle Hill Drive, High Point, NC 27265-8237; 2755 NC Hwy 66, Kernersville, NC 27284-8533"/>
    <s v="Yes"/>
    <s v="4100 Beechwood Drive, Greensboro, NC 27410-8117"/>
    <s v="27410-8117; 27260-5800; 27265-8237; 27284-8533"/>
    <s v="336-632-5000"/>
    <s v="www.ralphlauren.com"/>
    <n v="493110"/>
    <n v="454111"/>
    <s v="Transportation and Warehousing"/>
    <s v="Retail Trade"/>
    <s v="Purchase and/or installation of equipment; Renovation to building; Training"/>
    <n v="3274000"/>
    <n v="2455500"/>
    <n v="818500"/>
    <n v="450"/>
    <n v="1422"/>
    <n v="30944"/>
    <n v="87300000"/>
    <n v="4"/>
    <n v="9"/>
    <s v="Terminated, Funds Disbursed"/>
    <n v="0"/>
    <n v="451409"/>
    <n v="0"/>
    <n v="150470"/>
    <n v="0"/>
    <n v="1294"/>
    <n v="0"/>
    <n v="104708793"/>
    <s v=""/>
    <n v="1238400"/>
    <s v="Cash Grant"/>
    <n v="752625"/>
    <n v="451409"/>
  </r>
  <r>
    <s v="2008-4067"/>
    <x v="2"/>
    <x v="1"/>
    <s v="06/15/2012"/>
    <n v="2012"/>
    <s v="Lifesaver"/>
    <s v="GKN Driveline North America, Inc. I (Roxboro)"/>
    <s v="Yes"/>
    <s v="Person"/>
    <n v="2"/>
    <s v="6400 Durham Road, Timberlake, NC 27583-9587"/>
    <s v="Yes"/>
    <s v="1067 Trollingwood-Hawfields Rd, Mebane, NC 27302-9740"/>
    <s v="27583-9587"/>
    <s v="919-304-7510"/>
    <s v="www.gkn.com"/>
    <n v="336350"/>
    <s v=""/>
    <s v="Manufacturing"/>
    <s v=""/>
    <s v="Purchase and/or installation of equipment; Renovation to building; Training; Other - Floor addition and road access"/>
    <n v="1319000"/>
    <n v="1121150"/>
    <n v="197850"/>
    <n v="124"/>
    <n v="1046"/>
    <n v="36997"/>
    <n v="21744000"/>
    <n v="5"/>
    <n v="10"/>
    <s v="Terminated, Funds Disbursed"/>
    <n v="0"/>
    <n v="729471"/>
    <n v="0"/>
    <n v="128730"/>
    <n v="185"/>
    <n v="1470"/>
    <n v="40072"/>
    <n v="21948973"/>
    <s v=""/>
    <n v="25000"/>
    <s v="Cash Grant"/>
    <n v="25000"/>
    <n v="729471"/>
  </r>
  <r>
    <s v="2012-8397"/>
    <x v="2"/>
    <x v="1"/>
    <s v="06/20/2012"/>
    <n v="2012"/>
    <s v="Husker"/>
    <s v="Sid Tool Co., Inc."/>
    <s v="Yes"/>
    <s v="Mecklenburg"/>
    <n v="3"/>
    <s v="525 Harbour Place Drive, Davidson, NC 28036-7444"/>
    <s v="No"/>
    <s v="515 Broadhollow Road, Melville, NY 11747"/>
    <s v="28036-7444"/>
    <s v="516-812-2000"/>
    <s v="www.mscdirect.com"/>
    <n v="551114"/>
    <n v="423830"/>
    <s v="Management of Companies and Enterprises"/>
    <s v="Wholesale Trade"/>
    <s v="Purchase and/or installation of equipment;  Training; Other - Construction Cost"/>
    <n v="15697000"/>
    <n v="11772750"/>
    <n v="3924250"/>
    <n v="360"/>
    <n v="84"/>
    <n v="79176"/>
    <n v="28170000"/>
    <n v="4"/>
    <n v="12"/>
    <s v="Active"/>
    <n v="5538750"/>
    <n v="4955750"/>
    <n v="1846250"/>
    <n v="1651916"/>
    <n v="402"/>
    <n v="109"/>
    <n v="95773"/>
    <n v="39278581"/>
    <s v=""/>
    <n v="1070203"/>
    <s v="Cash Grant"/>
    <n v="739486.04"/>
    <n v="4955750"/>
  </r>
  <r>
    <s v="2012-8819"/>
    <x v="2"/>
    <x v="0"/>
    <s v="06/21/2012"/>
    <n v="2012"/>
    <s v="Choice"/>
    <s v="Linamar North Carolina, Inc. II"/>
    <s v="Yes"/>
    <s v="Buncombe"/>
    <n v="3"/>
    <s v="2169 Hendersonville Rd_x0009__x0009__x0009__x0009__x0009__x0009__x0009__x0009_, Arden, NC 28704-9742"/>
    <s v="Yes"/>
    <s v="26555 Evergreen Rd, Suite 900, Southfield, MI 48076"/>
    <s v="28704-9742"/>
    <s v="248-355-3533"/>
    <s v="www.linamar.com"/>
    <n v="333618"/>
    <n v="333120"/>
    <s v="Manufacturing"/>
    <s v="Manufacturing"/>
    <s v="Purchase and/or installation of equipment; Renovation to building; Training"/>
    <n v="2602000"/>
    <n v="1951500"/>
    <n v="650500"/>
    <n v="225"/>
    <n v="363"/>
    <n v="38288"/>
    <n v="67500000"/>
    <n v="4"/>
    <n v="9"/>
    <s v="Terminated, $0 Disbursed"/>
    <n v="0"/>
    <n v="0"/>
    <n v="0"/>
    <n v="0"/>
    <n v="0"/>
    <n v="178"/>
    <n v="0"/>
    <n v="0"/>
    <s v=""/>
    <n v="12500000"/>
    <s v="Cash Grant"/>
    <n v="3587000"/>
    <n v="0"/>
  </r>
  <r>
    <s v="2012-8837"/>
    <x v="2"/>
    <x v="0"/>
    <s v="07/13/2012"/>
    <n v="2012"/>
    <s v="P Squared"/>
    <s v="Valley Fine Foods Company, Inc."/>
    <s v="No"/>
    <s v="Rutherford"/>
    <n v="1"/>
    <s v="212 Nuway Packing Road, Forest City, NC 28043-3353"/>
    <s v="No"/>
    <s v="3909 Park Road, Benicia, CA 94510"/>
    <s v="28043-3353"/>
    <s v="707-400-1460"/>
    <s v="www.pastaprima.com"/>
    <n v="311991"/>
    <n v="311412"/>
    <s v="Manufacturing"/>
    <s v="Manufacturing"/>
    <s v="Purchase and/or installation of equipment; Renovation to building; Training"/>
    <n v="2786000"/>
    <n v="2786000"/>
    <n v="0"/>
    <n v="275"/>
    <n v="0"/>
    <n v="28472"/>
    <n v="11880000"/>
    <n v="3"/>
    <n v="10"/>
    <s v="Terminated, Funds Disbursed"/>
    <n v="0"/>
    <n v="56508"/>
    <n v="0"/>
    <n v="0"/>
    <n v="110"/>
    <n v="0"/>
    <n v="29790"/>
    <n v="12192319"/>
    <s v=""/>
    <n v="34000"/>
    <s v="Cash Incentive; Grant Administation Services"/>
    <n v="34000"/>
    <n v="56508"/>
  </r>
  <r>
    <s v="2012-8402"/>
    <x v="2"/>
    <x v="0"/>
    <s v="07/23/2012"/>
    <n v="2012"/>
    <s v="Tabletop"/>
    <s v="NetApp, Inc. III"/>
    <s v="Yes"/>
    <s v="Wake"/>
    <n v="3"/>
    <s v="7301 Kit Creek Road, Research Triangle Park, NC 27709-0266"/>
    <s v="Yes"/>
    <s v="7301 Kit Creek Road, Research Triangle Park, NC 27709"/>
    <s v="27709-0266"/>
    <s v="919-476-5297"/>
    <s v="www.netapp.com"/>
    <n v="541511"/>
    <s v=""/>
    <s v="Professional, Scientific, and Technical Services"/>
    <s v=""/>
    <s v="Purchase and/or installation of equipment; Other - offset labor costs to increase RTP viability as site"/>
    <n v="15709000"/>
    <n v="11781750"/>
    <n v="3927250"/>
    <n v="414"/>
    <n v="1498"/>
    <n v="91500"/>
    <n v="67500000"/>
    <n v="4"/>
    <n v="10"/>
    <s v="Terminated, Funds Disbursed"/>
    <n v="0"/>
    <n v="1014000"/>
    <n v="0"/>
    <n v="338000"/>
    <n v="114"/>
    <n v="1498"/>
    <n v="163256"/>
    <n v="69904514"/>
    <s v=""/>
    <n v="1751245.43"/>
    <s v="tax grant"/>
    <n v="3352353"/>
    <n v="1014000"/>
  </r>
  <r>
    <s v="2011-7185"/>
    <x v="2"/>
    <x v="1"/>
    <s v="08/13/2012"/>
    <n v="2012"/>
    <s v="Letter"/>
    <s v="Schletter Inc."/>
    <s v="No"/>
    <s v="Cleveland"/>
    <n v="1"/>
    <s v="1001 Commerce Center Drive, Shelby, NC 28150-7728"/>
    <s v="No"/>
    <s v="3761 East Farnum Place, Tucson, AZ 85706"/>
    <s v="28150-7728"/>
    <s v="520-289-8700"/>
    <s v="www.schletter.us"/>
    <n v="332312"/>
    <s v=""/>
    <s v="Manufacturing"/>
    <s v=""/>
    <s v="Purchase and/or installation of equipment;  Training"/>
    <n v="2930000"/>
    <n v="2930000"/>
    <n v="0"/>
    <n v="275"/>
    <n v="0"/>
    <n v="36594"/>
    <n v="24480000"/>
    <n v="5"/>
    <n v="9"/>
    <s v="Terminated, Funds Disbursed"/>
    <n v="0"/>
    <n v="75496"/>
    <n v="0"/>
    <n v="0"/>
    <n v="114"/>
    <n v="0"/>
    <n v="43710"/>
    <n v="0"/>
    <s v=""/>
    <n v="1840715"/>
    <s v="Tax Grant (Ended '17 -'18); Schletter no longer has a presence in Cleveland County."/>
    <n v="1131795"/>
    <n v="75496"/>
  </r>
  <r>
    <s v="2011-7855"/>
    <x v="2"/>
    <x v="1"/>
    <s v="09/05/2012"/>
    <n v="2012"/>
    <s v="South Park"/>
    <s v="Sheetz Distribution Services, LLC"/>
    <s v="No"/>
    <s v="Alamance"/>
    <n v="2"/>
    <s v="1737 Whites Kennel Road, Burlington, NC 27215-8977"/>
    <s v="No"/>
    <s v="242 Sheetz Way, Claysburg, PA 16625"/>
    <s v="27215-8977"/>
    <s v="814-239-1617"/>
    <s v="www.sheetz.com"/>
    <n v="493110"/>
    <n v="311"/>
    <s v="Transportation and Warehousing"/>
    <s v="Manufacturing"/>
    <s v="Purchase and/or installation of equipment"/>
    <n v="2272000"/>
    <n v="1931200"/>
    <n v="340800"/>
    <n v="229"/>
    <n v="0"/>
    <n v="27841"/>
    <n v="29560000"/>
    <n v="4"/>
    <n v="12"/>
    <s v="Active"/>
    <n v="999600"/>
    <n v="931600"/>
    <n v="176400"/>
    <n v="164400"/>
    <n v="255"/>
    <n v="26"/>
    <n v="44137"/>
    <n v="29890213"/>
    <s v=""/>
    <n v="3059848"/>
    <s v="Cash Grant, Utility Grant"/>
    <n v="2721379"/>
    <n v="931600"/>
  </r>
  <r>
    <s v="2012-9025"/>
    <x v="2"/>
    <x v="0"/>
    <s v="09/10/2012"/>
    <n v="2012"/>
    <s v="Connected"/>
    <s v="Leviton Manufacturing Co., Inc."/>
    <s v="Yes"/>
    <s v="Burke"/>
    <n v="1"/>
    <s v="113 Industrial Blvd., Morganton, NC 28655-8285"/>
    <s v="Yes"/>
    <s v="201 North Service Road, Melville, NY 11747"/>
    <s v="28655-8285"/>
    <s v="631-812-6788"/>
    <s v="www.leviton.com"/>
    <n v="335931"/>
    <s v=""/>
    <s v="Manufacturing"/>
    <s v=""/>
    <s v="Purchase and/or installation of equipment; Training; Other - Offset employee costs"/>
    <n v="1101000"/>
    <n v="1101000"/>
    <n v="0"/>
    <n v="137"/>
    <n v="531"/>
    <n v="31939"/>
    <n v="6574500"/>
    <n v="3"/>
    <n v="8"/>
    <s v="Closed"/>
    <n v="0"/>
    <n v="1079645"/>
    <n v="0"/>
    <n v="0"/>
    <n v="142"/>
    <n v="531"/>
    <n v="50691"/>
    <n v="8935398"/>
    <s v=""/>
    <n v="664300"/>
    <s v="Cash Grant"/>
    <n v="678962"/>
    <n v="1079645"/>
  </r>
  <r>
    <s v="2010-7092"/>
    <x v="2"/>
    <x v="1"/>
    <s v="10/05/2012"/>
    <n v="2012"/>
    <s v="Dogwood"/>
    <s v="Deere-Hitachi Construction Machinery Corporation"/>
    <s v="Yes"/>
    <s v="Forsyth"/>
    <n v="3"/>
    <s v="1000 Deere-Hitachi Rd, Kernersville, NC 27284-2275"/>
    <s v="Yes"/>
    <s v="PO Box 1187, Kernersville, NC 27285"/>
    <s v="27284-2275"/>
    <s v="336-996-8177"/>
    <s v="www.dhkernersville.com_x0009__x0009__x0009__x0009__x0009__x0009__x0009__x0009__x0009__x0009__x0009__x0009__x0009__x0009_"/>
    <n v="333120"/>
    <s v=""/>
    <s v="Manufacturing"/>
    <s v=""/>
    <s v="Purchase and/or installation of equipment; Renovation to building; Training"/>
    <n v="3509000"/>
    <n v="2631750"/>
    <n v="877250"/>
    <n v="306"/>
    <n v="743"/>
    <n v="39997"/>
    <n v="87442000"/>
    <n v="4"/>
    <n v="9"/>
    <s v="Terminated, $0 Disbursed"/>
    <n v="0"/>
    <n v="0"/>
    <n v="0"/>
    <n v="0"/>
    <n v="0"/>
    <n v="712"/>
    <n v="0"/>
    <n v="87447729"/>
    <s v=""/>
    <n v="1439454"/>
    <s v="Cash Grant, Infrastructure Improvements"/>
    <n v="1439454"/>
    <n v="0"/>
  </r>
  <r>
    <s v="2012-8393"/>
    <x v="2"/>
    <x v="0"/>
    <s v="10/15/2012"/>
    <n v="2012"/>
    <s v="Bronco"/>
    <s v="Denver Global Products, Inc."/>
    <s v="Yes"/>
    <s v="Lincoln"/>
    <n v="3"/>
    <s v="1000 East Powell Dr., Lincolnton, NC 28092-6137"/>
    <s v="No"/>
    <s v="1000 East Powell Dr., Lincolnton, NC 28092"/>
    <s v="28092-6137"/>
    <s v="704-665-1802"/>
    <s v="www.denverglobal.com_x0009__x0009__x0009__x0009__x0009__x0009__x0009__x0009__x0009__x0009__x0009__x0009__x0009_"/>
    <n v="333112"/>
    <s v=""/>
    <s v="Manufacturing"/>
    <s v=""/>
    <s v="Purchase and/or installation of equipment; Renovation to building; Training"/>
    <n v="3663000"/>
    <n v="2747250"/>
    <n v="915750"/>
    <n v="405"/>
    <n v="33"/>
    <n v="26847"/>
    <n v="27239000"/>
    <n v="3"/>
    <n v="10"/>
    <s v="Terminated, $0 Disbursed"/>
    <n v="0"/>
    <n v="0"/>
    <n v="0"/>
    <n v="0"/>
    <n v="64"/>
    <n v="33"/>
    <n v="52972"/>
    <n v="0"/>
    <s v=""/>
    <n v="766665"/>
    <s v="Tax Grant"/>
    <n v="0"/>
    <n v="0"/>
  </r>
  <r>
    <s v="2012-9042"/>
    <x v="2"/>
    <x v="1"/>
    <s v="11/19/2012"/>
    <n v="2012"/>
    <s v="Tuxedo"/>
    <s v="S. &amp; D. Coffee, Inc."/>
    <s v="Yes"/>
    <s v="Cabarrus"/>
    <n v="3"/>
    <s v="7955 West Winds Boulevard, Concord, NC 28027-3306; 300 Concord Parkway S, Concord, NC 28027-6702; 101 Commercial Park Drive SW, Concord, NC 28027-9014; 202 Ramdin Court NW, Concord, NC 28027-6175"/>
    <s v="Yes"/>
    <s v="300 Concord Parkway S, Concord, NC 28027-6702"/>
    <s v="28027-3306; 28027-6702; 28027-9014; 28027-6175"/>
    <s v="704-339-0917"/>
    <s v="www.sndcoffee.com"/>
    <n v="311920"/>
    <s v=""/>
    <s v="Manufacturing"/>
    <s v=""/>
    <s v="Purchase and/or installation of equipment; Training; Other - Offsetting higher costs of freight to customers"/>
    <n v="2084000"/>
    <n v="1563000"/>
    <n v="521000"/>
    <n v="180"/>
    <n v="613"/>
    <n v="32680"/>
    <n v="42300000"/>
    <n v="4"/>
    <n v="10"/>
    <s v="Active"/>
    <n v="714000"/>
    <n v="816953"/>
    <n v="238000"/>
    <n v="272317"/>
    <n v="232"/>
    <n v="686"/>
    <n v="44634"/>
    <n v="53306962"/>
    <s v=""/>
    <n v="1870828"/>
    <s v="Tax Grant"/>
    <n v="1033482"/>
    <n v="816953"/>
  </r>
  <r>
    <s v="2012-9344"/>
    <x v="2"/>
    <x v="0"/>
    <s v="12/13/2012"/>
    <n v="2012"/>
    <s v="Griffin"/>
    <s v="JELD-WEN, Inc. I"/>
    <s v="Yes"/>
    <s v="Mecklenburg"/>
    <n v="3"/>
    <s v="227 West Trade Street, Suite 550, Charlotte, NC 28202-3184; 2645 Silver Crescent Drive, Charlotte, NC 28273-3566"/>
    <s v="No"/>
    <s v="1631 NW Thurman St, Ste 400, Portland, OR 97209"/>
    <s v="28202-3184; 28273-3566"/>
    <s v="503-478-4463"/>
    <s v="www.jeld-wen.com"/>
    <n v="551114"/>
    <s v=""/>
    <s v="Management of Companies and Enterprises"/>
    <s v=""/>
    <s v="Purchase and/or installation of equipment; Renovation to building; Training"/>
    <n v="3395000"/>
    <n v="2546250"/>
    <n v="848750"/>
    <n v="135"/>
    <n v="0"/>
    <n v="85379"/>
    <n v="0"/>
    <n v="2"/>
    <n v="9"/>
    <s v="Active"/>
    <n v="579000"/>
    <n v="1845318"/>
    <n v="193000"/>
    <n v="615106"/>
    <n v="150"/>
    <n v="151"/>
    <n v="182954"/>
    <n v="0"/>
    <s v=""/>
    <s v="NO INCENTIVES"/>
    <s v="NO INCENTIVES"/>
    <s v="NO INCENTIVES"/>
    <n v="1845318"/>
  </r>
  <r>
    <s v="2012-9200"/>
    <x v="2"/>
    <x v="0"/>
    <s v="12/19/2012"/>
    <n v="2012"/>
    <s v="Oak"/>
    <s v="Gildan Yarns, LLC I"/>
    <s v="Yes"/>
    <s v="Rowan"/>
    <n v="2"/>
    <s v="2121 Heilig Road, Salisbury, NC 28146-2316"/>
    <s v="No"/>
    <s v="270 North Park Blvd, Cedartown, GA 30125"/>
    <s v="28146-2316"/>
    <s v="770-748-2510"/>
    <s v="www.gildan.com"/>
    <n v="313111"/>
    <s v=""/>
    <s v="Manufacturing"/>
    <s v=""/>
    <s v="Purchase and/or installation of equipment; Renovation to building; Training"/>
    <n v="1833000"/>
    <n v="1558050"/>
    <n v="274950"/>
    <n v="153"/>
    <n v="394"/>
    <n v="34134"/>
    <n v="46447200"/>
    <n v="2"/>
    <n v="10"/>
    <s v="Active"/>
    <n v="471750"/>
    <n v="892070"/>
    <n v="83250"/>
    <n v="157423"/>
    <n v="170"/>
    <n v="1439"/>
    <n v="41434"/>
    <n v="64818305"/>
    <s v=""/>
    <n v="1316588"/>
    <s v="Tax Grant"/>
    <n v="857356.01"/>
    <n v="892070"/>
  </r>
  <r>
    <s v="2012-9195"/>
    <x v="2"/>
    <x v="1"/>
    <s v="12/19/2012"/>
    <n v="2012"/>
    <s v="Galaxy"/>
    <s v="Herbalife International of America, Inc. I"/>
    <s v="No"/>
    <s v="Forsyth"/>
    <n v="3"/>
    <s v="3200 Temple School Rd, Winston-Salem, NC 27107-3628"/>
    <s v="No"/>
    <s v="990 West 190th St, Torrence, CA 90502"/>
    <s v="27107-3628"/>
    <s v="310-851-2350"/>
    <s v="www.herbalife.com_x0009__x0009__x0009__x0009__x0009__x0009__x0009__x0009__x0009__x0009__x0009__x0009__x0009__x0009_"/>
    <n v="311999"/>
    <n v="311920"/>
    <s v="Manufacturing"/>
    <s v="Manufacturing"/>
    <s v="Purchase and/or installation of equipment; Renovation to building; "/>
    <n v="7412000"/>
    <n v="5559000"/>
    <n v="1853000"/>
    <n v="444"/>
    <n v="0"/>
    <n v="36174"/>
    <n v="117000000"/>
    <n v="2"/>
    <n v="11"/>
    <s v="Active"/>
    <n v="2094000"/>
    <n v="3409109"/>
    <n v="698000"/>
    <n v="1136369"/>
    <n v="493"/>
    <n v="524"/>
    <n v="67430"/>
    <n v="143741106"/>
    <s v=""/>
    <n v="3442191"/>
    <s v="Cash Grant"/>
    <n v="3442191"/>
    <n v="3409109"/>
  </r>
  <r>
    <s v="2010-6547"/>
    <x v="2"/>
    <x v="1"/>
    <s v="12/19/2012"/>
    <n v="2012"/>
    <s v="Klausner"/>
    <s v="Klausner Lumber Two LLC"/>
    <s v="No"/>
    <s v="Halifax"/>
    <n v="1"/>
    <s v="260 Piper Lane, Enfield, NC 27823-8974"/>
    <s v="No"/>
    <s v="1297 Professional Drive, Suite 202, Myrtle Beach, SC 29577"/>
    <s v="27823-8974"/>
    <s v="843-626-9600"/>
    <s v="www.klausner-group.com"/>
    <n v="321113"/>
    <s v=""/>
    <s v="Manufacturing"/>
    <s v=""/>
    <s v="Added to application for future reporting"/>
    <n v="3913000"/>
    <n v="3913000"/>
    <n v="0"/>
    <n v="315"/>
    <n v="0"/>
    <n v="29343"/>
    <n v="99000000"/>
    <n v="3"/>
    <n v="11"/>
    <s v="Terminated, $0 Disbursed"/>
    <n v="0"/>
    <n v="0"/>
    <n v="0"/>
    <n v="0"/>
    <n v="43"/>
    <n v="0"/>
    <n v="36463"/>
    <n v="0"/>
    <s v=""/>
    <n v="1550000"/>
    <s v="Conveyance of Land"/>
    <n v="1550000"/>
    <n v="0"/>
  </r>
  <r>
    <s v="12-1094"/>
    <x v="3"/>
    <x v="2"/>
    <d v="2012-06-14T00:00:00"/>
    <n v="2012"/>
    <s v="Domtar"/>
    <s v="Domtar Paper Company, LLC"/>
    <s v="Yes"/>
    <s v="Martin"/>
    <n v="1"/>
    <s v="1375 NC Highway 149 N_x000a_Plymouth, NC 27962"/>
    <s v="Retention Project"/>
    <s v="1375 NC Highway 149 N, _x000a_Plymouth, NC 27962"/>
    <n v="27962"/>
    <s v="252-793-8611"/>
    <s v="www.domtar.com"/>
    <n v="322121"/>
    <n v="322112"/>
    <s v="Manufacturing"/>
    <s v="Manufacturing"/>
    <s v="training and retraining "/>
    <n v="7000000"/>
    <s v="NA"/>
    <s v="NA"/>
    <s v="Not Required"/>
    <n v="320"/>
    <n v="42692"/>
    <n v="65000000"/>
    <s v="NA"/>
    <n v="10"/>
    <s v="Closed"/>
    <n v="0"/>
    <n v="7000000"/>
    <s v="NA"/>
    <s v="NA"/>
    <s v="Not Required"/>
    <n v="331"/>
    <n v="100379"/>
    <n v="85888281"/>
    <n v="0"/>
    <n v="1500000"/>
    <s v="Cash Grant"/>
    <n v="1500000"/>
    <m/>
  </r>
  <r>
    <s v="2011-7616"/>
    <x v="0"/>
    <x v="0"/>
    <d v="2011-07-01T00:00:00"/>
    <n v="2011"/>
    <s v="Nickel"/>
    <s v="BestSweet, Inc."/>
    <s v="Not Available"/>
    <s v="Iredell"/>
    <n v="3"/>
    <s v="Mooresville Business Park Industrial Site, 288 Mazeppa Road, Mooresville, NC"/>
    <s v="Yes"/>
    <s v="288 Mazeppa Road, Mooresville, NC 28115"/>
    <s v="28115-7928"/>
    <s v="704-664-4300"/>
    <s v="www.bestsweet.com"/>
    <n v="311340"/>
    <s v="Not Applicable"/>
    <s v="Manufacturing"/>
    <s v="Not Applicable"/>
    <s v="a. Installation or purchase of new equipment"/>
    <n v="50000"/>
    <m/>
    <m/>
    <n v="33"/>
    <n v="272"/>
    <n v="35308"/>
    <n v="5747850"/>
    <m/>
    <n v="3"/>
    <s v="Closed, $0 Disbursed"/>
    <n v="0"/>
    <n v="0"/>
    <m/>
    <m/>
    <n v="0"/>
    <n v="272"/>
    <n v="0"/>
    <n v="0"/>
    <n v="0"/>
    <n v="271579"/>
    <s v="Tax Incentives"/>
    <n v="170746"/>
    <n v="0"/>
  </r>
  <r>
    <s v="2011-7629"/>
    <x v="0"/>
    <x v="0"/>
    <d v="2011-07-05T00:00:00"/>
    <n v="2011"/>
    <s v="Kiln"/>
    <s v="Kiln Drying Systems and Components, Inc."/>
    <s v="Not Available"/>
    <s v="Henderson"/>
    <n v="3"/>
    <s v="234 Industrial Drive, Etowah, NC"/>
    <s v="Yes"/>
    <s v="PO Box 643, Arden NC 28704-0643"/>
    <n v="28729"/>
    <s v="828-891-8115"/>
    <s v="www.kdskilns.com"/>
    <n v="333298"/>
    <s v="Not Applicable"/>
    <s v="Manufacturing"/>
    <s v="Not Applicable"/>
    <s v="a. Installation or purchase of new equipment, b. Structural repairs, improvements, or renovations to existing buildings to be used for expansion"/>
    <n v="19700"/>
    <m/>
    <m/>
    <n v="9"/>
    <n v="32"/>
    <n v="45448"/>
    <n v="1246500"/>
    <m/>
    <n v="3"/>
    <s v="Closed, $0 Disbursed"/>
    <n v="0"/>
    <n v="0"/>
    <m/>
    <m/>
    <n v="0"/>
    <n v="32"/>
    <n v="0"/>
    <n v="0"/>
    <n v="0"/>
    <n v="19771"/>
    <s v="Cash "/>
    <n v="0"/>
    <n v="0"/>
  </r>
  <r>
    <s v="2010-7076"/>
    <x v="0"/>
    <x v="0"/>
    <d v="2011-07-12T00:00:00"/>
    <n v="2011"/>
    <s v="Project HardRock"/>
    <s v="CertainTeed Corporation (#1-Granville)"/>
    <s v="Not Available"/>
    <s v="Granville"/>
    <n v="2"/>
    <s v="200 CertainTeed Drive, Oxford, NC"/>
    <s v="Yes"/>
    <s v="200 CertainTeed Drive, Oxford, NC 27565-3588"/>
    <s v="27565-3588"/>
    <s v="919-692-2125"/>
    <s v="www.certainteed.com"/>
    <n v="324122"/>
    <s v="Not Applicable"/>
    <s v="Manufacturing"/>
    <s v="Not Applicable"/>
    <s v="a. Installation or purchase of new equipment"/>
    <n v="30000"/>
    <m/>
    <m/>
    <n v="10"/>
    <n v="266"/>
    <n v="57408"/>
    <n v="18000000"/>
    <m/>
    <n v="3"/>
    <s v="Closed, $0 Disbursed"/>
    <n v="0"/>
    <n v="0"/>
    <m/>
    <m/>
    <n v="0"/>
    <n v="266"/>
    <n v="0"/>
    <n v="0"/>
    <n v="0"/>
    <n v="130000"/>
    <s v="Cash "/>
    <n v="0"/>
    <n v="0"/>
  </r>
  <r>
    <s v="2011-7611"/>
    <x v="0"/>
    <x v="0"/>
    <d v="2011-07-18T00:00:00"/>
    <n v="2011"/>
    <s v="Light"/>
    <s v="MVP Group International, Inc."/>
    <s v="Not Available"/>
    <s v="Surry"/>
    <n v="1"/>
    <s v="430 Gentry Road, Elkin, NC"/>
    <s v="Yes"/>
    <s v="1031 Le Grand Boulevard, Charleston, SC 29492"/>
    <n v="28621"/>
    <s v="336-527-2276"/>
    <s v="www.mvpgroupint.com, www.colonialcandle.com"/>
    <n v="424990"/>
    <s v="Not Applicable"/>
    <s v="Wholesale Trade"/>
    <s v="Not Applicable"/>
    <s v="a. Installation or purchase of new equipment, b. Structural repairs, improvements, or renovations to existing buildings to be used for expansion, c. Construction of or improvements to new or existing water...or equipment for existing buildings, d. Construction of or improvements to new or existing water...or equipment for new/proposed building"/>
    <n v="86000"/>
    <m/>
    <m/>
    <n v="60"/>
    <n v="104"/>
    <n v="25220"/>
    <n v="9535500"/>
    <m/>
    <n v="3"/>
    <s v="Closed, Funds Disbursed"/>
    <n v="0"/>
    <n v="26829"/>
    <m/>
    <m/>
    <n v="85"/>
    <n v="104"/>
    <n v="623"/>
    <n v="5508001"/>
    <n v="0"/>
    <n v="218000"/>
    <s v="Tax Incentives, "/>
    <n v="26829"/>
    <n v="26829"/>
  </r>
  <r>
    <s v="2010-6039"/>
    <x v="0"/>
    <x v="1"/>
    <d v="2011-07-19T00:00:00"/>
    <n v="2011"/>
    <s v="Project Future Force"/>
    <s v="Semprius, Inc."/>
    <s v="Yes"/>
    <s v="Vance"/>
    <n v="1"/>
    <s v="145 Technology Lane, Suite B, Henderson, NC"/>
    <s v="No"/>
    <s v="4915 Prospectus Dr., Suite C, Durham, NC 27713-4401"/>
    <s v="27537-5301"/>
    <s v="919-433-9980"/>
    <s v="www.semprius.com"/>
    <n v="334413"/>
    <s v="Not Applicable"/>
    <s v="Manufacturing"/>
    <s v="Not Applicable"/>
    <s v="a. Installation or purchase of new equipment, b. Structural repairs, improvements, or renovations to existing buildings to be used for expansion"/>
    <n v="600000"/>
    <m/>
    <m/>
    <n v="230"/>
    <n v="29"/>
    <n v="41028"/>
    <n v="80730000"/>
    <m/>
    <n v="4"/>
    <s v="Closed, $0 Disbursed"/>
    <n v="0"/>
    <n v="0"/>
    <m/>
    <m/>
    <n v="0"/>
    <n v="29"/>
    <n v="0"/>
    <n v="0"/>
    <n v="0"/>
    <n v="2500000"/>
    <s v="Tax Incentives "/>
    <n v="600000"/>
    <n v="0"/>
  </r>
  <r>
    <s v="2008-4438"/>
    <x v="0"/>
    <x v="0"/>
    <d v="2011-07-20T00:00:00"/>
    <n v="2011"/>
    <s v="Project Norway"/>
    <s v="J. E. Ekornes USA, Inc."/>
    <s v="Not Available"/>
    <s v="Burke"/>
    <n v="1"/>
    <s v="Morganton (Burke County), NC"/>
    <s v="No"/>
    <s v="c/o Linda McCarty, 1076 West Fourth Street, Ste 100, Winston-Salem, NC 27101-2440"/>
    <n v="28655"/>
    <s v="336-722-2149"/>
    <s v="www.ekornes.com"/>
    <n v="337121"/>
    <s v="Not Applicable"/>
    <s v="Manufacturing"/>
    <s v="Not Applicable"/>
    <s v="a. Installation or purchase of new equipment, b. Structural repairs, improvements, or renovations to existing buildings to be used for expansion"/>
    <n v="100000"/>
    <m/>
    <m/>
    <n v="52"/>
    <n v="0"/>
    <n v="27716"/>
    <n v="1179000"/>
    <m/>
    <n v="3"/>
    <s v="Closed, Funds Disbursed"/>
    <n v="0"/>
    <n v="50000"/>
    <m/>
    <m/>
    <n v="36"/>
    <n v="0"/>
    <n v="696.76"/>
    <n v="1248556.1000000001"/>
    <n v="0"/>
    <n v="1235648.6600000001"/>
    <s v="Tax Incentives, In-kind Services, Cash, Real Estate, Relocation Package"/>
    <n v="118039"/>
    <n v="50000"/>
  </r>
  <r>
    <s v="2011-7842"/>
    <x v="0"/>
    <x v="1"/>
    <d v="2011-07-25T00:00:00"/>
    <n v="2011"/>
    <s v="Delta"/>
    <s v="Celgard, LLC II"/>
    <s v="Yes"/>
    <s v="Cabarrus"/>
    <n v="3"/>
    <s v="390 Business Blvd., Concord, NC"/>
    <s v="Yes"/>
    <s v="11430 N. Community House Road, Suite 350, Charlotte, NC 28277"/>
    <s v="28027-6597"/>
    <s v="704-587-8475"/>
    <s v="www.celgard.com"/>
    <n v="326113"/>
    <n v="335911"/>
    <s v="Manufacturing"/>
    <s v="Manufacturing"/>
    <s v="a. Installation or purchase of new equipment, b. Structural repairs, improvements, or renovations to existing buildings to be used for expansion, c. Construction of or improvements to new or existing water...or equipment for existing buildings, d. Construction of or improvements to new or existing water...or equipment for new/proposed building"/>
    <n v="500000"/>
    <m/>
    <m/>
    <n v="225"/>
    <n v="711"/>
    <n v="34112"/>
    <n v="94500000"/>
    <m/>
    <n v="3"/>
    <s v="Closed, $0 Disbursed"/>
    <n v="0"/>
    <n v="0"/>
    <m/>
    <m/>
    <n v="0"/>
    <n v="711"/>
    <n v="0"/>
    <n v="1489245"/>
    <n v="0"/>
    <n v="2811375"/>
    <s v="Tax Incentives"/>
    <n v="0"/>
    <n v="0"/>
  </r>
  <r>
    <s v="2011-7519"/>
    <x v="0"/>
    <x v="0"/>
    <d v="2011-08-03T00:00:00"/>
    <n v="2011"/>
    <s v="Project Enviva Northampton"/>
    <s v="Enviva, LP (Northampton)"/>
    <s v="Not Available"/>
    <s v="Northampton"/>
    <n v="1"/>
    <s v="Greenfield Industrial Site, Northampton County, NC"/>
    <s v="No"/>
    <s v="7200 Wisconsin Avenue, Bethesda, MD 20814"/>
    <s v="TBD"/>
    <s v="301-657-5560"/>
    <s v="www.envivamass.com"/>
    <n v="321999"/>
    <s v="Not Applicable"/>
    <s v="Manufacturing"/>
    <s v="Not Applicable"/>
    <s v="a. Installation or purchase of new equipment, b. Structural repairs, improvements, or renovations to existing buildings to be used for expansion, c. Construction of or improvements to new or existing water...or equipment for existing buildings, d. Construction of or improvements to new or existing water...or equipment for new/proposed building"/>
    <n v="300000"/>
    <m/>
    <m/>
    <n v="56"/>
    <n v="53"/>
    <n v="34632"/>
    <n v="54000000"/>
    <m/>
    <n v="3"/>
    <s v="Closed, Funds Disbursed"/>
    <n v="0"/>
    <n v="195000"/>
    <m/>
    <m/>
    <n v="36"/>
    <n v="53"/>
    <n v="745"/>
    <n v="93736786"/>
    <n v="0"/>
    <n v="1910300"/>
    <s v="Tax Incentives, Donation of Land, In-kind Services"/>
    <n v="337168"/>
    <n v="195000"/>
  </r>
  <r>
    <s v="2011-7482"/>
    <x v="0"/>
    <x v="0"/>
    <d v="2011-08-12T00:00:00"/>
    <n v="2011"/>
    <s v="Project AirFlow"/>
    <s v="P&amp;G Manufacturing of Washington, Inc."/>
    <s v="Not Available"/>
    <s v="Beaufort"/>
    <n v="1"/>
    <s v="Beaufort County Industrial Park (Beaufort County), NC"/>
    <s v="Yes"/>
    <s v="PO Box 369, Washington,  NC 27889"/>
    <n v="27889"/>
    <s v="252-946-9110"/>
    <s v="www.pgmfg.com"/>
    <n v="333411"/>
    <s v="Not Applicable"/>
    <s v="Manufacturing"/>
    <s v="Not Applicable"/>
    <s v="a. Installation or purchase of new equipment, b. Structural repairs, improvements, or renovations to existing buildings to be used for expansion, c. Construction of or improvements to new or existing water...or equipment for existing buildings, d. Construction of or improvements to new or existing water...or equipment for new/proposed building"/>
    <n v="96000"/>
    <m/>
    <m/>
    <n v="29"/>
    <n v="33"/>
    <n v="30160"/>
    <n v="3600000"/>
    <m/>
    <n v="3"/>
    <s v="Closed, $0 Disbursed"/>
    <n v="0"/>
    <n v="0"/>
    <m/>
    <m/>
    <n v="0"/>
    <n v="33"/>
    <n v="0"/>
    <n v="0"/>
    <n v="0"/>
    <n v="96000"/>
    <s v="Donation of Land"/>
    <n v="90000"/>
    <n v="0"/>
  </r>
  <r>
    <s v="2011-7775"/>
    <x v="0"/>
    <x v="0"/>
    <d v="2011-08-26T00:00:00"/>
    <n v="2011"/>
    <s v="Project Merlot"/>
    <s v="Kings Plush, Inc. (STI)"/>
    <s v="Not Available"/>
    <s v="Cleveland"/>
    <n v="1"/>
    <s v="Marie St, Kings Mountain, NC"/>
    <s v="Yes"/>
    <s v="PO Box 398, Kings Mountain, NC 28086"/>
    <s v="28086-3147"/>
    <s v="704-730-2812"/>
    <s v="Not Available"/>
    <n v="313210"/>
    <s v="Not Applicable"/>
    <s v="Manufacturing"/>
    <s v="Not Applicable"/>
    <s v="a. Installation or purchase of new equipment, b. Structural repairs, improvements, or renovations to existing buildings to be used for expansion, c. Construction of or improvements to new or existing water...or equipment for existing buildings"/>
    <n v="56000"/>
    <m/>
    <m/>
    <n v="56"/>
    <n v="171"/>
    <n v="22412"/>
    <n v="4427550"/>
    <m/>
    <n v="3"/>
    <s v="Closed, $0 Disbursed"/>
    <n v="0"/>
    <n v="0"/>
    <m/>
    <m/>
    <n v="0"/>
    <n v="171"/>
    <n v="0"/>
    <n v="0"/>
    <n v="0"/>
    <n v="75000"/>
    <s v="Tax Incentives"/>
    <n v="0"/>
    <n v="0"/>
  </r>
  <r>
    <s v="2011-2471"/>
    <x v="0"/>
    <x v="0"/>
    <d v="2011-09-23T00:00:00"/>
    <n v="2011"/>
    <s v="Project Trailwood"/>
    <s v="Cooper Standard Automotive, Inc."/>
    <s v="Not Available"/>
    <s v="Wayne"/>
    <n v="2"/>
    <s v="308 Fedelon Trail, Goldsboro, NC"/>
    <s v="Yes"/>
    <s v="308 Fedelon Trail, Goldsboro, NC 27534"/>
    <s v="27530-9001"/>
    <s v="919-735-5394"/>
    <s v="www.cooperstandard.com"/>
    <n v="326299"/>
    <s v="Not Applicable"/>
    <s v="Manufacturing"/>
    <s v="Not Applicable"/>
    <s v="a. Installation or purchase of new equipment"/>
    <n v="157400"/>
    <m/>
    <m/>
    <n v="123"/>
    <n v="373"/>
    <n v="28548"/>
    <n v="16122245"/>
    <m/>
    <n v="3"/>
    <s v="Closed, Funds Disbursed"/>
    <n v="0"/>
    <n v="157400"/>
    <m/>
    <m/>
    <n v="270"/>
    <n v="373"/>
    <n v="955"/>
    <n v="20059113"/>
    <n v="0"/>
    <n v="157400"/>
    <s v="Cash"/>
    <n v="157400"/>
    <n v="157400"/>
  </r>
  <r>
    <s v="2011-7884"/>
    <x v="0"/>
    <x v="0"/>
    <d v="2011-10-04T00:00:00"/>
    <n v="2011"/>
    <s v="CertainTeed"/>
    <s v="Plycem USA, Inc. (CertainTeed Corporation) (Wilkes)"/>
    <s v="Not Available"/>
    <s v="Wilkes"/>
    <n v="1"/>
    <s v="1149 Abtco Road, North Wilkesboro, NC"/>
    <s v="Yes"/>
    <s v="1149 Abtco Road, North Wilkesboro, NC 28659"/>
    <s v="28659-9633"/>
    <s v="336-696-2106"/>
    <s v="www.certainteed.com"/>
    <n v="327390"/>
    <s v="Not Applicable"/>
    <s v="Manufacturing"/>
    <s v="Not Applicable"/>
    <s v="a. Installation or purchase of new equipment, b. Structural repairs, improvements, or renovations to existing buildings to be used for expansion, d. Construction of or improvements to new or existing water...or equipment for new/proposed building"/>
    <n v="98000"/>
    <m/>
    <m/>
    <n v="26"/>
    <n v="76"/>
    <n v="38480"/>
    <n v="2468700"/>
    <m/>
    <n v="3"/>
    <s v="Closed, $0 Disbursed"/>
    <n v="0"/>
    <n v="0"/>
    <m/>
    <m/>
    <n v="0"/>
    <n v="76"/>
    <n v="0"/>
    <n v="0"/>
    <n v="0"/>
    <n v="98000"/>
    <s v="Cash, Tax Incentives"/>
    <n v="0"/>
    <n v="0"/>
  </r>
  <r>
    <s v="2011-7635"/>
    <x v="0"/>
    <x v="0"/>
    <d v="2011-10-06T00:00:00"/>
    <n v="2011"/>
    <s v="Project Shalag II"/>
    <s v="Shalag US, Inc. (#2)"/>
    <s v="Not Available"/>
    <s v="Granville"/>
    <n v="2"/>
    <s v="917 SE Industrial Drive, Oxford, NC"/>
    <s v="Yes"/>
    <s v="Post Office Box 225, Oxford, NC 27565"/>
    <s v="27565-3596"/>
    <s v="919-690-0250"/>
    <s v="Not Available"/>
    <n v="313230"/>
    <s v="Not Applicable"/>
    <s v="Manufacturing"/>
    <s v="Not Applicable"/>
    <s v="a. Installation or purchase of new equipment, b. Structural repairs, improvements, or renovations to existing buildings to be used for expansion"/>
    <n v="75000"/>
    <m/>
    <m/>
    <n v="23"/>
    <n v="42"/>
    <n v="30940"/>
    <n v="13950000"/>
    <m/>
    <n v="3"/>
    <s v="Closed, Funds Disbursed"/>
    <n v="0"/>
    <n v="75000"/>
    <m/>
    <m/>
    <n v="28"/>
    <n v="42"/>
    <n v="991"/>
    <n v="15676843"/>
    <n v="0"/>
    <n v="580000"/>
    <s v="Cash, In-kind Services"/>
    <n v="467346"/>
    <n v="75000"/>
  </r>
  <r>
    <s v="2011-7623"/>
    <x v="0"/>
    <x v="0"/>
    <d v="2011-10-10T00:00:00"/>
    <n v="2011"/>
    <s v="Project Icing"/>
    <s v="Honda Aircraft Company, LLC"/>
    <s v="Yes"/>
    <s v="Guilford"/>
    <n v="3"/>
    <s v="6430 Ballinger Road, Greensboro, NC"/>
    <s v="Yes"/>
    <s v="1919 Torrance Boulevard, Torrance, California 90501"/>
    <s v="27410-9063"/>
    <s v="301-783-2002"/>
    <s v="www.hondajet.honda.com"/>
    <n v="336411"/>
    <s v="Not Applicable"/>
    <s v="Manufacturing"/>
    <s v="Not Applicable"/>
    <s v="a. Installation or purchase of new equipment, b. Structural repairs, improvements, or renovations to existing buildings to be used for expansion, d. Construction of or improvements to new or existing water...or equipment for new/proposed building"/>
    <n v="1000000"/>
    <m/>
    <m/>
    <n v="377"/>
    <n v="346"/>
    <n v="47684"/>
    <n v="70830000"/>
    <m/>
    <n v="3"/>
    <s v="Closed, Funds Disbursed"/>
    <n v="0"/>
    <n v="1000000"/>
    <m/>
    <m/>
    <n v="569"/>
    <n v="346"/>
    <n v="1792"/>
    <n v="76321671"/>
    <n v="0"/>
    <n v="1294710"/>
    <s v="Cash"/>
    <n v="1151623"/>
    <n v="1000000"/>
  </r>
  <r>
    <s v="2011-7666"/>
    <x v="0"/>
    <x v="0"/>
    <d v="2011-10-14T00:00:00"/>
    <n v="2011"/>
    <s v="Lift Off"/>
    <s v="Zurn Industries, LLC"/>
    <s v="Yes"/>
    <s v="Lee"/>
    <n v="2"/>
    <s v="5901 Elwin Buchanan Drive, Sanford, NC 27330"/>
    <s v="Yes"/>
    <s v="5900 Elwin Buchanan Drive, Sanford, NC 27330"/>
    <n v="27330"/>
    <s v="919-775-5592"/>
    <s v="www.zurn.com"/>
    <n v="332913"/>
    <s v="Not Applicable"/>
    <s v="Manufacturing"/>
    <s v="Not Applicable"/>
    <s v="b. Structural repairs, improvements, or renovations to existing buildings to be used for expansion"/>
    <n v="38000"/>
    <m/>
    <m/>
    <n v="38"/>
    <n v="97"/>
    <n v="25584"/>
    <n v="40000"/>
    <m/>
    <n v="3"/>
    <s v="Closed, Funds Disbursed"/>
    <n v="0"/>
    <n v="19000"/>
    <m/>
    <m/>
    <n v="24"/>
    <n v="97"/>
    <n v="1168"/>
    <n v="255930"/>
    <n v="0"/>
    <n v="38000"/>
    <s v="Cash"/>
    <n v="24000"/>
    <n v="19000"/>
  </r>
  <r>
    <s v="2011-7873"/>
    <x v="0"/>
    <x v="0"/>
    <d v="2011-10-27T00:00:00"/>
    <n v="2011"/>
    <s v="Project Cabinet"/>
    <s v="Gourmet Group LLC (Geppetto)"/>
    <s v="Not Available"/>
    <s v="Rutherford"/>
    <n v="1"/>
    <s v="160 Executive Drive, Rutherfordton, NC"/>
    <s v="No"/>
    <s v="160 Executive Drive, Rutherfordton, NC 28139"/>
    <s v="28139-2929"/>
    <s v="910-691-7099"/>
    <s v="www.geppettokitchens.com"/>
    <n v="337110"/>
    <s v="Not Applicable"/>
    <s v="Manufacturing"/>
    <s v="Not Applicable"/>
    <s v="a. Installation or purchase of new equipment, b. Structural repairs, improvements, or renovations to existing buildings to be used for expansion"/>
    <n v="270000"/>
    <m/>
    <m/>
    <n v="122"/>
    <n v="0"/>
    <n v="30680"/>
    <n v="2083860"/>
    <m/>
    <n v="3"/>
    <s v="Closed, $0 Disbursed"/>
    <n v="0"/>
    <n v="0"/>
    <m/>
    <m/>
    <n v="0"/>
    <n v="0"/>
    <n v="0"/>
    <n v="0"/>
    <n v="0"/>
    <n v="270000"/>
    <s v="Cash"/>
    <n v="1242"/>
    <n v="0"/>
  </r>
  <r>
    <s v="2011-8038"/>
    <x v="0"/>
    <x v="0"/>
    <d v="2011-10-31T00:00:00"/>
    <n v="2011"/>
    <s v="Project Blue Thunder"/>
    <s v="Aseptia, Inc."/>
    <s v="Not Available"/>
    <s v="Montgomery"/>
    <n v="1"/>
    <s v="131 Industrial Drive, Troy, NC"/>
    <s v="No"/>
    <s v="2021 Progress Court, Raleigh, NC 27608"/>
    <n v="27371"/>
    <s v="855-273-7800"/>
    <s v="www.aseptia.com"/>
    <n v="311421"/>
    <s v="Not Applicable"/>
    <s v="Manufacturing"/>
    <s v="Not Applicable"/>
    <s v="a. Installation or purchase of new equipment, b. Structural repairs, improvements, or renovations to existing buildings to be used for expansion, c. Construction of or improvements to new or existing water...or equipment for existing buildings"/>
    <n v="150000"/>
    <m/>
    <m/>
    <n v="68"/>
    <n v="0"/>
    <n v="28392"/>
    <n v="9180000"/>
    <m/>
    <n v="3"/>
    <s v="Closed, Funds Disbursed"/>
    <n v="0"/>
    <n v="150000"/>
    <m/>
    <m/>
    <n v="77"/>
    <n v="0"/>
    <n v="755.53"/>
    <n v="10289926.640000001"/>
    <n v="0"/>
    <n v="507531"/>
    <s v="Tax Incentives, Donation of Land"/>
    <n v="250000"/>
    <n v="150000"/>
  </r>
  <r>
    <s v="2011-7683"/>
    <x v="0"/>
    <x v="0"/>
    <d v="2011-11-02T00:00:00"/>
    <n v="2011"/>
    <s v="Meghan"/>
    <s v="CMS Food Solutions, Inc."/>
    <s v="Not Available"/>
    <s v="Brunswick"/>
    <n v="3"/>
    <s v="2080 Enterprise Drive, Leland, NC"/>
    <s v="No"/>
    <s v="11 Lake Avenue Extension, Danbury, CT 06811"/>
    <s v="28451-8804"/>
    <s v="203-300-8226"/>
    <s v="www.cmsfoods.com"/>
    <n v="325998"/>
    <s v="Not Applicable"/>
    <s v="Manufacturing"/>
    <s v="Not Applicable"/>
    <s v="a. Installation or purchase of new equipment, b. Structural repairs, improvements, or renovations to existing buildings to be used for expansion, d. Construction of or improvements to new or existing water...or equipment for new/proposed building"/>
    <n v="32000"/>
    <m/>
    <m/>
    <n v="47"/>
    <n v="0"/>
    <n v="38792"/>
    <n v="3960000"/>
    <m/>
    <n v="3"/>
    <s v="Closed, $0 Disbursed"/>
    <n v="0"/>
    <n v="0"/>
    <m/>
    <m/>
    <n v="0"/>
    <n v="0"/>
    <n v="0"/>
    <n v="0"/>
    <n v="0"/>
    <n v="32000"/>
    <s v="Tax Incentives"/>
    <n v="0"/>
    <n v="0"/>
  </r>
  <r>
    <s v="2011-7691"/>
    <x v="0"/>
    <x v="0"/>
    <d v="2011-11-03T00:00:00"/>
    <n v="2011"/>
    <s v="Blue"/>
    <s v="Ferraro Foods of North Carolina, LLC"/>
    <s v="Not Available"/>
    <s v="Alamance"/>
    <n v="2"/>
    <s v="2031 Park Center Drive, Mebane, NC"/>
    <s v="No"/>
    <s v="287 South Randolphville Road, Piscataway, NJ 08854"/>
    <s v="27302-9817"/>
    <s v="732-424-8325"/>
    <s v="www.ferrarofoods.com"/>
    <n v="424410"/>
    <s v="Not Applicable"/>
    <s v="Wholesale Trade"/>
    <s v="Not Applicable"/>
    <s v="a. Installation or purchase of new equipment, b. Structural repairs, improvements, or renovations to existing buildings to be used for expansion"/>
    <n v="70000"/>
    <m/>
    <m/>
    <n v="21"/>
    <n v="58"/>
    <n v="39728"/>
    <n v="5377500"/>
    <m/>
    <n v="3"/>
    <s v="Closed, Funds Disbursed"/>
    <n v="0"/>
    <n v="35000"/>
    <m/>
    <m/>
    <n v="12"/>
    <n v="58"/>
    <n v="874"/>
    <n v="7108621"/>
    <n v="0"/>
    <n v="152250"/>
    <s v="Cash"/>
    <n v="76187"/>
    <n v="35000"/>
  </r>
  <r>
    <s v="2011-7504"/>
    <x v="0"/>
    <x v="0"/>
    <d v="2011-11-08T00:00:00"/>
    <n v="2011"/>
    <s v="Project Norman"/>
    <s v="Smithfield-Kinston, LLC"/>
    <s v="Not Available"/>
    <s v="Lenoir"/>
    <n v="1"/>
    <s v="1780 Smithfield Way, Kinston, NC"/>
    <s v="Yes"/>
    <s v="112 Commerce Street, Smithfield, VA 23430"/>
    <s v="28504-9244"/>
    <s v="757-357-8192"/>
    <s v="Not Available"/>
    <n v="311612"/>
    <s v="Not Applicable"/>
    <s v="Manufacturing"/>
    <s v="Not Applicable"/>
    <s v="a. Installation or purchase of new equipment, b. Structural repairs, improvements, or renovations to existing buildings to be used for expansion"/>
    <n v="700000"/>
    <m/>
    <m/>
    <n v="297"/>
    <n v="340"/>
    <n v="24856"/>
    <n v="76900000"/>
    <m/>
    <n v="3"/>
    <s v="Closed, Funds Disbursed"/>
    <n v="0"/>
    <n v="700000"/>
    <m/>
    <m/>
    <n v="449"/>
    <n v="340"/>
    <n v="641"/>
    <n v="82037066"/>
    <n v="0"/>
    <n v="6700000"/>
    <s v="Tax Incentives, Cash "/>
    <n v="848730"/>
    <n v="700000"/>
  </r>
  <r>
    <s v="2011-8091"/>
    <x v="0"/>
    <x v="0"/>
    <d v="2011-11-09T00:00:00"/>
    <n v="2011"/>
    <s v="Project Tundra"/>
    <s v="Coilplus, Inc."/>
    <s v="Not Available"/>
    <s v="Guilford"/>
    <n v="3"/>
    <s v="426 Chimney Rock Road, Greensboro, NC"/>
    <s v="Yes"/>
    <s v="426 Chimney Rock Road, Greensboro, NC 27409"/>
    <s v="27409-9260"/>
    <s v="336-662-2420"/>
    <s v="www.coilplus.com"/>
    <n v="423510"/>
    <s v="Not Applicable"/>
    <s v="Wholesale Trade"/>
    <s v="Not Applicable"/>
    <s v="a. Installation or purchase of new equipment, b. Structural repairs, improvements, or renovations to existing buildings to be used for expansion, c. Construction of or improvements to new or existing water...or equipment for existing buildings, d. Construction of or improvements to new or existing water...or equipment for new/proposed building"/>
    <n v="50000"/>
    <m/>
    <m/>
    <n v="21"/>
    <n v="41"/>
    <n v="38636"/>
    <n v="11430000"/>
    <m/>
    <n v="3"/>
    <s v="Closed, Funds Disbursed"/>
    <n v="0"/>
    <n v="40500"/>
    <m/>
    <m/>
    <n v="17"/>
    <n v="41"/>
    <n v="1286"/>
    <n v="13594606"/>
    <n v="0"/>
    <n v="160453"/>
    <s v="Cash"/>
    <n v="53484"/>
    <n v="40500"/>
  </r>
  <r>
    <s v="2011-7958"/>
    <x v="0"/>
    <x v="0"/>
    <d v="2011-11-15T00:00:00"/>
    <n v="2011"/>
    <s v="Project Amaretto"/>
    <s v="PreGel America, Inc."/>
    <s v="Not Available"/>
    <s v="Cabarrus"/>
    <n v="3"/>
    <s v="4450 Fortune Ave NW, Concord, NC"/>
    <s v="Yes"/>
    <s v="4450 Fortune Ave NW, Concord, NC 28027"/>
    <s v="28027-7901"/>
    <s v="704-707-0331"/>
    <s v="www.pregelamerica.com"/>
    <n v="311520"/>
    <s v="Not Applicable"/>
    <s v="Manufacturing"/>
    <s v="Not Applicable"/>
    <s v="a. Installation or purchase of new equipment, b. Structural repairs, improvements, or renovations to existing buildings to be used for expansion"/>
    <n v="67500"/>
    <m/>
    <m/>
    <n v="43"/>
    <n v="80"/>
    <n v="36452"/>
    <n v="10260000"/>
    <m/>
    <n v="3"/>
    <s v="Closed, Funds Disbursed"/>
    <n v="0"/>
    <n v="25650"/>
    <m/>
    <m/>
    <n v="16"/>
    <n v="80"/>
    <n v="783"/>
    <n v="13817593"/>
    <n v="0"/>
    <n v="320658"/>
    <s v="Tax Incentives"/>
    <n v="451761"/>
    <n v="25650"/>
  </r>
  <r>
    <s v="2011-7856"/>
    <x v="0"/>
    <x v="0"/>
    <d v="2011-11-16T00:00:00"/>
    <n v="2011"/>
    <s v="Sebring"/>
    <s v="Henniges Automotive North Carolina, Inc."/>
    <s v="Not Available"/>
    <s v="Rockingham"/>
    <n v="1"/>
    <s v="226 Watlington Industrial Drive, Reidsville, NC"/>
    <s v="Yes"/>
    <s v="226 Watlington Industrial Drive, Reidsville, NC 27320"/>
    <s v="27320-8147"/>
    <s v="336-634-4063"/>
    <s v="www.hennigesautomotive.com"/>
    <n v="326291"/>
    <s v="Not Applicable"/>
    <s v="Manufacturing"/>
    <s v="Not Applicable"/>
    <s v="a. Installation or purchase of new equipment"/>
    <n v="65000"/>
    <m/>
    <m/>
    <n v="58"/>
    <n v="238"/>
    <n v="25064"/>
    <n v="2011500"/>
    <m/>
    <n v="3"/>
    <s v="Closed, $0 Disbursed"/>
    <n v="0"/>
    <n v="0"/>
    <m/>
    <m/>
    <n v="0"/>
    <n v="238"/>
    <n v="0"/>
    <n v="0"/>
    <n v="0"/>
    <n v="84648"/>
    <s v="Tax Incentives"/>
    <n v="56260"/>
    <n v="0"/>
  </r>
  <r>
    <s v="2011-8116"/>
    <x v="0"/>
    <x v="0"/>
    <d v="2011-11-16T00:00:00"/>
    <n v="2011"/>
    <s v="Staples"/>
    <s v="Sonoco Plastics, Inc."/>
    <s v="Not Available"/>
    <s v="Haywood"/>
    <n v="2"/>
    <s v="288 Howell Mill Road, Waynesville, NC"/>
    <s v="Yes"/>
    <s v="One North Second Street, Mail Stop B04, Hartsville, SC 29550"/>
    <s v="28786-3053"/>
    <s v="843-383-7743"/>
    <s v="www.sonoco.com"/>
    <n v="326100"/>
    <s v="Not Applicable"/>
    <s v="Manufacturing"/>
    <s v="Not Applicable"/>
    <s v="a. Installation or purchase of new equipment, b. Structural repairs, improvements, or renovations to existing buildings to be used for expansion"/>
    <n v="140000"/>
    <m/>
    <m/>
    <n v="32"/>
    <n v="331"/>
    <n v="31720"/>
    <n v="10551000"/>
    <m/>
    <n v="3"/>
    <s v="Closed, Funds Disbursed"/>
    <n v="0"/>
    <n v="140000"/>
    <m/>
    <m/>
    <n v="63"/>
    <n v="331"/>
    <n v="662"/>
    <n v="11940435"/>
    <n v="0"/>
    <n v="168686"/>
    <s v="Tax Incentives"/>
    <n v="177362"/>
    <n v="140000"/>
  </r>
  <r>
    <s v="2011-7893"/>
    <x v="0"/>
    <x v="0"/>
    <d v="2011-11-21T00:00:00"/>
    <n v="2011"/>
    <s v="Electric"/>
    <s v="Baldor Electric Company (#2 McDowell County)"/>
    <s v="Not Available"/>
    <s v="McDowell"/>
    <n v="1"/>
    <s v="510 Rockwell Drive, Marion, NC"/>
    <s v="Yes"/>
    <s v="510 Rockwell Drive, Marion, NC 28752"/>
    <s v="28752-8821"/>
    <s v="828-655-3901"/>
    <s v="www.baldor.com"/>
    <n v="332991"/>
    <s v="Not Applicable"/>
    <s v="Manufacturing"/>
    <s v="Not Applicable"/>
    <s v="a. Installation or purchase of new equipment, b. Structural repairs, improvements, or renovations to existing buildings to be used for expansion"/>
    <n v="123000"/>
    <m/>
    <m/>
    <n v="37"/>
    <n v="120"/>
    <n v="31772"/>
    <n v="15975000"/>
    <m/>
    <n v="3"/>
    <s v="Closed, Funds Disbursed"/>
    <n v="0"/>
    <n v="61500"/>
    <m/>
    <m/>
    <n v="23"/>
    <n v="120"/>
    <n v="831"/>
    <n v="13915523"/>
    <n v="0"/>
    <n v="196000"/>
    <s v="Cash "/>
    <n v="73173"/>
    <n v="61500"/>
  </r>
  <r>
    <s v="2011-8113"/>
    <x v="0"/>
    <x v="0"/>
    <d v="2011-11-22T00:00:00"/>
    <n v="2011"/>
    <s v="Project Safeguard"/>
    <s v="Springfield Service Corporation"/>
    <s v="Not Available"/>
    <s v="Guilford"/>
    <n v="3"/>
    <s v="3515 West Market Street, Greensboro, NC"/>
    <s v="No"/>
    <s v="8151 West 183rd Street, Suite B, Tinley Park, IL 60487"/>
    <s v="27403-4438"/>
    <s v="708-342-6983"/>
    <s v="www.s-s-c.com"/>
    <n v="541219"/>
    <s v="Not Applicable"/>
    <s v="Professional, Scientific, and Technical Services"/>
    <s v="Not Applicable"/>
    <s v="a. Installation or purchase of new equipment"/>
    <n v="75000"/>
    <m/>
    <m/>
    <n v="68"/>
    <n v="0"/>
    <n v="25272"/>
    <n v="350000"/>
    <m/>
    <n v="3"/>
    <s v="Closed, $0 Disbursed"/>
    <n v="0"/>
    <n v="0"/>
    <m/>
    <m/>
    <n v="0"/>
    <n v="0"/>
    <n v="0"/>
    <n v="0"/>
    <n v="0"/>
    <n v="75000"/>
    <s v="Cash, "/>
    <n v="0"/>
    <n v="0"/>
  </r>
  <r>
    <s v="2011-8049"/>
    <x v="0"/>
    <x v="0"/>
    <d v="2011-11-28T00:00:00"/>
    <n v="2011"/>
    <s v="Twisted Breeze"/>
    <s v="Punker LLC"/>
    <s v="Not Available"/>
    <s v="Catawba"/>
    <n v="2"/>
    <s v="914-916 25th Street SE, Hickory, NC"/>
    <s v="No"/>
    <s v="1209 Orange Street, Wilmington, Delaware 19801"/>
    <s v="28602-9609"/>
    <s v="832-384-1209"/>
    <s v="www.punker.com"/>
    <n v="333412"/>
    <s v="Not Applicable"/>
    <s v="Manufacturing"/>
    <s v="Not Applicable"/>
    <s v="a. Installation or purchase of new equipment"/>
    <n v="78100"/>
    <m/>
    <m/>
    <n v="50"/>
    <n v="0"/>
    <n v="32240"/>
    <n v="3810000"/>
    <m/>
    <n v="3"/>
    <s v="Closed, $0 Disbursed"/>
    <n v="0"/>
    <n v="0"/>
    <m/>
    <m/>
    <n v="0"/>
    <n v="0"/>
    <n v="0"/>
    <n v="0"/>
    <n v="0"/>
    <n v="126849"/>
    <s v="Tax Incentives, Cash, Duke CIF grant "/>
    <n v="5000"/>
    <n v="0"/>
  </r>
  <r>
    <s v="2011-7692"/>
    <x v="0"/>
    <x v="1"/>
    <d v="2011-11-29T00:00:00"/>
    <n v="2011"/>
    <s v="Opus"/>
    <s v="Chiquita Brands International, Inc."/>
    <s v="No"/>
    <s v="Mecklenburg"/>
    <n v="3"/>
    <s v="Downtown Options &amp; Ballantye-Woodward Bldg., City of Charlotte, NC"/>
    <s v="No"/>
    <s v="250 East Fifth Street, Cincinnati, OH 45201"/>
    <s v="TBD"/>
    <s v="513-784-8053"/>
    <s v="www.chiquita"/>
    <n v="551114"/>
    <n v="541712"/>
    <s v="Management of Companies and Enterprises"/>
    <s v="Professional, Scientific, and Technical Services"/>
    <s v="a. Installation or purchase of new equipment, b. Structural repairs, improvements, or renovations to existing buildings to be used for expansion"/>
    <n v="2503114"/>
    <m/>
    <m/>
    <n v="375"/>
    <n v="4"/>
    <n v="96096"/>
    <n v="12751000"/>
    <m/>
    <n v="3"/>
    <s v="Closed, Funds Disbursed"/>
    <n v="0"/>
    <n v="1021275"/>
    <m/>
    <m/>
    <n v="281"/>
    <n v="4"/>
    <n v="2175.29"/>
    <n v="12713849"/>
    <n v="1021275"/>
    <n v="2503114"/>
    <s v="Cash"/>
    <n v="1021275"/>
    <n v="0"/>
  </r>
  <r>
    <s v="2011-7898"/>
    <x v="0"/>
    <x v="0"/>
    <d v="2011-11-30T00:00:00"/>
    <n v="2011"/>
    <s v="Project Mars"/>
    <s v="Marbach America, Inc."/>
    <s v="Not Available"/>
    <s v="Mecklenburg"/>
    <n v="3"/>
    <s v="100-B Forsyth Hall Drive, Charlotte, NC"/>
    <s v="No"/>
    <s v="August-Hausser-Str. 6, 74080 Heilbronn, Germany"/>
    <s v="28273-5726"/>
    <s v="49 7131 918 388"/>
    <s v="www.marbach.com"/>
    <n v="333514"/>
    <s v="Not Applicable"/>
    <s v="Manufacturing"/>
    <s v="Not Applicable"/>
    <s v="a. Installation or purchase of new equipment, c. Construction of or improvements to new or existing water...or equipment for existing buildings"/>
    <n v="50000"/>
    <m/>
    <m/>
    <n v="27"/>
    <n v="0"/>
    <n v="34632"/>
    <n v="2700000"/>
    <m/>
    <n v="3"/>
    <s v="Closed, Funds Disbursed"/>
    <n v="0"/>
    <n v="50000"/>
    <m/>
    <m/>
    <n v="30"/>
    <n v="0"/>
    <n v="1000"/>
    <n v="2920000"/>
    <n v="0"/>
    <n v="80557"/>
    <s v="Tax Incentives"/>
    <n v="80556"/>
    <n v="50000"/>
  </r>
  <r>
    <s v="2009-5943"/>
    <x v="0"/>
    <x v="0"/>
    <d v="2011-12-19T00:00:00"/>
    <n v="2011"/>
    <s v="Hitachi"/>
    <s v="Hitachi Metals NC, Ltd."/>
    <s v="Not Available"/>
    <s v="Iredell"/>
    <n v="2"/>
    <s v="1 Hitachi Metals Drive, China Grove, NC"/>
    <s v="Yes"/>
    <s v="1 Hitachi Metals Drive, China Grove, NC 28023"/>
    <s v="28023-9461"/>
    <s v="704-856-2470"/>
    <s v="Not Available"/>
    <n v="332999"/>
    <s v="Not Applicable"/>
    <s v="Manufacturing"/>
    <s v="Not Applicable"/>
    <s v="a. Installation or purchase of new equipment, b. Structural repairs, improvements, or renovations to existing buildings to be used for expansion, c. Construction of or improvements to new or existing water...or equipment for existing buildings"/>
    <n v="153700"/>
    <m/>
    <m/>
    <n v="59"/>
    <n v="65"/>
    <n v="37908"/>
    <n v="54900000"/>
    <m/>
    <n v="3"/>
    <s v="Closed, $0 Disbursed"/>
    <n v="0"/>
    <n v="0"/>
    <m/>
    <m/>
    <n v="0"/>
    <n v="65"/>
    <n v="0"/>
    <n v="0"/>
    <n v="0"/>
    <n v="638359"/>
    <s v="Tax Incentives"/>
    <n v="0"/>
    <n v="0"/>
  </r>
  <r>
    <s v="2011-8211"/>
    <x v="0"/>
    <x v="0"/>
    <d v="2011-12-19T00:00:00"/>
    <n v="2011"/>
    <s v="Icebox"/>
    <s v="Pate-Dawson Company"/>
    <s v="Not Available"/>
    <s v="Rowan"/>
    <n v="3"/>
    <s v="402 Statesvile Industrial Park, Route 70, Statesvile, NC"/>
    <s v="No"/>
    <s v="Post Office Box 11179, Goldsboro, NC 27532"/>
    <n v="28677"/>
    <s v="919-778-3000"/>
    <s v="www.pdco.com"/>
    <n v="424490"/>
    <s v="Not Applicable"/>
    <s v="Wholesale Trade"/>
    <s v="Not Applicable"/>
    <s v="a. Installation or purchase of new equipment, b. Structural repairs, improvements, or renovations to existing buildings to be used for expansion"/>
    <n v="150000"/>
    <m/>
    <m/>
    <n v="44"/>
    <n v="412"/>
    <n v="42796"/>
    <n v="7650000"/>
    <m/>
    <n v="3"/>
    <s v="Closed, Funds Disbursed"/>
    <n v="0"/>
    <n v="112500"/>
    <m/>
    <m/>
    <n v="41"/>
    <n v="412"/>
    <n v="892"/>
    <n v="8225293"/>
    <n v="0"/>
    <n v="327501"/>
    <s v="Tax Incentives"/>
    <n v="33754.199999999997"/>
    <n v="112500"/>
  </r>
  <r>
    <s v="2011-7776"/>
    <x v="0"/>
    <x v="0"/>
    <d v="2011-12-30T00:00:00"/>
    <n v="2011"/>
    <s v="Project Breeze"/>
    <s v="Baldor Electric Company (Cleveland #2 - 2011)"/>
    <s v="Not Available"/>
    <s v="Cleveland"/>
    <n v="1"/>
    <s v="4401 East Dixon Blvd., Shelby, NC"/>
    <s v="Yes"/>
    <s v="101 Reliance Road, Kings Mountain, NC 28086"/>
    <s v="28152-7976"/>
    <s v="704-692-6597"/>
    <s v="www.baldor.com"/>
    <n v="335312"/>
    <s v="Not Applicable"/>
    <s v="Manufacturing"/>
    <s v="Not Applicable"/>
    <s v="a. Installation or purchase of new equipment, b. Structural repairs, improvements, or renovations to existing buildings to be used for expansion, d. Construction of or improvements to new or existing water...or equipment for new/proposed building"/>
    <n v="400000"/>
    <m/>
    <m/>
    <n v="149"/>
    <n v="1125"/>
    <n v="39936"/>
    <n v="15300000"/>
    <m/>
    <n v="3"/>
    <s v="Closed, $0 Disbursed"/>
    <n v="0"/>
    <n v="0"/>
    <m/>
    <m/>
    <n v="0"/>
    <n v="1125"/>
    <n v="0"/>
    <n v="0"/>
    <n v="0"/>
    <n v="1200850"/>
    <s v="Tax Incentives, Cash"/>
    <n v="25000"/>
    <n v="0"/>
  </r>
  <r>
    <s v="11-1072"/>
    <x v="1"/>
    <x v="0"/>
    <d v="2011-07-19T00:00:00"/>
    <n v="2011"/>
    <s v="Kings Mountain Water Extension"/>
    <s v="Chemetall Foote"/>
    <s v="Yes"/>
    <s v="Cleveland"/>
    <n v="1"/>
    <s v="348 Holiday Inn Drive, Kings Mountain, NC 28086"/>
    <s v="N/A"/>
    <s v="101 W. Gold Street, Kings Mountain, NC"/>
    <n v="28086"/>
    <s v="(704) 734-4595"/>
    <m/>
    <s v="Not Required"/>
    <s v="Not Required"/>
    <s v="Not Required"/>
    <s v="Not Required"/>
    <s v="Water Line Extension"/>
    <n v="94287"/>
    <s v="N/A"/>
    <s v="N/A"/>
    <n v="19"/>
    <n v="117"/>
    <s v="Not Required"/>
    <s v="Not Required"/>
    <s v="N/A"/>
    <s v="N/A"/>
    <s v="Closed, Funds Disbursed"/>
    <n v="0"/>
    <n v="94287"/>
    <s v="N/A"/>
    <s v="N/A"/>
    <s v="Not Required"/>
    <s v="Not Required"/>
    <s v="Not Required"/>
    <s v="Not Required"/>
    <s v="N/A. Local Governments apply for reimbursements."/>
    <n v="4963"/>
    <s v="Cash or Services"/>
    <s v="Unknown"/>
    <n v="94287"/>
  </r>
  <r>
    <s v="PR-1058"/>
    <x v="1"/>
    <x v="0"/>
    <d v="2011-08-10T00:00:00"/>
    <n v="2011"/>
    <s v="Superior Essex Generator"/>
    <s v="Superior Essex"/>
    <s v="Yes"/>
    <s v="Edgecombe"/>
    <n v="1"/>
    <s v="2901 Anaconda Road, Tarboro, NC 27886"/>
    <s v="N/A"/>
    <s v="500 Main Street, Tarboro, NC"/>
    <n v="27886"/>
    <s v="(252) 641-4250"/>
    <m/>
    <n v="331422"/>
    <s v="Not Required"/>
    <s v="Manufacturing"/>
    <s v="Not Required"/>
    <s v="Generator"/>
    <n v="250000"/>
    <s v="N/A"/>
    <s v="N/A"/>
    <n v="64"/>
    <s v="Not Required"/>
    <s v="Not Required"/>
    <s v="Not Required"/>
    <s v="N/A"/>
    <s v="N/A"/>
    <s v="Closed, Funds Disbursed"/>
    <n v="0"/>
    <n v="250000"/>
    <s v="N/A"/>
    <s v="N/A"/>
    <s v="Not Required"/>
    <s v="Not Required"/>
    <s v="Not Required"/>
    <s v="Not Required"/>
    <s v="N/A. Local Governments apply for reimbursements."/>
    <n v="110000"/>
    <s v="Cash or Services"/>
    <s v="Unknown"/>
    <n v="250000"/>
  </r>
  <r>
    <s v="11-1073"/>
    <x v="1"/>
    <x v="0"/>
    <d v="2011-08-19T00:00:00"/>
    <n v="2011"/>
    <s v="Maple Commerce Park"/>
    <s v="N/A"/>
    <s v="N/A"/>
    <s v="Currituck"/>
    <n v="2"/>
    <m/>
    <s v="N/A"/>
    <s v="153 Courthouse Road, Suite 204, Currituck, NC"/>
    <n v="27929"/>
    <s v="(252) 232-2075"/>
    <m/>
    <s v="Not Required"/>
    <s v="Not Required"/>
    <s v="Not Required"/>
    <s v="Not Required"/>
    <s v="Sewer Improvements"/>
    <n v="500000"/>
    <s v="N/A"/>
    <s v="N/A"/>
    <s v="Not Required"/>
    <s v="Not Required"/>
    <s v="Not Required"/>
    <s v="Not Required"/>
    <s v="N/A"/>
    <s v="N/A"/>
    <s v="Closed, Funds Disbursed"/>
    <n v="0"/>
    <n v="490447.21"/>
    <s v="N/A"/>
    <s v="N/A"/>
    <s v="Not Required"/>
    <s v="Not Required"/>
    <s v="Not Required"/>
    <s v="Not Required"/>
    <s v="N/A. Local Governments apply for reimbursements."/>
    <n v="2611362"/>
    <s v="Cash or Services"/>
    <s v="Unknown"/>
    <n v="490447.21"/>
  </r>
  <r>
    <s v="PR-1100a"/>
    <x v="1"/>
    <x v="0"/>
    <d v="2011-10-10T00:00:00"/>
    <n v="2011"/>
    <s v="West Pharmaceuticals Generator"/>
    <s v="West Pharmaceuticals"/>
    <s v="Yes"/>
    <s v="Lenoir"/>
    <n v="1"/>
    <s v="1028 Enterprise Boulevard, Kinston, NC 28504"/>
    <s v="N/A"/>
    <s v="P.O. Box 339, Kinston, NC"/>
    <n v="28502"/>
    <s v="(252) 939-3287"/>
    <m/>
    <n v="326200"/>
    <s v="Not Required"/>
    <s v="Manufacturing"/>
    <s v="Not Required"/>
    <s v="Generator"/>
    <n v="500000"/>
    <s v="N/A"/>
    <s v="N/A"/>
    <s v="Not Required"/>
    <n v="328"/>
    <s v="Not Required"/>
    <s v="Not Required"/>
    <s v="N/A"/>
    <s v="N/A"/>
    <s v="Closed, Funds Disbursed"/>
    <n v="0"/>
    <n v="500000"/>
    <s v="N/A"/>
    <s v="N/A"/>
    <s v="Not Required"/>
    <s v="Not Required"/>
    <s v="Not Required"/>
    <s v="Not Required"/>
    <s v="N/A. Local Governments apply for reimbursements."/>
    <n v="362500"/>
    <s v="Cash or Services"/>
    <s v="Unknown"/>
    <n v="500000"/>
  </r>
  <r>
    <s v="11-1074"/>
    <x v="1"/>
    <x v="0"/>
    <d v="2011-11-14T00:00:00"/>
    <n v="2011"/>
    <s v="Chocowinity Industrial Park"/>
    <s v="N/A"/>
    <s v="N/A"/>
    <s v="Beaufort"/>
    <n v="1"/>
    <m/>
    <s v="N/A"/>
    <s v="P.O. Box 145, Chocowinity, NC"/>
    <n v="27817"/>
    <s v="(252) 946-6568"/>
    <m/>
    <s v="Not Required"/>
    <s v="Not Required"/>
    <s v="Not Required"/>
    <s v="Not Required"/>
    <s v="Sewer Improvements"/>
    <n v="378080"/>
    <s v="N/A"/>
    <s v="N/A"/>
    <s v="Not Required"/>
    <s v="Not Required"/>
    <s v="Not Required"/>
    <s v="Not Required"/>
    <s v="N/A"/>
    <s v="N/A"/>
    <s v="Closed, Funds Disbursed"/>
    <n v="0"/>
    <n v="378080"/>
    <s v="N/A"/>
    <s v="N/A"/>
    <s v="Not Required"/>
    <s v="Not Required"/>
    <s v="Not Required"/>
    <s v="Not Required"/>
    <s v="N/A. Local Governments apply for reimbursements."/>
    <m/>
    <m/>
    <m/>
    <n v="378080"/>
  </r>
  <r>
    <s v="11-1075"/>
    <x v="1"/>
    <x v="0"/>
    <d v="2011-11-14T00:00:00"/>
    <n v="2011"/>
    <s v="Ellerbe Sewer Connection"/>
    <s v="N/A"/>
    <s v="N/A"/>
    <s v="Richmond"/>
    <n v="1"/>
    <m/>
    <s v="N/A"/>
    <s v="125 S. Hancock Street, Rockingham, NC"/>
    <n v="28380"/>
    <s v="(910) 997-8209"/>
    <m/>
    <s v="Not Required"/>
    <s v="Not Required"/>
    <s v="Not Required"/>
    <s v="Not Required"/>
    <s v="Water/Sewer"/>
    <n v="250000"/>
    <s v="N/A"/>
    <s v="N/A"/>
    <s v="Not Required"/>
    <s v="Not Required"/>
    <s v="Not Required"/>
    <s v="Not Required"/>
    <s v="N/A"/>
    <s v="N/A"/>
    <s v="Closed, Funds Disbursed"/>
    <n v="0"/>
    <n v="250000"/>
    <s v="N/A"/>
    <s v="N/A"/>
    <s v="Not Required"/>
    <s v="Not Required"/>
    <s v="Not Required"/>
    <s v="Not Required"/>
    <s v="N/A. Local Governments apply for reimbursements."/>
    <n v="775000"/>
    <s v="Cash or Services"/>
    <s v="Unknown"/>
    <n v="250000"/>
  </r>
  <r>
    <s v="2011-7215"/>
    <x v="2"/>
    <x v="0"/>
    <s v="07/11/2011"/>
    <n v="2011"/>
    <s v="Speed Two"/>
    <s v="Charter Communications, LLC III (fka TWC Administration LLC III)"/>
    <s v="Yes"/>
    <s v="Mecklenburg"/>
    <n v="3"/>
    <s v="7800 &amp; 7815 &amp; 7820 &amp; 7910 Crescent Executive Drive_x0009__x0009__x0009__x0009__x0009__x0009__x0009__x0009__x0009_, Charlotte, NC 28217; 8730 Green Ridge Drive, Charlotte, NC 28217-3655; 13840 Ballantyne Corporate Place, Charlotte, NC 28277-2734; 9300 Arrowpoint Boulevard, Charlotte, NC 28273-8136"/>
    <s v="Yes"/>
    <s v="12405 Powerscourt Drive, St Louis, MO 63131-3673"/>
    <s v="28217; 28217-3655; 28277-2734; 28273-8136"/>
    <s v="314-543-5795"/>
    <s v="www.spectrum.com"/>
    <n v="551114"/>
    <s v=""/>
    <s v="Management of Companies and Enterprises"/>
    <s v=""/>
    <s v="Added to application for future reporting"/>
    <n v="3975000"/>
    <n v="2981250"/>
    <n v="993750"/>
    <n v="203"/>
    <n v="1640"/>
    <n v="54940"/>
    <n v="90900000"/>
    <n v="3"/>
    <n v="9"/>
    <s v="Closed"/>
    <n v="0"/>
    <n v="2904487"/>
    <n v="0"/>
    <n v="968163"/>
    <n v="229"/>
    <n v="2414"/>
    <n v="128517"/>
    <n v="125556987"/>
    <s v=""/>
    <n v="2000000"/>
    <s v="Cash Grant"/>
    <n v="2000000"/>
    <n v="2904487"/>
  </r>
  <r>
    <s v="2011-7547"/>
    <x v="2"/>
    <x v="0"/>
    <s v="07/12/2011"/>
    <n v="2011"/>
    <s v="Blue Healer"/>
    <s v="LORD Corporation"/>
    <s v="Yes"/>
    <s v="Wake"/>
    <n v="3"/>
    <s v="111 Lord Drive, Cary, NC 27511-7923"/>
    <s v="Yes"/>
    <s v="111 Lord Drive, Cary, NC 27511"/>
    <s v="27511-7923"/>
    <s v="919-468-5980"/>
    <s v="www.LORD.com"/>
    <n v="551114"/>
    <n v="5417"/>
    <s v="Management of Companies and Enterprises"/>
    <s v="Professional, Scientific, and Technical Services"/>
    <s v="Added to application for future reporting"/>
    <n v="1745000"/>
    <n v="1308750"/>
    <n v="436250"/>
    <n v="117"/>
    <n v="329"/>
    <n v="81487"/>
    <n v="20000000"/>
    <n v="5"/>
    <n v="8"/>
    <s v="Terminated, Funds Disbursed"/>
    <n v="0"/>
    <n v="267350"/>
    <n v="0"/>
    <n v="89116"/>
    <n v="38"/>
    <n v="329"/>
    <n v="159503"/>
    <n v="20478906"/>
    <s v=""/>
    <n v="50000"/>
    <s v="Town of Cary development fee credit"/>
    <n v="39000"/>
    <n v="267350"/>
  </r>
  <r>
    <s v="2010-6039"/>
    <x v="2"/>
    <x v="1"/>
    <s v="07/19/2011"/>
    <n v="2011"/>
    <s v="Future Force"/>
    <s v="Semprius, Inc."/>
    <s v="Yes"/>
    <s v="Vance"/>
    <n v="1"/>
    <s v="4915 Prospectus Drive, Durham, NC 27713-4401"/>
    <s v="Yes"/>
    <s v="4915 Prospectus Drive Suite C, Durham, NC 27713"/>
    <s v="27713-4401"/>
    <s v="919-433-9980"/>
    <s v="www.semprius.com"/>
    <n v="334413"/>
    <s v=""/>
    <s v="Manufacturing"/>
    <s v=""/>
    <s v="Added to application for future reporting"/>
    <n v="3065000"/>
    <n v="3065000"/>
    <n v="0"/>
    <n v="230"/>
    <n v="29"/>
    <n v="41009"/>
    <n v="80730000"/>
    <n v="5"/>
    <n v="11"/>
    <s v="Terminated, $0 Disbursed"/>
    <n v="0"/>
    <n v="0"/>
    <n v="0"/>
    <n v="0"/>
    <n v="26"/>
    <n v="36"/>
    <n v="60784"/>
    <n v="0"/>
    <s v=""/>
    <n v="2500000"/>
    <s v="Cash Grant"/>
    <n v="600000"/>
    <n v="0"/>
  </r>
  <r>
    <s v="2011-7842"/>
    <x v="2"/>
    <x v="1"/>
    <s v="07/25/2011"/>
    <n v="2011"/>
    <s v="Delta Cab"/>
    <s v="Celgard, LLC II"/>
    <s v="Yes"/>
    <s v="Cabarrus"/>
    <n v="3"/>
    <s v="390 Business Boulivard; International Business Park, Concord, NC 28025"/>
    <s v="Yes"/>
    <s v="13800 South Lakes Drive, Charlotte, NC 28273"/>
    <s v="28025"/>
    <s v="704-588-5310"/>
    <s v="www.celgard.com"/>
    <n v="326113"/>
    <n v="335911"/>
    <s v="Manufacturing"/>
    <s v="Manufacturing"/>
    <s v="Added to application for future reporting"/>
    <n v="3065000"/>
    <n v="2298750"/>
    <n v="766250"/>
    <n v="225"/>
    <n v="774"/>
    <n v="34121"/>
    <n v="94500000"/>
    <n v="2"/>
    <n v="11"/>
    <s v="Terminated, $0 Disbursed"/>
    <n v="0"/>
    <n v="0"/>
    <n v="0"/>
    <n v="0"/>
    <n v="0"/>
    <n v="643"/>
    <n v="0"/>
    <n v="1489245"/>
    <s v=""/>
    <s v="NO INCENTIVES"/>
    <s v="NO INCENTIVES"/>
    <s v="NO INCENTIVES"/>
    <n v="0"/>
  </r>
  <r>
    <s v="2011-7612"/>
    <x v="2"/>
    <x v="0"/>
    <s v="10/12/2011"/>
    <n v="2011"/>
    <s v="Curley"/>
    <s v="Sequenom Center for Molecular Medicine, LLC"/>
    <s v="No"/>
    <s v="Wake"/>
    <n v="3"/>
    <s v="7010 Kit Creek Road, Research Triangle Park, NC 27709"/>
    <s v="No"/>
    <s v="3595 John Hopkins Court, San Diego, CA 92121"/>
    <s v="27709"/>
    <s v="858-202-9000"/>
    <s v="www.sequenom.com"/>
    <n v="621511"/>
    <s v=""/>
    <s v="Health Care and Social Assistance"/>
    <s v=""/>
    <s v="Added to application for future reporting"/>
    <n v="3141000"/>
    <n v="2355750"/>
    <n v="785250"/>
    <n v="218"/>
    <n v="0"/>
    <n v="48349"/>
    <n v="16803000"/>
    <n v="5"/>
    <n v="9"/>
    <s v="Terminated, Funds Disbursed"/>
    <n v="0"/>
    <n v="54457"/>
    <n v="0"/>
    <n v="18152"/>
    <n v="56"/>
    <n v="0"/>
    <n v="55354"/>
    <n v="0"/>
    <n v="54457"/>
    <s v="NO INCENTIVES"/>
    <s v="NO INCENTIVES"/>
    <s v="NO INCENTIVES"/>
    <n v="0"/>
  </r>
  <r>
    <s v="2011-7476"/>
    <x v="2"/>
    <x v="0"/>
    <s v="10/26/2011"/>
    <n v="2011"/>
    <s v="Sundrop"/>
    <s v="CTL Packaging USA, Inc."/>
    <s v="Yes"/>
    <s v="Gaston"/>
    <n v="2"/>
    <s v="1055 Gastonia Technology Parkway_x0009__x0009__x0009__x0009__x0009__x0009__x0009__x0009__x0009_, Dallas, NC 28034-6724"/>
    <s v="No"/>
    <s v="7008 Turning Point Lane_x0009__x0009__x0009__x0009_, Charlotte, NC 28277"/>
    <s v="28034-6724"/>
    <s v="704-708-4495"/>
    <s v="www.tuboplast.com_x0009__x0009__x0009__x0009__x0009__x0009__x0009__x0009__x0009__x0009_"/>
    <n v="326111"/>
    <n v="551114"/>
    <s v="Manufacturing"/>
    <s v="Management of Companies and Enterprises"/>
    <s v="Added to application for future reporting"/>
    <n v="1563000"/>
    <n v="1328550"/>
    <n v="234450"/>
    <n v="118"/>
    <n v="0"/>
    <n v="38219"/>
    <n v="52650000"/>
    <n v="4"/>
    <n v="10"/>
    <s v="Terminated, $0 Disbursed"/>
    <n v="0"/>
    <n v="0"/>
    <n v="0"/>
    <n v="0"/>
    <n v="39"/>
    <n v="0"/>
    <n v="63972"/>
    <n v="55862522"/>
    <s v=""/>
    <n v="1573825.1600000001"/>
    <s v="Tax Grant"/>
    <n v="1573825.1600000001"/>
    <n v="0"/>
  </r>
  <r>
    <s v="2011-7498"/>
    <x v="2"/>
    <x v="0"/>
    <s v="11/28/2011"/>
    <n v="2011"/>
    <s v="Saturn"/>
    <s v="Avaya, Inc."/>
    <s v="Yes"/>
    <s v="Durham"/>
    <n v="3"/>
    <s v="4001 E. Chapel Hill-Nelson Way, Research Triangle Park, NC 27709-0158"/>
    <s v="Yes"/>
    <s v="4001 E. Chapel Hill Nelson Hwy, Research Triangle Park, NC 27709"/>
    <s v="27709-0158"/>
    <s v="919-425-8332"/>
    <s v="www.avaya.com"/>
    <n v="541614"/>
    <s v=""/>
    <s v="Professional, Scientific, and Technical Services"/>
    <s v=""/>
    <s v="Purchase and/or installation of equipment; Renovation to building; Training"/>
    <n v="2256000"/>
    <n v="1692000"/>
    <n v="564000"/>
    <n v="135"/>
    <n v="304"/>
    <n v="87704"/>
    <n v="0"/>
    <n v="4"/>
    <n v="8"/>
    <s v="Terminated, $0 Disbursed"/>
    <n v="0"/>
    <n v="0"/>
    <n v="0"/>
    <n v="0"/>
    <n v="0"/>
    <n v="297"/>
    <n v="0"/>
    <n v="0"/>
    <s v=""/>
    <s v="NO INCENTIVES"/>
    <s v="NO INCENTIVES"/>
    <s v="NO INCENTIVES"/>
    <n v="0"/>
  </r>
  <r>
    <s v="2011-7692"/>
    <x v="2"/>
    <x v="1"/>
    <s v="11/29/2011"/>
    <n v="2011"/>
    <s v="Opus"/>
    <s v="Chiquita Brands International, Inc."/>
    <s v="No"/>
    <s v="Mecklenburg"/>
    <n v="3"/>
    <s v="NASCAR Plaza, 550 S. Caldwell Street, 16th FL_x0009__x0009__x0009__x0009__x0009__x0009__x0009__x0009__x0009_, Charlotte, NC 28202-2633"/>
    <s v="No"/>
    <s v="250 East Fifth Street, Cincinnati, OH 45202"/>
    <s v="28202-2633"/>
    <s v="513-784-8053"/>
    <s v="www.chiquita.com"/>
    <n v="551114"/>
    <n v="541712"/>
    <s v="Management of Companies and Enterprises"/>
    <s v="Professional, Scientific, and Technical Services"/>
    <s v="Purchase and/or installation of equipment; Renovation to building; Training;  Other - Relocation and other operational costs"/>
    <n v="21507000"/>
    <n v="16130250"/>
    <n v="5376750"/>
    <n v="375"/>
    <n v="4"/>
    <n v="96121"/>
    <n v="12751000"/>
    <n v="3"/>
    <n v="11"/>
    <s v="Terminated, Funds Disbursed"/>
    <n v="0"/>
    <n v="543368"/>
    <n v="0"/>
    <n v="181122"/>
    <n v="281"/>
    <n v="13"/>
    <n v="113115"/>
    <n v="0"/>
    <n v="543368"/>
    <n v="2478114"/>
    <s v="Cash Grant"/>
    <n v="0"/>
    <n v="0"/>
  </r>
  <r>
    <s v="2011-7953"/>
    <x v="2"/>
    <x v="0"/>
    <s v="12/08/2011"/>
    <n v="2011"/>
    <s v="ARB Expansion"/>
    <s v="American Roller Bearing Company of North Carolina"/>
    <s v="Yes"/>
    <s v="Burke, Alexander"/>
    <n v="1"/>
    <s v="1000 Chain Drive, Morganton, NC 28655-7239; 1095 McClain Road, Hiddenite, NC 28636-6202; 307 Burke Drive, Morganton, NC 28655-5306"/>
    <s v="Yes"/>
    <s v="400 2nd Avenue NW, Hickory, NC 28601"/>
    <s v="28655-7239; 28636-6202; 28655-5306"/>
    <s v="828-624-1460"/>
    <s v="www.amroll.com"/>
    <n v="332991"/>
    <s v=""/>
    <s v="Manufacturing"/>
    <s v=""/>
    <s v="Purchase and/or installation of equipment; Renovation to building; Training"/>
    <n v="2031000"/>
    <n v="2031000"/>
    <n v="0"/>
    <n v="208"/>
    <n v="344"/>
    <n v="34708"/>
    <n v="21330000"/>
    <n v="5"/>
    <n v="9"/>
    <s v="Terminated, Funds Disbursed"/>
    <n v="0"/>
    <n v="59520"/>
    <n v="0"/>
    <n v="0"/>
    <n v="0"/>
    <n v="329"/>
    <n v="0"/>
    <n v="0"/>
    <s v=""/>
    <s v="NO INCENTIVES"/>
    <s v="NO INCENTIVES"/>
    <s v="NO INCENTIVES"/>
    <n v="59520"/>
  </r>
  <r>
    <s v="2011-8138"/>
    <x v="2"/>
    <x v="0"/>
    <s v="12/28/2011"/>
    <n v="2011"/>
    <s v="Cleveland"/>
    <s v="isolved, inc. (fka Infinisource, Inc.)  "/>
    <s v="No"/>
    <s v="Mecklenburg"/>
    <n v="3"/>
    <s v="13024 Ballantyne Corporate Place, Suite 400_x0009__x0009__x0009__x0009__x0009__x0009__x0009__x0009__x0009_, Charlotte, NC 28277-4322"/>
    <s v="No"/>
    <s v="13024 Ballantyne Corporate Place, Suite 400, Charlotte, NC 28277"/>
    <s v="28277-4322"/>
    <s v="866-350-3040"/>
    <s v="www.infinisource.net"/>
    <n v="541214"/>
    <s v=""/>
    <s v="Professional, Scientific, and Technical Services"/>
    <s v=""/>
    <s v="Purchase and/or installation of equipment; Renovation to building; Training"/>
    <n v="2551000"/>
    <n v="1913250"/>
    <n v="637750"/>
    <n v="146"/>
    <n v="0"/>
    <n v="73166"/>
    <n v="0"/>
    <n v="5"/>
    <n v="8"/>
    <s v="Terminated, Funds Disbursed"/>
    <n v="0"/>
    <n v="107861"/>
    <n v="0"/>
    <n v="35953"/>
    <n v="47"/>
    <n v="0"/>
    <n v="80567"/>
    <n v="0"/>
    <s v=""/>
    <s v="NO INCENTIVES"/>
    <s v="NO INCENTIVES"/>
    <s v="NO INCENTIVES"/>
    <n v="107861"/>
  </r>
  <r>
    <m/>
    <x v="4"/>
    <x v="2"/>
    <m/>
    <m/>
    <m/>
    <m/>
    <m/>
    <m/>
    <m/>
    <m/>
    <m/>
    <m/>
    <m/>
    <m/>
    <m/>
    <m/>
    <m/>
    <m/>
    <m/>
    <m/>
    <m/>
    <m/>
    <m/>
    <m/>
    <m/>
    <m/>
    <m/>
    <m/>
    <m/>
    <m/>
    <m/>
    <m/>
    <m/>
    <m/>
    <m/>
    <m/>
    <m/>
    <m/>
    <m/>
    <m/>
    <m/>
    <m/>
    <m/>
  </r>
</pivotCacheRecords>
</file>

<file path=xl/pivotCache/pivotCacheRecords2.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269">
  <r>
    <s v="2006-0350"/>
    <x v="0"/>
    <x v="0"/>
    <x v="0"/>
    <x v="0"/>
    <s v="Bay"/>
    <x v="0"/>
    <x v="0"/>
    <s v="Cleveland"/>
    <n v="1"/>
    <s v="110 Commerce Blvd, Kings Mountain, NC"/>
    <x v="0"/>
    <s v=" 723 Dresher Road, Horsham, PA 19044"/>
    <s v="28086-8958"/>
    <s v="215-347-5925"/>
    <s v="www.telerx.com"/>
    <n v="56149"/>
    <s v="Not Applicable"/>
    <s v="Administrative and Support and Waste Management and Remediation Services"/>
    <s v="Not Applicable"/>
    <s v="b. Structural repairs, improvements, or renovations to existing buildings to be used for expansion"/>
    <n v="450000"/>
    <m/>
    <m/>
    <n v="185"/>
    <n v="0"/>
    <n v="0"/>
    <n v="8800000"/>
    <m/>
    <n v="3"/>
    <x v="0"/>
    <n v="0"/>
    <n v="450000"/>
    <m/>
    <m/>
    <n v="197"/>
    <n v="0"/>
    <n v="569"/>
    <n v="7278474"/>
    <n v="0"/>
    <s v="Not Applicable"/>
    <s v="Not Applicable"/>
    <s v="Not Applicable"/>
    <n v="450000"/>
  </r>
  <r>
    <s v="2006-0387"/>
    <x v="0"/>
    <x v="0"/>
    <x v="1"/>
    <x v="0"/>
    <s v="Yam"/>
    <x v="1"/>
    <x v="0"/>
    <s v="Greene"/>
    <n v="1"/>
    <s v="310 Kingold Blvd., Snow Hill, NC"/>
    <x v="0"/>
    <s v="963 258S, Snow Hill, NC 28580"/>
    <s v="28580-1306"/>
    <s v="252-747-8200"/>
    <s v="www.yamco.net"/>
    <n v="311421"/>
    <s v="Not Applicable"/>
    <s v="Manufacturing"/>
    <s v="Not Applicable"/>
    <s v="a. Installation or purchase of new equipment, b. Structural repairs, improvements, or renovations to existing buildings to be used for expansion"/>
    <n v="110000"/>
    <m/>
    <m/>
    <n v="57"/>
    <n v="0"/>
    <n v="0"/>
    <n v="6000000"/>
    <m/>
    <n v="3"/>
    <x v="0"/>
    <n v="0"/>
    <n v="82500"/>
    <m/>
    <m/>
    <n v="52"/>
    <n v="0"/>
    <n v="263"/>
    <n v="3088000"/>
    <n v="0"/>
    <s v="Not Applicable"/>
    <s v="Not Applicable"/>
    <s v="Not Applicable"/>
    <n v="82500"/>
  </r>
  <r>
    <s v="2006-0504"/>
    <x v="0"/>
    <x v="0"/>
    <x v="2"/>
    <x v="0"/>
    <s v="Healthways Raleigh CEC"/>
    <x v="2"/>
    <x v="0"/>
    <s v="Wake"/>
    <n v="5"/>
    <s v="3131 RDU Center Dr., Morrisvile, NC"/>
    <x v="1"/>
    <s v="3131 RDU Center Dr., Morrisvile, NC 27560-7687"/>
    <s v="27560-7687"/>
    <s v="919-326-8400"/>
    <s v="www.healthways.com"/>
    <n v="561110"/>
    <s v="Not Applicable"/>
    <s v="Administrative and Support and Waste Management and Remediation Services"/>
    <s v="Not Applicable"/>
    <s v="a. Installation or purchase of new equipment, b. Structural repairs, improvements, or renovations to existing buildings to be used for expansion"/>
    <n v="40000"/>
    <m/>
    <m/>
    <n v="98"/>
    <n v="132"/>
    <n v="58500"/>
    <n v="2000000"/>
    <m/>
    <n v="3"/>
    <x v="1"/>
    <n v="0"/>
    <n v="0"/>
    <m/>
    <m/>
    <n v="0"/>
    <n v="132"/>
    <n v="0"/>
    <n v="0"/>
    <n v="0"/>
    <s v="Not Applicable"/>
    <s v="Not Applicable"/>
    <s v="Not Applicable"/>
    <n v="0"/>
  </r>
  <r>
    <s v="2006-0391a"/>
    <x v="0"/>
    <x v="1"/>
    <x v="3"/>
    <x v="0"/>
    <s v="Balloon"/>
    <x v="3"/>
    <x v="1"/>
    <s v="Richmond"/>
    <n v="1"/>
    <s v="740 Old Cheraw Hwy, Cordova NC"/>
    <x v="0"/>
    <s v="1556 Montgomery Street, South Hill, VA 28970"/>
    <n v="28330"/>
    <s v="434-447-7629"/>
    <s v="www.itg-global.com"/>
    <n v="313221"/>
    <s v="Not Applicable"/>
    <s v="Manufacturing"/>
    <s v="Not Applicable"/>
    <s v="a. Installation or purchase of new equipment, b. Structural repairs, improvements, or renovations to existing buildings to be used for expansion"/>
    <n v="200000"/>
    <m/>
    <m/>
    <n v="180"/>
    <n v="344"/>
    <n v="26082.16"/>
    <n v="31500000"/>
    <m/>
    <n v="3"/>
    <x v="1"/>
    <n v="0"/>
    <n v="0"/>
    <m/>
    <m/>
    <n v="0"/>
    <n v="344"/>
    <n v="0"/>
    <n v="0"/>
    <n v="0"/>
    <s v="Not Applicable"/>
    <s v="Not Applicable"/>
    <s v="Not Applicable"/>
    <n v="0"/>
  </r>
  <r>
    <s v="2006-0447"/>
    <x v="0"/>
    <x v="0"/>
    <x v="4"/>
    <x v="0"/>
    <s v="Cathey"/>
    <x v="4"/>
    <x v="0"/>
    <s v="Alamance"/>
    <n v="4"/>
    <s v="1018 Corporate Park Drive, Mebane NC"/>
    <x v="1"/>
    <s v="1018 Corporate Park Drive, Mebane NC 27302"/>
    <s v="27302-8368"/>
    <s v="919-304-1415"/>
    <s v="www.nypro.com"/>
    <n v="326199"/>
    <s v="Not Applicable"/>
    <s v="Manufacturing"/>
    <s v="Not Applicable"/>
    <s v="a. Installation or purchase of new equipment"/>
    <n v="150000"/>
    <m/>
    <m/>
    <n v="54"/>
    <n v="88"/>
    <n v="34216"/>
    <n v="5850000"/>
    <m/>
    <n v="3"/>
    <x v="0"/>
    <n v="0"/>
    <n v="150000"/>
    <m/>
    <m/>
    <n v="53"/>
    <n v="88"/>
    <n v="825"/>
    <n v="6700000"/>
    <n v="0"/>
    <s v="Not Applicable"/>
    <s v="Not Applicable"/>
    <s v="Not Applicable"/>
    <n v="150000"/>
  </r>
  <r>
    <s v="2006-0215"/>
    <x v="0"/>
    <x v="0"/>
    <x v="5"/>
    <x v="0"/>
    <s v="Metalworks"/>
    <x v="5"/>
    <x v="0"/>
    <s v="Robeson"/>
    <n v="2"/>
    <s v="Fairmont (Robeson County), NC"/>
    <x v="0"/>
    <s v="301 Ziegler Drive, Grayslake, IL 60030"/>
    <n v="28340"/>
    <s v="800-842-7437"/>
    <s v="www.harger.com"/>
    <n v="335931"/>
    <s v="Not Applicable"/>
    <s v="Manufacturing"/>
    <s v="Not Applicable"/>
    <s v="a. Installation or purchase of new equipment, b. Structural repairs, improvements, or renovations to existing buildings to be used for expansion"/>
    <n v="64500"/>
    <m/>
    <m/>
    <n v="39"/>
    <n v="2"/>
    <n v="31200"/>
    <n v="5000000"/>
    <m/>
    <n v="3"/>
    <x v="1"/>
    <n v="0"/>
    <n v="0"/>
    <m/>
    <m/>
    <n v="0"/>
    <n v="2"/>
    <n v="0"/>
    <n v="0"/>
    <n v="0"/>
    <s v="Not Applicable"/>
    <s v="Not Applicable"/>
    <s v="Not Applicable"/>
    <n v="0"/>
  </r>
  <r>
    <s v="2006-0410"/>
    <x v="0"/>
    <x v="0"/>
    <x v="6"/>
    <x v="0"/>
    <s v="#1604 Canadian Boat Project"/>
    <x v="6"/>
    <x v="0"/>
    <s v="Chowan"/>
    <n v="2"/>
    <s v="Edenton Airport Industrial Park, Edenton, NC"/>
    <x v="0"/>
    <s v="244 Escuminac Point Road, Escuminac, NB E9A 1V7"/>
    <n v="27932"/>
    <s v="506-228-4619"/>
    <s v="www.millenniummarine.ca"/>
    <n v="336612"/>
    <s v="Not Applicable"/>
    <s v="Manufacturing"/>
    <s v="Not Applicable"/>
    <s v="a. Installation or purchase of new equipment, b. Structural repairs, improvements, or renovations to existing buildings to be used for expansion"/>
    <n v="75000"/>
    <m/>
    <m/>
    <n v="34"/>
    <n v="0"/>
    <n v="28860"/>
    <n v="700000"/>
    <m/>
    <n v="3"/>
    <x v="1"/>
    <n v="0"/>
    <n v="0"/>
    <m/>
    <m/>
    <n v="0"/>
    <n v="0"/>
    <n v="0"/>
    <n v="0"/>
    <n v="0"/>
    <s v="Not Applicable"/>
    <s v="Not Applicable"/>
    <s v="Not Applicable"/>
    <n v="0"/>
  </r>
  <r>
    <s v="2006-0362"/>
    <x v="0"/>
    <x v="0"/>
    <x v="7"/>
    <x v="0"/>
    <s v="Pepsi"/>
    <x v="7"/>
    <x v="0"/>
    <s v="Buncombe"/>
    <n v="3"/>
    <s v="401 Sweeten Creek Industrial Park, Ashville, NC"/>
    <x v="1"/>
    <s v="401 Sweeten Creek Industrial Park, Ashville, NC"/>
    <s v="28803-1729"/>
    <s v="828-274-4540"/>
    <s v="Not Available"/>
    <n v="336413"/>
    <s v="Not Applicable"/>
    <s v="Manufacturing"/>
    <s v="Not Applicable"/>
    <s v="a. Installation or purchase of new equipment"/>
    <n v="400000"/>
    <m/>
    <m/>
    <n v="180"/>
    <n v="319"/>
    <n v="38532"/>
    <n v="16000000"/>
    <m/>
    <n v="3"/>
    <x v="0"/>
    <n v="0"/>
    <n v="100000"/>
    <m/>
    <m/>
    <n v="65"/>
    <n v="319"/>
    <n v="1112"/>
    <n v="22427025"/>
    <n v="0"/>
    <s v="Not Applicable"/>
    <s v="Not Applicable"/>
    <s v="Not Applicable"/>
    <n v="100000"/>
  </r>
  <r>
    <s v="2006-0464"/>
    <x v="0"/>
    <x v="0"/>
    <x v="8"/>
    <x v="0"/>
    <s v="Quick"/>
    <x v="8"/>
    <x v="0"/>
    <s v="Sampson"/>
    <n v="2"/>
    <s v="520 East Railroad St, Clinton, NC"/>
    <x v="0"/>
    <s v="520 East Railroad St, Clinton, NC"/>
    <s v="28328-4304"/>
    <s v="910-299-0911"/>
    <s v="www.aludisc.com"/>
    <n v="331521"/>
    <s v="Not Applicable"/>
    <s v="Manufacturing"/>
    <s v="Not Applicable"/>
    <s v="a. Installation or purchase of new equipment, b. Structural repairs, improvements, or renovations to existing buildings to be used for expansion"/>
    <n v="100000"/>
    <m/>
    <m/>
    <n v="63"/>
    <n v="0"/>
    <n v="28808"/>
    <n v="3300000"/>
    <m/>
    <n v="3"/>
    <x v="0"/>
    <n v="0"/>
    <n v="25000"/>
    <m/>
    <m/>
    <n v="23"/>
    <n v="0"/>
    <n v="624"/>
    <n v="6300000"/>
    <n v="0"/>
    <s v="Not Applicable"/>
    <s v="Not Applicable"/>
    <s v="Not Applicable"/>
    <n v="25000"/>
  </r>
  <r>
    <s v="2006-0509"/>
    <x v="0"/>
    <x v="0"/>
    <x v="9"/>
    <x v="0"/>
    <s v="Valdese"/>
    <x v="9"/>
    <x v="0"/>
    <s v="Burke"/>
    <n v="1"/>
    <s v="1000 Perkins Rd SE Valdese, NC"/>
    <x v="1"/>
    <s v="PO Box 70, Valdese, NC 28690 Valdese, NC"/>
    <s v="28690-9749"/>
    <s v="828-874-2181"/>
    <s v="www.valdeseweavers.com"/>
    <n v="3132"/>
    <s v="Not Applicable"/>
    <s v="Manufacturing"/>
    <s v="Not Applicable"/>
    <s v="a. Installation or purchase of new equipment, b. Structural repairs, improvements, or renovations to existing buildings to be used for expansion"/>
    <n v="130000"/>
    <m/>
    <m/>
    <n v="55"/>
    <n v="594"/>
    <n v="26000"/>
    <n v="19000000"/>
    <m/>
    <n v="3"/>
    <x v="0"/>
    <n v="0"/>
    <n v="130000"/>
    <m/>
    <m/>
    <n v="72"/>
    <n v="594"/>
    <n v="718"/>
    <n v="19094178"/>
    <n v="0"/>
    <s v="Not Applicable"/>
    <s v="Not Applicable"/>
    <s v="Not Applicable"/>
    <n v="130000"/>
  </r>
  <r>
    <s v="2006-0493"/>
    <x v="0"/>
    <x v="0"/>
    <x v="10"/>
    <x v="0"/>
    <s v="Angel 2"/>
    <x v="10"/>
    <x v="0"/>
    <s v="Lenoir"/>
    <n v="1"/>
    <s v="1306 E. New Bern Road, Kinston NC"/>
    <x v="0"/>
    <s v="160 West Cochran St, Simi Valley, CA 93065"/>
    <s v="28501-7422"/>
    <s v="805-527-4255"/>
    <s v="www.agmachininginc.com"/>
    <n v="332116"/>
    <s v="Not Applicable"/>
    <s v="Manufacturing"/>
    <s v="Not Applicable"/>
    <s v="b. Structural repairs, improvements, or renovations to existing buildings to be used for expansion"/>
    <n v="60000"/>
    <m/>
    <m/>
    <n v="29"/>
    <n v="0"/>
    <n v="24353.16"/>
    <n v="1650000"/>
    <m/>
    <n v="3"/>
    <x v="1"/>
    <n v="0"/>
    <n v="0"/>
    <m/>
    <m/>
    <n v="0"/>
    <n v="0"/>
    <n v="0"/>
    <n v="0"/>
    <n v="0"/>
    <s v="Not Applicable"/>
    <s v="Not Applicable"/>
    <s v="Not Applicable"/>
    <n v="0"/>
  </r>
  <r>
    <s v="2006-0394"/>
    <x v="0"/>
    <x v="0"/>
    <x v="11"/>
    <x v="0"/>
    <s v="Newborn"/>
    <x v="11"/>
    <x v="0"/>
    <s v="Pitt"/>
    <n v="2"/>
    <s v="401 Sweeten Creek Industrial Park, Asheville, NC"/>
    <x v="0"/>
    <s v="222 Pepsi Way, Ayden North Carolina"/>
    <s v="28803-1729"/>
    <s v="609-662-0106"/>
    <s v="www.cmiplastics.com"/>
    <n v="326112"/>
    <s v="Not Applicable"/>
    <s v="Manufacturing"/>
    <s v="Not Applicable"/>
    <s v="a. Installation or purchase of new equipment, b. Structural repairs, improvements, or renovations to existing buildings to be used for expansion"/>
    <n v="300000"/>
    <m/>
    <m/>
    <n v="149"/>
    <n v="0"/>
    <n v="32968"/>
    <n v="6440000"/>
    <m/>
    <n v="3"/>
    <x v="0"/>
    <n v="0"/>
    <n v="75000"/>
    <m/>
    <m/>
    <n v="35"/>
    <n v="0"/>
    <n v="781"/>
    <n v="5606539"/>
    <n v="0"/>
    <s v="Not Applicable"/>
    <s v="Not Applicable"/>
    <s v="Not Applicable"/>
    <n v="75000"/>
  </r>
  <r>
    <s v="2006-0416"/>
    <x v="0"/>
    <x v="0"/>
    <x v="12"/>
    <x v="0"/>
    <s v="Bear"/>
    <x v="12"/>
    <x v="0"/>
    <s v="Camden"/>
    <n v="1"/>
    <s v="Camden County, NC "/>
    <x v="1"/>
    <s v="850 Puddin Ridge Road, Moyock, NC"/>
    <s v="27958-8679"/>
    <s v="252-435-1886"/>
    <s v="www.ustraining.com"/>
    <n v="611519"/>
    <s v="Not Applicable"/>
    <s v="Educational Services"/>
    <s v="Not Applicable"/>
    <s v="a. Installation or purchase of new equipment, b. Structural repairs, improvements, or renovations to existing buildings to be used for expansion"/>
    <n v="120000"/>
    <m/>
    <m/>
    <n v="54"/>
    <n v="43"/>
    <n v="37388"/>
    <n v="6000000"/>
    <m/>
    <n v="3"/>
    <x v="1"/>
    <n v="0"/>
    <n v="0"/>
    <m/>
    <m/>
    <n v="0"/>
    <n v="43"/>
    <n v="0"/>
    <n v="0"/>
    <n v="0"/>
    <s v="Not Applicable"/>
    <s v="Not Applicable"/>
    <s v="Not Applicable"/>
    <n v="0"/>
  </r>
  <r>
    <s v="2006-0191"/>
    <x v="0"/>
    <x v="0"/>
    <x v="13"/>
    <x v="0"/>
    <s v="Franklin"/>
    <x v="13"/>
    <x v="0"/>
    <s v="Union"/>
    <n v="3"/>
    <s v="2020 Ashcraft Avenue, Monroe NC"/>
    <x v="1"/>
    <s v="PO Box 5030, Monroe, NC 28111"/>
    <s v="28110-3720"/>
    <s v="704-289-4511"/>
    <s v="www.allvac.com"/>
    <n v="331111"/>
    <s v="Not Applicable"/>
    <s v="Manufacturing"/>
    <s v="Not Applicable"/>
    <s v="a. Installation or purchase of new equipment, b. Structural repairs, improvements, or renovations to existing buildings to be used for expansion"/>
    <n v="300000"/>
    <m/>
    <m/>
    <n v="113"/>
    <n v="1107"/>
    <n v="42172"/>
    <n v="209000000"/>
    <m/>
    <n v="3"/>
    <x v="1"/>
    <n v="0"/>
    <n v="0"/>
    <m/>
    <m/>
    <n v="0"/>
    <n v="1107"/>
    <n v="0"/>
    <n v="0"/>
    <n v="0"/>
    <s v="Not Applicable"/>
    <s v="Not Applicable"/>
    <s v="Not Applicable"/>
    <n v="0"/>
  </r>
  <r>
    <s v="2006-0451"/>
    <x v="0"/>
    <x v="0"/>
    <x v="14"/>
    <x v="0"/>
    <s v="Titanium"/>
    <x v="14"/>
    <x v="0"/>
    <s v="Beaufort"/>
    <n v="1"/>
    <s v="129 Christian Service Camp Road, Washington NC"/>
    <x v="1"/>
    <s v="129 Christian Service Camp Road, Washington NC"/>
    <s v="27889-7459"/>
    <s v="252-975-3101"/>
    <s v="www.cmwglobal.com"/>
    <n v="332710"/>
    <s v="Not Applicable"/>
    <s v="Manufacturing"/>
    <s v="Not Applicable"/>
    <s v="a. Installation or purchase of new equipment, b. Structural repairs, improvements, or renovations to existing buildings to be used for expansion"/>
    <n v="75000"/>
    <m/>
    <m/>
    <n v="45"/>
    <n v="67"/>
    <n v="37648"/>
    <n v="2800000"/>
    <m/>
    <n v="3"/>
    <x v="1"/>
    <n v="0"/>
    <n v="0"/>
    <m/>
    <m/>
    <n v="0"/>
    <n v="67"/>
    <n v="0"/>
    <n v="0"/>
    <n v="0"/>
    <s v="Not Applicable"/>
    <s v="Not Applicable"/>
    <s v="Not Applicable"/>
    <n v="0"/>
  </r>
  <r>
    <s v="2006-0461a"/>
    <x v="0"/>
    <x v="1"/>
    <x v="15"/>
    <x v="0"/>
    <s v="Propel"/>
    <x v="15"/>
    <x v="2"/>
    <s v="Union"/>
    <n v="3"/>
    <s v="4120 Goldmine Road, Monroe, NC"/>
    <x v="0"/>
    <s v="4120 Goldmine Road, Monroe, NC 28110"/>
    <s v="28110-7759"/>
    <s v="704-698-1603"/>
    <s v="www.turbomeca.com"/>
    <n v="336412"/>
    <s v="Not Applicable"/>
    <s v="Manufacturing"/>
    <s v="Not Applicable"/>
    <s v="a. Installation or purchase of new equipment, b. Structural repairs, improvements, or renovations to existing buildings to be used for expansion"/>
    <n v="500000"/>
    <m/>
    <m/>
    <n v="162"/>
    <n v="0"/>
    <n v="37544"/>
    <n v="45000000"/>
    <m/>
    <n v="3"/>
    <x v="0"/>
    <n v="0"/>
    <n v="290000"/>
    <m/>
    <m/>
    <n v="95"/>
    <n v="0"/>
    <n v="952"/>
    <n v="52675052"/>
    <n v="0"/>
    <s v="Not Applicable"/>
    <s v="Not Applicable"/>
    <s v="Not Applicable"/>
    <n v="290000"/>
  </r>
  <r>
    <s v="2007-0024"/>
    <x v="0"/>
    <x v="0"/>
    <x v="16"/>
    <x v="0"/>
    <s v="Brooks"/>
    <x v="16"/>
    <x v="0"/>
    <s v="Beaufort"/>
    <n v="1"/>
    <s v="1228 Page Road, Washington, NC"/>
    <x v="1"/>
    <s v="1228 Page Road,Washington, NC"/>
    <s v="27889-6520"/>
    <s v="252-974-1005"/>
    <s v="www.brooksboatworks.com"/>
    <n v="336612"/>
    <s v="Not Applicable"/>
    <s v="Manufacturing"/>
    <s v="Not Applicable"/>
    <s v="a. Installation or purchase of new equipment, b. Structural repairs, improvements, or renovations to existing buildings to be used for expansion"/>
    <n v="45000"/>
    <m/>
    <m/>
    <n v="27"/>
    <n v="19"/>
    <n v="29120"/>
    <n v="616500"/>
    <m/>
    <n v="3"/>
    <x v="0"/>
    <n v="0"/>
    <n v="11250"/>
    <m/>
    <m/>
    <n v="9"/>
    <n v="19"/>
    <n v="566"/>
    <n v="328407"/>
    <n v="0"/>
    <s v="Not Applicable"/>
    <s v="Not Applicable"/>
    <s v="Not Applicable"/>
    <n v="11250"/>
  </r>
  <r>
    <s v="2007-0035"/>
    <x v="0"/>
    <x v="0"/>
    <x v="17"/>
    <x v="0"/>
    <s v="Continental"/>
    <x v="17"/>
    <x v="0"/>
    <s v="Rutherford"/>
    <n v="1"/>
    <s v="135 Pine Street, Forest City, NC"/>
    <x v="1"/>
    <s v="135 Pine St, Forest City, NC 28043"/>
    <s v="28043-4590"/>
    <s v="828-288-6429"/>
    <s v="Not Available"/>
    <n v="3261"/>
    <s v="Not Applicable"/>
    <s v="Manufacturing"/>
    <s v="Not Applicable"/>
    <s v="a. Installation or purchase of new equipment, b. Structural repairs, improvements, or renovations to existing buildings to be used for expansion"/>
    <n v="120000"/>
    <m/>
    <m/>
    <n v="41"/>
    <n v="163"/>
    <n v="28444"/>
    <n v="2600000"/>
    <m/>
    <n v="3"/>
    <x v="1"/>
    <n v="0"/>
    <n v="0"/>
    <m/>
    <m/>
    <n v="0"/>
    <n v="163"/>
    <n v="0"/>
    <n v="0"/>
    <n v="0"/>
    <s v="Not Applicable"/>
    <s v="Not Applicable"/>
    <s v="Not Applicable"/>
    <n v="0"/>
  </r>
  <r>
    <s v="2006-0472"/>
    <x v="0"/>
    <x v="0"/>
    <x v="18"/>
    <x v="0"/>
    <s v="KB"/>
    <x v="18"/>
    <x v="0"/>
    <s v="Stokes"/>
    <n v="2"/>
    <s v="3990 US Hwy 311N, Pine Hall, NC"/>
    <x v="1"/>
    <s v="PO Box 160, Pine Hall, NC 27042"/>
    <n v="27042"/>
    <s v="336-427-6611"/>
    <s v="www.wielandcopper.com"/>
    <n v="331421"/>
    <s v="Not Applicable"/>
    <s v="Manufacturing"/>
    <s v="Not Applicable"/>
    <s v="a. Installation or purchase of new equipment, b. Structural repairs, improvements, or renovations to existing buildings to be used for expansion"/>
    <n v="130000"/>
    <m/>
    <m/>
    <n v="59"/>
    <n v="483"/>
    <n v="33592"/>
    <n v="71000000"/>
    <m/>
    <n v="3"/>
    <x v="0"/>
    <n v="0"/>
    <n v="68305"/>
    <m/>
    <m/>
    <n v="31"/>
    <n v="483"/>
    <n v="677"/>
    <n v="63936919"/>
    <n v="0"/>
    <s v="Not Applicable"/>
    <s v="Not Applicable"/>
    <s v="Not Applicable"/>
    <n v="68305"/>
  </r>
  <r>
    <s v="2007-0049"/>
    <x v="0"/>
    <x v="0"/>
    <x v="19"/>
    <x v="0"/>
    <s v="Impress"/>
    <x v="19"/>
    <x v="0"/>
    <s v="Beaufort"/>
    <n v="1"/>
    <s v="234 Springs Road, Washington, NC"/>
    <x v="1"/>
    <s v="7951 Angelton Court, Lorton VA 22079"/>
    <s v="27889-9368"/>
    <s v="877-550-2211"/>
    <s v="www.impressionsmkt.com"/>
    <n v="337212"/>
    <s v="Not Applicable"/>
    <s v="Manufacturing"/>
    <s v="Not Applicable"/>
    <s v="a. Installation or purchase of new equipment, b. Structural repairs, improvements, or renovations to existing buildings to be used for expansion"/>
    <n v="240000"/>
    <m/>
    <m/>
    <n v="108"/>
    <n v="162"/>
    <n v="29692"/>
    <n v="3250000"/>
    <m/>
    <n v="3"/>
    <x v="1"/>
    <n v="0"/>
    <n v="0"/>
    <m/>
    <m/>
    <n v="0"/>
    <n v="162"/>
    <n v="0"/>
    <n v="0"/>
    <n v="0"/>
    <s v="Not Applicable"/>
    <s v="Not Applicable"/>
    <s v="Not Applicable"/>
    <n v="0"/>
  </r>
  <r>
    <s v="2006-0482"/>
    <x v="0"/>
    <x v="0"/>
    <x v="20"/>
    <x v="0"/>
    <s v="Mike"/>
    <x v="20"/>
    <x v="0"/>
    <s v="Cabarrus"/>
    <n v="3"/>
    <s v="555 MRN Drive, Concord, NC"/>
    <x v="0"/>
    <s v="555 MRN Drive, Concord, North Carolina 28027"/>
    <s v="28027-3620"/>
    <s v="386-947-6486"/>
    <s v="www.motorracingnetwork.com"/>
    <n v="515111"/>
    <s v="Not Applicable"/>
    <s v="Information"/>
    <s v="Not Applicable"/>
    <s v="a. Installation or purchase of new equipment, b. Structural repairs, improvements, or renovations to existing buildings to be used for expansion"/>
    <n v="50000"/>
    <m/>
    <m/>
    <n v="45"/>
    <n v="0"/>
    <n v="48880"/>
    <n v="2150000"/>
    <m/>
    <n v="3"/>
    <x v="0"/>
    <n v="0"/>
    <n v="37500"/>
    <m/>
    <m/>
    <n v="43"/>
    <n v="0"/>
    <n v="990"/>
    <n v="2200000"/>
    <n v="0"/>
    <s v="Not Applicable"/>
    <s v="Not Applicable"/>
    <s v="Not Applicable"/>
    <n v="37500"/>
  </r>
  <r>
    <s v="2007-0130"/>
    <x v="0"/>
    <x v="0"/>
    <x v="21"/>
    <x v="0"/>
    <s v="Midnight"/>
    <x v="21"/>
    <x v="0"/>
    <s v="Duplin"/>
    <n v="1"/>
    <s v="1012 Us 117 Hwy S, Warsaw, NC"/>
    <x v="0"/>
    <s v="Box 3745, Portland, OR 97208"/>
    <s v="28398-2404"/>
    <s v="503-450-3701"/>
    <s v="www.con-way.com"/>
    <n v="541614"/>
    <s v="Not Applicable"/>
    <s v="Professional, Scientific, and Technical Services"/>
    <s v="Not Applicable"/>
    <s v="a. Installation or purchase of new equipment"/>
    <n v="30000"/>
    <m/>
    <m/>
    <n v="27"/>
    <n v="47"/>
    <n v="0"/>
    <n v="1200000"/>
    <m/>
    <n v="3"/>
    <x v="0"/>
    <n v="0"/>
    <n v="15000"/>
    <m/>
    <m/>
    <n v="17"/>
    <n v="47"/>
    <n v="1304"/>
    <n v="1291000"/>
    <n v="15000"/>
    <s v="Not Applicable"/>
    <s v="Not Applicable"/>
    <s v="Not Applicable"/>
    <n v="0"/>
  </r>
  <r>
    <s v="2007-0047"/>
    <x v="0"/>
    <x v="0"/>
    <x v="22"/>
    <x v="0"/>
    <s v="New Capacity"/>
    <x v="22"/>
    <x v="0"/>
    <s v="Columbus"/>
    <n v="1"/>
    <s v="204 Top Tobacco Rd,Lake Waccamaw, NC"/>
    <x v="1"/>
    <s v="2301 Ravine Way, Glenview IL 60025"/>
    <n v="28450"/>
    <s v="847-832-9700"/>
    <s v="Not Available"/>
    <n v="312221"/>
    <s v="Not Applicable"/>
    <s v="Manufacturing"/>
    <s v="Not Applicable"/>
    <s v="a. Installation or purchase of new equipment, b. Structural repairs, improvements, or renovations to existing buildings to be used for expansion"/>
    <n v="150000"/>
    <m/>
    <m/>
    <n v="63"/>
    <n v="90"/>
    <n v="32240"/>
    <n v="16800000"/>
    <m/>
    <n v="3"/>
    <x v="0"/>
    <n v="0"/>
    <n v="76190"/>
    <m/>
    <m/>
    <n v="32"/>
    <n v="90"/>
    <n v="682"/>
    <n v="29900000"/>
    <n v="0"/>
    <s v="Not Applicable"/>
    <s v="Not Applicable"/>
    <s v="Not Applicable"/>
    <n v="76190"/>
  </r>
  <r>
    <s v="2007-0063"/>
    <x v="0"/>
    <x v="0"/>
    <x v="23"/>
    <x v="0"/>
    <s v="STEM"/>
    <x v="23"/>
    <x v="0"/>
    <s v="Rockingham"/>
    <n v="1"/>
    <s v="802 South Ayersville Road, Maydoan NC"/>
    <x v="0"/>
    <s v="2980 NW 108 Avenue, Miami, FL"/>
    <s v="27027-2947"/>
    <s v="305-500-9595"/>
    <s v="www.generaltobacco.com"/>
    <n v="312221"/>
    <s v="Not Applicable"/>
    <s v="Manufacturing"/>
    <s v="Not Applicable"/>
    <s v="a. Installation or purchase of new equipment, b. Structural repairs, improvements, or renovations to existing buildings to be used for expansion"/>
    <n v="400000"/>
    <m/>
    <m/>
    <n v="179"/>
    <n v="0"/>
    <n v="35116.639999999999"/>
    <n v="50000000"/>
    <m/>
    <n v="3"/>
    <x v="1"/>
    <n v="0"/>
    <n v="0"/>
    <m/>
    <m/>
    <n v="0"/>
    <n v="0"/>
    <n v="0"/>
    <n v="0"/>
    <n v="0"/>
    <s v="Not Applicable"/>
    <s v="Not Applicable"/>
    <s v="Not Applicable"/>
    <n v="0"/>
  </r>
  <r>
    <s v="2006-0505"/>
    <x v="0"/>
    <x v="0"/>
    <x v="24"/>
    <x v="0"/>
    <s v="Cozy"/>
    <x v="24"/>
    <x v="0"/>
    <s v="Nash"/>
    <n v="2"/>
    <s v="Battleboro (Nash County), NC"/>
    <x v="1"/>
    <s v="PO Box 669, Battleboro, NC 27806"/>
    <n v="27809"/>
    <s v="800-893-5647"/>
    <s v="company closed"/>
    <n v="32199"/>
    <s v="Not Applicable"/>
    <s v="Manufacturing"/>
    <s v="Not Applicable"/>
    <s v="a. Installation or purchase of new equipment, b. Structural repairs, improvements, or renovations to existing buildings to be used for expansion"/>
    <n v="50000"/>
    <m/>
    <m/>
    <n v="45"/>
    <n v="43"/>
    <n v="38688"/>
    <n v="1350000"/>
    <m/>
    <n v="3"/>
    <x v="1"/>
    <n v="0"/>
    <n v="0"/>
    <m/>
    <m/>
    <n v="0"/>
    <n v="43"/>
    <n v="0"/>
    <n v="0"/>
    <n v="0"/>
    <s v="Not Applicable"/>
    <s v="Not Applicable"/>
    <s v="Not Applicable"/>
    <n v="0"/>
  </r>
  <r>
    <s v="2007-0185"/>
    <x v="0"/>
    <x v="0"/>
    <x v="25"/>
    <x v="0"/>
    <s v="Hi-Tide"/>
    <x v="25"/>
    <x v="0"/>
    <s v="Beaufort"/>
    <n v="1"/>
    <s v="705 Page Road, Washington NC"/>
    <x v="0"/>
    <s v="4050 Selvitz Rd., Fort Pierce, FL"/>
    <s v=" 27889-9540"/>
    <s v="772-461-4660"/>
    <s v="www.hi-tide.com"/>
    <n v="333923"/>
    <s v="Not Applicable"/>
    <s v="Manufacturing"/>
    <s v="Not Applicable"/>
    <s v="a. Installation or purchase of new equipment"/>
    <n v="140000"/>
    <m/>
    <m/>
    <n v="61"/>
    <n v="2"/>
    <n v="37700"/>
    <n v="1000000"/>
    <m/>
    <n v="3"/>
    <x v="1"/>
    <n v="0"/>
    <n v="0"/>
    <m/>
    <m/>
    <n v="0"/>
    <n v="2"/>
    <n v="0"/>
    <n v="0"/>
    <n v="0"/>
    <s v="Not Applicable"/>
    <s v="Not Applicable"/>
    <s v="Not Applicable"/>
    <n v="0"/>
  </r>
  <r>
    <s v="2006-0129a"/>
    <x v="0"/>
    <x v="1"/>
    <x v="26"/>
    <x v="0"/>
    <s v="Armor Vehicle"/>
    <x v="26"/>
    <x v="2"/>
    <s v="Person"/>
    <n v="2"/>
    <s v="4540 Halifax Road, Roxboro, NC"/>
    <x v="0"/>
    <s v="9801 Highway 78, Ladson, SC 29456"/>
    <s v="27574-9172"/>
    <s v="843-740-7015"/>
    <s v="www.forceprotection.net"/>
    <n v="336992"/>
    <s v="Not Applicable"/>
    <s v="Manufacturing"/>
    <s v="Not Applicable"/>
    <s v="a. Installation or purchase of new equipment, b. Structural repairs, improvements, or renovations to existing buildings to be used for expansion"/>
    <n v="500000"/>
    <m/>
    <m/>
    <n v="184"/>
    <n v="0"/>
    <n v="25116"/>
    <n v="27900000"/>
    <m/>
    <n v="3"/>
    <x v="1"/>
    <n v="0"/>
    <n v="0"/>
    <m/>
    <m/>
    <n v="0"/>
    <n v="0"/>
    <n v="0"/>
    <n v="0"/>
    <n v="0"/>
    <s v="Not Applicable"/>
    <s v="Not Applicable"/>
    <s v="Not Applicable"/>
    <n v="0"/>
  </r>
  <r>
    <s v="2007-0182"/>
    <x v="0"/>
    <x v="0"/>
    <x v="27"/>
    <x v="0"/>
    <s v="Frontier Spinning"/>
    <x v="27"/>
    <x v="0"/>
    <s v="Lee"/>
    <n v="2"/>
    <s v="1823 Boone Trail Road, Sanford, NC"/>
    <x v="1"/>
    <s v="1823 Boone Trail Road, Sanford, NC"/>
    <s v="27330-8662"/>
    <s v="919-776-9940"/>
    <s v="www.frontierspinning.com"/>
    <n v="313111"/>
    <s v="Not Applicable"/>
    <s v="Manufacturing"/>
    <s v="Not Applicable"/>
    <s v="a. Installation or purchase of new equipment, b. Structural repairs, improvements, or renovations to existing buildings to be used for expansion"/>
    <n v="40000"/>
    <m/>
    <m/>
    <n v="38"/>
    <n v="980"/>
    <n v="28288"/>
    <n v="20000000"/>
    <m/>
    <n v="3"/>
    <x v="0"/>
    <n v="0"/>
    <n v="20000"/>
    <m/>
    <m/>
    <n v="42"/>
    <n v="980"/>
    <n v="654"/>
    <n v="20700000"/>
    <n v="0"/>
    <s v="Not Applicable"/>
    <s v="Not Applicable"/>
    <s v="Not Applicable"/>
    <n v="20000"/>
  </r>
  <r>
    <s v="2006-0510"/>
    <x v="0"/>
    <x v="0"/>
    <x v="28"/>
    <x v="0"/>
    <s v="Powder Coating"/>
    <x v="28"/>
    <x v="0"/>
    <s v="Rutherford"/>
    <n v="1"/>
    <s v="531 Webb Road, Ellenboro, NC"/>
    <x v="1"/>
    <s v="PO Box 39, Ellenboro, NC 28040"/>
    <s v="2840-8396"/>
    <s v="828-453-1866"/>
    <s v="www.tmtfab.com"/>
    <n v="3323"/>
    <s v="Not Applicable"/>
    <s v="Manufacturing"/>
    <s v="Not Applicable"/>
    <s v="a. Installation or purchase of new equipment, b. Structural repairs, improvements, or renovations to existing buildings to be used for expansion"/>
    <n v="45000"/>
    <m/>
    <m/>
    <n v="40"/>
    <n v="70"/>
    <n v="30472"/>
    <n v="550000"/>
    <m/>
    <n v="3"/>
    <x v="1"/>
    <n v="0"/>
    <n v="0"/>
    <m/>
    <m/>
    <n v="0"/>
    <n v="70"/>
    <n v="0"/>
    <n v="0"/>
    <n v="0"/>
    <s v="Not Applicable"/>
    <s v="Not Applicable"/>
    <s v="Not Applicable"/>
    <n v="0"/>
  </r>
  <r>
    <s v="2006-0444"/>
    <x v="0"/>
    <x v="0"/>
    <x v="29"/>
    <x v="0"/>
    <s v="COC-GTPA"/>
    <x v="29"/>
    <x v="0"/>
    <s v="Lenoir"/>
    <n v="1"/>
    <s v="2878 Rouse Road Extension, Kinston, NC"/>
    <x v="0"/>
    <s v="2878 Rouse Road Extension, Kinston, NC"/>
    <s v="38504-7321"/>
    <s v="252-520-7760"/>
    <s v="www.commerceoverseas.com"/>
    <n v="3364"/>
    <s v="Not Applicable"/>
    <s v="Manufacturing"/>
    <s v="Not Applicable"/>
    <s v="a. Installation or purchase of new equipment, b. Structural repairs, improvements, or renovations to existing buildings to be used for expansion"/>
    <n v="75000"/>
    <m/>
    <m/>
    <n v="65"/>
    <n v="0"/>
    <n v="34112"/>
    <n v="3870000"/>
    <m/>
    <n v="3"/>
    <x v="1"/>
    <n v="0"/>
    <n v="0"/>
    <m/>
    <m/>
    <n v="0"/>
    <n v="0"/>
    <n v="0"/>
    <n v="0"/>
    <n v="0"/>
    <s v="Not Applicable"/>
    <s v="Not Applicable"/>
    <s v="Not Applicable"/>
    <n v="0"/>
  </r>
  <r>
    <s v="2006-0238"/>
    <x v="0"/>
    <x v="0"/>
    <x v="30"/>
    <x v="0"/>
    <s v="Raven"/>
    <x v="30"/>
    <x v="0"/>
    <s v="Craven"/>
    <n v="2"/>
    <s v="901 Industrial Drive, New Bern NC"/>
    <x v="1"/>
    <s v="901 Industrial Drive, New Bern NC"/>
    <s v="28562-5403"/>
    <s v="252-634-2871"/>
    <s v="www.wirthwein.de"/>
    <n v="334512"/>
    <s v="Not Applicable"/>
    <s v="Manufacturing"/>
    <s v="Not Applicable"/>
    <s v="a. Installation or purchase of new equipment, b. Structural repairs, improvements, or renovations to existing buildings to be used for expansion"/>
    <n v="75000"/>
    <m/>
    <m/>
    <n v="45"/>
    <n v="83"/>
    <n v="28080"/>
    <n v="5000000"/>
    <m/>
    <n v="3"/>
    <x v="1"/>
    <n v="0"/>
    <n v="0"/>
    <m/>
    <m/>
    <n v="0"/>
    <n v="83"/>
    <n v="0"/>
    <n v="0"/>
    <n v="0"/>
    <s v="Not Applicable"/>
    <s v="Not Applicable"/>
    <s v="Not Applicable"/>
    <n v="0"/>
  </r>
  <r>
    <s v="2006-0269"/>
    <x v="0"/>
    <x v="0"/>
    <x v="31"/>
    <x v="0"/>
    <s v="Armor"/>
    <x v="31"/>
    <x v="0"/>
    <s v="Union"/>
    <n v="5"/>
    <s v="190 Piedmont Drive, Monroe, NC"/>
    <x v="1"/>
    <s v="1901 Piedmont Drive, Monroe, NC 28110"/>
    <s v="28110-9338"/>
    <s v="704-283-8887"/>
    <s v="www.baesystems.com"/>
    <n v="325221"/>
    <s v="Not Applicable"/>
    <s v="Manufacturing"/>
    <s v="Not Applicable"/>
    <s v="a. Installation or purchase of new equipment, b. Structural repairs, improvements, or renovations to existing buildings to be used for expansion"/>
    <n v="40000"/>
    <m/>
    <m/>
    <n v="38"/>
    <n v="14"/>
    <n v="33228"/>
    <n v="7900000"/>
    <m/>
    <n v="3"/>
    <x v="1"/>
    <n v="0"/>
    <n v="0"/>
    <m/>
    <m/>
    <n v="0"/>
    <n v="14"/>
    <n v="0"/>
    <n v="0"/>
    <n v="0"/>
    <s v="Not Applicable"/>
    <s v="Not Applicable"/>
    <s v="Not Applicable"/>
    <n v="0"/>
  </r>
  <r>
    <s v="2007-0172"/>
    <x v="0"/>
    <x v="0"/>
    <x v="32"/>
    <x v="0"/>
    <s v="Stove"/>
    <x v="32"/>
    <x v="0"/>
    <s v="Mitchell"/>
    <n v="1"/>
    <s v="200 Ethan Allen Road, Spruce Pine, NC"/>
    <x v="1"/>
    <s v="PO Box 69 Spruce Pine, NC"/>
    <s v="28777-9246"/>
    <s v="828-765-6144"/>
    <s v="www.buckstove.com"/>
    <n v="3352"/>
    <s v="Not Applicable"/>
    <s v="Manufacturing"/>
    <s v="Not Applicable"/>
    <s v="a. Installation or purchase of new equipment, b. Structural repairs, improvements, or renovations to existing buildings to be used for expansion"/>
    <n v="70000"/>
    <m/>
    <m/>
    <n v="63"/>
    <n v="74"/>
    <n v="25792"/>
    <n v="2300000"/>
    <m/>
    <n v="3"/>
    <x v="1"/>
    <n v="0"/>
    <n v="0"/>
    <m/>
    <m/>
    <n v="0"/>
    <n v="74"/>
    <n v="0"/>
    <n v="0"/>
    <n v="0"/>
    <s v="Not Applicable"/>
    <s v="Not Applicable"/>
    <s v="Not Applicable"/>
    <n v="0"/>
  </r>
  <r>
    <s v="2006-0330"/>
    <x v="0"/>
    <x v="0"/>
    <x v="33"/>
    <x v="0"/>
    <s v="Wolverine"/>
    <x v="33"/>
    <x v="0"/>
    <s v="Lenoir"/>
    <n v="1"/>
    <s v="2630 Airport Road, Kinston NC"/>
    <x v="1"/>
    <s v="2630 Airport Road, Kinston NC"/>
    <s v="28504-7319"/>
    <s v="252-208-7310"/>
    <s v="fieldcontrols.com"/>
    <n v="332322"/>
    <s v="Not Applicable"/>
    <s v="Manufacturing"/>
    <s v="Not Applicable"/>
    <s v="a. Installation or purchase of new equipment, b. Structural repairs, improvements, or renovations to existing buildings to be used for expansion"/>
    <n v="35000"/>
    <m/>
    <m/>
    <n v="32"/>
    <n v="93"/>
    <n v="28392"/>
    <n v="1000000"/>
    <m/>
    <n v="3"/>
    <x v="0"/>
    <n v="0"/>
    <n v="17500"/>
    <m/>
    <m/>
    <n v="18"/>
    <n v="93"/>
    <n v="623"/>
    <n v="864620"/>
    <n v="0"/>
    <s v="Not Applicable"/>
    <s v="Not Applicable"/>
    <s v="Not Applicable"/>
    <n v="17500"/>
  </r>
  <r>
    <s v="2007-0148"/>
    <x v="0"/>
    <x v="0"/>
    <x v="34"/>
    <x v="0"/>
    <s v="Save"/>
    <x v="34"/>
    <x v="0"/>
    <s v="Wayne"/>
    <n v="1"/>
    <s v="200 West Dewey Street, Goldsboro, NC"/>
    <x v="1"/>
    <s v="200 West Dewey Street, Goldsboro, NC 27530"/>
    <s v="27530-1304"/>
    <s v="919-734-0460"/>
    <s v="Not Available"/>
    <n v="33531"/>
    <s v="Not Applicable"/>
    <s v="Manufacturing"/>
    <s v="Not Applicable"/>
    <s v="a. Installation or purchase of new equipment, b. Structural repairs, improvements, or renovations to existing buildings to be used for expansion"/>
    <n v="100000"/>
    <m/>
    <m/>
    <n v="41"/>
    <n v="41"/>
    <n v="44824"/>
    <n v="2000000"/>
    <m/>
    <n v="3"/>
    <x v="1"/>
    <n v="0"/>
    <n v="0"/>
    <m/>
    <m/>
    <n v="0"/>
    <n v="41"/>
    <n v="0"/>
    <n v="0"/>
    <n v="0"/>
    <s v="Not Applicable"/>
    <s v="Not Applicable"/>
    <s v="Not Applicable"/>
    <n v="0"/>
  </r>
  <r>
    <s v="2007-0114"/>
    <x v="0"/>
    <x v="0"/>
    <x v="35"/>
    <x v="0"/>
    <s v="Unilever - Deo"/>
    <x v="35"/>
    <x v="0"/>
    <s v="Hoke"/>
    <n v="2"/>
    <s v="100 Faberge Blvd., Raeford, NC"/>
    <x v="1"/>
    <s v="100 Faberge Blvd, Raeford, NC"/>
    <s v="28376-3406"/>
    <s v="910-875-4121"/>
    <s v="www.unilever.com"/>
    <n v="325620"/>
    <s v="Not Applicable"/>
    <s v="Manufacturing"/>
    <s v="Not Applicable"/>
    <s v="a. Installation or purchase of new equipment"/>
    <n v="60000"/>
    <m/>
    <m/>
    <n v="25"/>
    <n v="247"/>
    <n v="43108"/>
    <n v="10600000"/>
    <m/>
    <n v="3"/>
    <x v="1"/>
    <n v="0"/>
    <n v="0"/>
    <m/>
    <m/>
    <n v="0"/>
    <n v="247"/>
    <n v="0"/>
    <n v="0"/>
    <n v="0"/>
    <s v="Not Applicable"/>
    <s v="Not Applicable"/>
    <s v="Not Applicable"/>
    <n v="0"/>
  </r>
  <r>
    <s v="2007-0141"/>
    <x v="0"/>
    <x v="0"/>
    <x v="36"/>
    <x v="0"/>
    <s v="Arnie"/>
    <x v="36"/>
    <x v="0"/>
    <s v="Bladen"/>
    <n v="1"/>
    <s v="Bladenboro (Bladen County), NC"/>
    <x v="0"/>
    <s v="5611 Imperial Way SW, Port Orchard, WA 98367"/>
    <n v="28320"/>
    <s v="360-674-7090"/>
    <s v="Not Available"/>
    <n v="336611"/>
    <s v="Not Applicable"/>
    <s v="Manufacturing"/>
    <s v="Not Applicable"/>
    <s v="a. Installation or purchase of new equipment, b. Structural repairs, improvements, or renovations to existing buildings to be used for expansion"/>
    <n v="200000"/>
    <m/>
    <m/>
    <n v="108"/>
    <n v="0"/>
    <n v="26936"/>
    <n v="2700000"/>
    <m/>
    <n v="3"/>
    <x v="1"/>
    <n v="0"/>
    <n v="0"/>
    <m/>
    <m/>
    <n v="0"/>
    <n v="0"/>
    <n v="0"/>
    <n v="0"/>
    <n v="0"/>
    <s v="Not Applicable"/>
    <s v="Not Applicable"/>
    <s v="Not Applicable"/>
    <n v="0"/>
  </r>
  <r>
    <s v="2007-0304"/>
    <x v="0"/>
    <x v="0"/>
    <x v="37"/>
    <x v="0"/>
    <s v="TigerTek"/>
    <x v="37"/>
    <x v="0"/>
    <s v="Rockingham"/>
    <n v="1"/>
    <s v="2741 NC Hwy 135, Stoneville, NC"/>
    <x v="1"/>
    <s v="P.O. Box 5097Eden, NC, 27288"/>
    <s v="27048-7570"/>
    <s v="336-623-1717"/>
    <s v="www.tigertek.com"/>
    <n v="332710"/>
    <s v="Not Applicable"/>
    <s v="Manufacturing"/>
    <s v="Not Applicable"/>
    <s v="a. Installation or purchase of new equipment, b. Structural repairs, improvements, or renovations to existing buildings to be used for expansion"/>
    <n v="12000"/>
    <m/>
    <m/>
    <n v="36"/>
    <n v="40"/>
    <n v="37440"/>
    <n v="1000000"/>
    <m/>
    <n v="3"/>
    <x v="1"/>
    <n v="0"/>
    <n v="0"/>
    <m/>
    <m/>
    <n v="0"/>
    <n v="40"/>
    <n v="0"/>
    <n v="0"/>
    <n v="0"/>
    <s v="Not Applicable"/>
    <s v="Not Applicable"/>
    <s v="Not Applicable"/>
    <n v="0"/>
  </r>
  <r>
    <s v="2007-0237"/>
    <x v="0"/>
    <x v="0"/>
    <x v="38"/>
    <x v="0"/>
    <s v="Mullett"/>
    <x v="38"/>
    <x v="0"/>
    <s v="Wilson"/>
    <n v="1"/>
    <s v="4734 Potato House Ct, Wilson, NC"/>
    <x v="0"/>
    <s v="3007 Downing St, Suite A, Wilson, NC 27893"/>
    <s v="27893-8592"/>
    <s v="252-293-0010"/>
    <s v="www.tym-tractors.com"/>
    <n v="333924"/>
    <s v="Not Applicable"/>
    <s v="Manufacturing"/>
    <s v="Not Applicable"/>
    <s v="a. Installation or purchase of new equipment, b. Structural repairs, improvements, or renovations to existing buildings to be used for expansion"/>
    <n v="30000"/>
    <m/>
    <m/>
    <n v="28"/>
    <n v="0"/>
    <n v="39780"/>
    <n v="1100000"/>
    <m/>
    <n v="3"/>
    <x v="1"/>
    <n v="0"/>
    <n v="0"/>
    <m/>
    <m/>
    <n v="0"/>
    <n v="0"/>
    <n v="0"/>
    <n v="0"/>
    <n v="0"/>
    <s v="Not Applicable"/>
    <s v="Not Applicable"/>
    <s v="Not Applicable"/>
    <n v="0"/>
  </r>
  <r>
    <s v="2007-0153"/>
    <x v="0"/>
    <x v="0"/>
    <x v="39"/>
    <x v="0"/>
    <s v="Luke"/>
    <x v="39"/>
    <x v="0"/>
    <s v="Mecklenburg"/>
    <n v="3"/>
    <s v="11515 Vanstory Drive, Suite 125, Huntersville, NC"/>
    <x v="1"/>
    <s v="11515 Vanstory Drive, Suite 125, Huntersville, NC 28078"/>
    <s v="28078-6385"/>
    <s v="704-875-0806"/>
    <s v="www.microban.com"/>
    <n v="33999"/>
    <s v="Not Applicable"/>
    <s v="Manufacturing"/>
    <s v="Not Applicable"/>
    <s v="a. Installation or purchase of new equipment, b. Structural repairs, improvements, or renovations to existing buildings to be used for expansion"/>
    <n v="45000"/>
    <m/>
    <m/>
    <n v="45"/>
    <n v="51"/>
    <n v="83096"/>
    <n v="8000000"/>
    <m/>
    <n v="3"/>
    <x v="1"/>
    <n v="0"/>
    <n v="0"/>
    <m/>
    <m/>
    <n v="0"/>
    <n v="51"/>
    <n v="0"/>
    <n v="0"/>
    <n v="0"/>
    <s v="Not Applicable"/>
    <s v="Not Applicable"/>
    <s v="Not Applicable"/>
    <n v="0"/>
  </r>
  <r>
    <s v="2006-0492"/>
    <x v="0"/>
    <x v="0"/>
    <x v="40"/>
    <x v="0"/>
    <s v="Renew"/>
    <x v="40"/>
    <x v="0"/>
    <s v="Lenoir"/>
    <n v="1"/>
    <s v="1028 Enterprise Blvd., Kinston, NC"/>
    <x v="1"/>
    <s v="1028 Enterprise Blvd., Kinston, NC 28504"/>
    <s v="28504-7616"/>
    <s v="252-522-8940"/>
    <s v="Not Available"/>
    <n v="326200"/>
    <s v="Not Applicable"/>
    <s v="Manufacturing"/>
    <s v="Not Applicable"/>
    <s v="a. Installation or purchase of new equipment, b. Structural repairs, improvements, or renovations to existing buildings to be used for expansion"/>
    <n v="300000"/>
    <m/>
    <m/>
    <n v="139"/>
    <n v="211"/>
    <n v="30420"/>
    <n v="18700000"/>
    <m/>
    <n v="3"/>
    <x v="0"/>
    <n v="0"/>
    <n v="225000"/>
    <m/>
    <m/>
    <n v="120"/>
    <n v="211"/>
    <n v="682"/>
    <n v="23170505"/>
    <n v="0"/>
    <s v="Not Applicable"/>
    <s v="Not Applicable"/>
    <s v="Not Applicable"/>
    <n v="225000"/>
  </r>
  <r>
    <s v="2007-0219"/>
    <x v="0"/>
    <x v="0"/>
    <x v="41"/>
    <x v="0"/>
    <s v="Viking"/>
    <x v="41"/>
    <x v="0"/>
    <s v="Wake"/>
    <n v="3"/>
    <s v="5020 Weston Pkwy., Ste. 400, Cary NC"/>
    <x v="0"/>
    <s v="Post Office Box 1017, Kearney, MO 64060"/>
    <s v="27513-2322"/>
    <s v="816-903-8225"/>
    <s v="www.plygem.com"/>
    <n v="551114"/>
    <s v="Not Applicable"/>
    <s v="Management of Companies and Enterprises"/>
    <s v="Not Applicable"/>
    <s v="a. Installation or purchase of new equipment"/>
    <n v="100000"/>
    <m/>
    <m/>
    <n v="100"/>
    <n v="0"/>
    <n v="58084"/>
    <n v="2500000"/>
    <m/>
    <n v="3"/>
    <x v="0"/>
    <n v="0"/>
    <n v="50000"/>
    <m/>
    <m/>
    <n v="58"/>
    <n v="0"/>
    <n v="2015"/>
    <n v="447555"/>
    <n v="0"/>
    <s v="Not Applicable"/>
    <s v="Not Applicable"/>
    <s v="Not Applicable"/>
    <n v="50000"/>
  </r>
  <r>
    <s v="2007-0058"/>
    <x v="0"/>
    <x v="0"/>
    <x v="42"/>
    <x v="0"/>
    <s v="Kaze"/>
    <x v="42"/>
    <x v="0"/>
    <s v="Rowan"/>
    <n v="2"/>
    <s v="I85 &amp; Peach Orchard Road, Salisbury NC"/>
    <x v="0"/>
    <s v="16819-B Cranlyn Road, Huntersville, NC 28078"/>
    <s v="TBD"/>
    <s v="704-506-1097"/>
    <s v="Not Available"/>
    <n v="541380"/>
    <s v="Not Applicable"/>
    <s v="Professional, Scientific, and Technical Services"/>
    <s v="Not Applicable"/>
    <s v="a. Installation or purchase of new equipment, b. Structural repairs, improvements, or renovations to existing buildings to be used for expansion"/>
    <n v="30000"/>
    <m/>
    <m/>
    <n v="26"/>
    <n v="0"/>
    <n v="70876"/>
    <n v="60000000"/>
    <m/>
    <n v="3"/>
    <x v="1"/>
    <n v="0"/>
    <n v="0"/>
    <m/>
    <m/>
    <n v="0"/>
    <n v="0"/>
    <n v="0"/>
    <n v="0"/>
    <n v="0"/>
    <s v="Not Applicable"/>
    <s v="Not Applicable"/>
    <s v="Not Applicable"/>
    <n v="0"/>
  </r>
  <r>
    <s v="2007-0251"/>
    <x v="0"/>
    <x v="0"/>
    <x v="43"/>
    <x v="0"/>
    <s v="Ingles"/>
    <x v="43"/>
    <x v="0"/>
    <s v="Buncombe"/>
    <n v="3"/>
    <s v="2913 US Hwy 70, Black Mountain, NC"/>
    <x v="0"/>
    <s v="2913 US Hwy 70, Black Mountain, NC 28711"/>
    <s v="28711-9103"/>
    <s v="828-669-2941"/>
    <s v="www.ingles-markets.com"/>
    <n v="312113"/>
    <s v="Not Applicable"/>
    <s v="Manufacturing"/>
    <s v="Not Applicable"/>
    <s v="a. Installation or purchase of new equipment, b. Structural repairs, improvements, or renovations to existing buildings to be used for expansion"/>
    <n v="160000"/>
    <m/>
    <m/>
    <n v="144"/>
    <n v="7177"/>
    <n v="36816"/>
    <n v="90000000"/>
    <m/>
    <n v="3"/>
    <x v="1"/>
    <n v="0"/>
    <n v="0"/>
    <m/>
    <m/>
    <n v="0"/>
    <n v="7177"/>
    <n v="0"/>
    <n v="0"/>
    <n v="0"/>
    <s v="Not Applicable"/>
    <s v="Not Applicable"/>
    <s v="Not Applicable"/>
    <n v="0"/>
  </r>
  <r>
    <s v="2007-0125"/>
    <x v="0"/>
    <x v="0"/>
    <x v="44"/>
    <x v="0"/>
    <s v="Valves"/>
    <x v="44"/>
    <x v="0"/>
    <s v="Rutherford"/>
    <n v="1"/>
    <s v="100 Watts Road, Spindale, NC"/>
    <x v="1"/>
    <s v="100 Watts Road, Spindale, NC 28160"/>
    <n v="28160"/>
    <s v="828-286-4151"/>
    <s v="www.watts.com"/>
    <n v="3329"/>
    <s v="Not Applicable"/>
    <s v="Manufacturing"/>
    <s v="Not Applicable"/>
    <s v="a. Installation or purchase of new equipment"/>
    <n v="140000"/>
    <m/>
    <m/>
    <n v="126"/>
    <n v="347"/>
    <n v="0"/>
    <n v="2000000"/>
    <m/>
    <n v="3"/>
    <x v="1"/>
    <n v="0"/>
    <n v="0"/>
    <m/>
    <m/>
    <n v="0"/>
    <n v="347"/>
    <n v="0"/>
    <n v="0"/>
    <n v="0"/>
    <s v="Not Applicable"/>
    <s v="Not Applicable"/>
    <s v="Not Applicable"/>
    <n v="0"/>
  </r>
  <r>
    <s v="2007-0138"/>
    <x v="0"/>
    <x v="0"/>
    <x v="45"/>
    <x v="0"/>
    <s v="Blimp 2"/>
    <x v="45"/>
    <x v="0"/>
    <s v="Pasquotank"/>
    <n v="2"/>
    <s v="190 TCOM Dr, Elizabeth City, NC"/>
    <x v="1"/>
    <s v="7115 Thomas Edison Drive, Columbia, MD 21045"/>
    <s v="27909-2942"/>
    <s v="410-312-2469"/>
    <s v="www.tcomlp.com"/>
    <n v="33641"/>
    <s v="Not Applicable"/>
    <s v="Manufacturing"/>
    <s v="Not Applicable"/>
    <s v="a. Installation or purchase of new equipment, b. Structural repairs, improvements, or renovations to existing buildings to be used for expansion"/>
    <n v="70000"/>
    <m/>
    <m/>
    <n v="91"/>
    <n v="49"/>
    <n v="39728"/>
    <n v="2700000"/>
    <m/>
    <n v="3"/>
    <x v="0"/>
    <n v="0"/>
    <n v="17500"/>
    <m/>
    <m/>
    <n v="35"/>
    <n v="49"/>
    <n v="1188"/>
    <n v="3408774"/>
    <n v="0"/>
    <s v="Not Applicable"/>
    <s v="Not Applicable"/>
    <s v="Not Applicable"/>
    <n v="17500"/>
  </r>
  <r>
    <s v="2007-0423"/>
    <x v="0"/>
    <x v="0"/>
    <x v="45"/>
    <x v="0"/>
    <s v="Optimal"/>
    <x v="46"/>
    <x v="0"/>
    <s v="Wake"/>
    <n v="3"/>
    <s v="100 East Davie St, 19th Floor, Raleigh, NC"/>
    <x v="0"/>
    <s v="100 East Davie St, 19th Floor, Raleigh NC 27601"/>
    <s v="27601-2088"/>
    <s v="919-459-3601"/>
    <s v="www.otii.com"/>
    <n v="54151"/>
    <n v="511210"/>
    <s v="Management of Companies and Enterprises"/>
    <s v="Information"/>
    <s v="a. Installation or purchase of new equipment, b. Structural repairs, improvements, or renovations to existing buildings to be used for expansion"/>
    <n v="325000"/>
    <m/>
    <m/>
    <n v="293"/>
    <n v="0"/>
    <n v="64116"/>
    <n v="2400000"/>
    <m/>
    <n v="3"/>
    <x v="1"/>
    <n v="0"/>
    <n v="0"/>
    <m/>
    <m/>
    <n v="0"/>
    <n v="0"/>
    <n v="0"/>
    <n v="0"/>
    <n v="0"/>
    <s v="Not Applicable"/>
    <s v="Not Applicable"/>
    <s v="Not Applicable"/>
    <n v="0"/>
  </r>
  <r>
    <s v="2007-0308"/>
    <x v="0"/>
    <x v="0"/>
    <x v="46"/>
    <x v="0"/>
    <s v="Acoustics"/>
    <x v="47"/>
    <x v="0"/>
    <s v="McDowell"/>
    <n v="1"/>
    <s v="157 Lackey Town Road, Old Fort, NC"/>
    <x v="1"/>
    <s v="157 Lackey Town Road, Old Fort, NC"/>
    <s v="28762-7758"/>
    <s v="828-668-9251"/>
    <s v="www.janesvilleacoustics.com"/>
    <n v="3141"/>
    <s v="Not Applicable"/>
    <s v="Manufacturing"/>
    <s v="Not Applicable"/>
    <s v="a. Installation or purchase of new equipment, c. Construction of or improvements to new or existing water...or equipment for existing buildings"/>
    <n v="35000"/>
    <m/>
    <m/>
    <n v="29"/>
    <n v="96"/>
    <n v="32448"/>
    <n v="250000"/>
    <m/>
    <n v="3"/>
    <x v="1"/>
    <n v="0"/>
    <n v="0"/>
    <m/>
    <m/>
    <n v="0"/>
    <n v="96"/>
    <n v="0"/>
    <n v="0"/>
    <n v="0"/>
    <s v="Not Applicable"/>
    <s v="Not Applicable"/>
    <s v="Not Applicable"/>
    <n v="0"/>
  </r>
  <r>
    <s v="2004-0123"/>
    <x v="0"/>
    <x v="0"/>
    <x v="47"/>
    <x v="1"/>
    <s v="Sterling"/>
    <x v="48"/>
    <x v="0"/>
    <s v="Cabarrus"/>
    <n v="3"/>
    <s v="1000 Progress Place, Concord, NC"/>
    <x v="1"/>
    <s v="1000 Progress Pl, Concord, NC"/>
    <s v="28025-2449"/>
    <s v="404-632-8066"/>
    <s v="www.acn.com"/>
    <n v="517310"/>
    <n v="517212"/>
    <s v="Information"/>
    <s v="Information"/>
    <s v="a. Installation or purchase of new equipment, b. Structural repairs, improvements, or renovations to existing buildings to be used for expansion"/>
    <n v="300000"/>
    <m/>
    <m/>
    <n v="270"/>
    <n v="50"/>
    <n v="75140"/>
    <n v="26500000"/>
    <m/>
    <n v="3"/>
    <x v="0"/>
    <n v="0"/>
    <n v="300000"/>
    <m/>
    <m/>
    <n v="474"/>
    <n v="50"/>
    <n v="1453"/>
    <n v="29711963"/>
    <n v="0"/>
    <s v="Not Applicable"/>
    <s v="Not Applicable"/>
    <s v="Not Applicable"/>
    <n v="300000"/>
  </r>
  <r>
    <s v="2007-0166"/>
    <x v="0"/>
    <x v="0"/>
    <x v="48"/>
    <x v="1"/>
    <s v="Tammy"/>
    <x v="49"/>
    <x v="0"/>
    <s v="Forsyth"/>
    <n v="3"/>
    <s v="8630 Broad Street, Rural Hall, NC"/>
    <x v="0"/>
    <s v="1201 East 28th St, Chattanooga, TN 37404"/>
    <n v="27045"/>
    <s v="423-692-6200"/>
    <s v="www.kgarnermfg.com"/>
    <n v="333120"/>
    <n v="332313"/>
    <s v="Manufacturing"/>
    <s v="Manufacturing"/>
    <s v="a. Installation or purchase of new equipment, b. Structural repairs, improvements, or renovations to existing buildings to be used for expansion"/>
    <n v="25000"/>
    <m/>
    <m/>
    <n v="65"/>
    <n v="0"/>
    <n v="34164"/>
    <n v="2520000"/>
    <m/>
    <n v="3"/>
    <x v="1"/>
    <n v="0"/>
    <n v="0"/>
    <m/>
    <m/>
    <n v="0"/>
    <n v="0"/>
    <n v="0"/>
    <n v="0"/>
    <n v="0"/>
    <s v="Not Applicable"/>
    <s v="Not Applicable"/>
    <s v="Not Applicable"/>
    <n v="0"/>
  </r>
  <r>
    <s v="2007-0398"/>
    <x v="0"/>
    <x v="0"/>
    <x v="49"/>
    <x v="1"/>
    <s v="Circle"/>
    <x v="50"/>
    <x v="0"/>
    <s v="Stanly"/>
    <n v="2"/>
    <s v="421 Browns Hill Road, Locust NC"/>
    <x v="1"/>
    <s v="One Chicago Tube Drive, Romeoville, IL 60446"/>
    <s v="28097-6615"/>
    <s v="815-834-8530"/>
    <s v="www.chicagotube.com"/>
    <n v="332911"/>
    <n v="42351"/>
    <s v="Manufacturing"/>
    <s v="Wholesale Trade"/>
    <s v="a. Installation or purchase of new equipment, b. Structural repairs, improvements, or renovations to existing buildings to be used for expansion, c. Construction of or improvements to new or existing water...or equipment for existing buildings"/>
    <n v="84000"/>
    <m/>
    <m/>
    <n v="38"/>
    <n v="76"/>
    <n v="36088"/>
    <n v="9000000"/>
    <m/>
    <n v="3"/>
    <x v="1"/>
    <n v="0"/>
    <n v="0"/>
    <m/>
    <m/>
    <n v="0"/>
    <n v="76"/>
    <n v="0"/>
    <n v="0"/>
    <n v="0"/>
    <s v="Not Applicable"/>
    <s v="Not Applicable"/>
    <s v="Not Applicable"/>
    <n v="0"/>
  </r>
  <r>
    <s v="2007-0261"/>
    <x v="0"/>
    <x v="0"/>
    <x v="50"/>
    <x v="1"/>
    <s v="Double"/>
    <x v="51"/>
    <x v="0"/>
    <s v="Lenoir"/>
    <n v="1"/>
    <s v="601  N. Kinston Blvd, Pink Hill, NC"/>
    <x v="1"/>
    <s v="PO Box 336, Pink Hill, NC"/>
    <s v="28572-8792"/>
    <s v="252-568-4042"/>
    <s v="www.doubledtrailers.com"/>
    <n v="336999"/>
    <s v="Not Applicable"/>
    <s v="Manufacturing"/>
    <s v="Not Applicable"/>
    <s v="a. Installation or purchase of new equipment, b. Structural repairs, improvements, or renovations to existing buildings to be used for expansion"/>
    <n v="25000"/>
    <m/>
    <m/>
    <n v="50"/>
    <n v="23"/>
    <n v="26312"/>
    <n v="315000"/>
    <m/>
    <n v="3"/>
    <x v="1"/>
    <n v="0"/>
    <n v="0"/>
    <m/>
    <m/>
    <n v="0"/>
    <n v="23"/>
    <n v="0"/>
    <n v="0"/>
    <n v="0"/>
    <s v="Not Applicable"/>
    <s v="Not Applicable"/>
    <s v="Not Applicable"/>
    <n v="0"/>
  </r>
  <r>
    <s v="2008-0002"/>
    <x v="0"/>
    <x v="0"/>
    <x v="51"/>
    <x v="1"/>
    <s v="Transformer"/>
    <x v="52"/>
    <x v="0"/>
    <s v="Hoke"/>
    <n v="2"/>
    <s v="201 Carolina Dr., Raeford, NC"/>
    <x v="1"/>
    <s v="30 Curry Ave, Canonsburg, PA 15317"/>
    <s v="28376-9272"/>
    <s v="412-414-7438"/>
    <s v="www.patransformer.com"/>
    <n v="335311"/>
    <s v="Not Applicable"/>
    <s v="Manufacturing"/>
    <s v="Not Applicable"/>
    <s v="b. Structural repairs, improvements, or renovations to existing buildings to be used for expansion"/>
    <n v="45000"/>
    <m/>
    <m/>
    <n v="24"/>
    <n v="29"/>
    <n v="23764"/>
    <n v="900000"/>
    <m/>
    <n v="3"/>
    <x v="1"/>
    <n v="0"/>
    <n v="0"/>
    <m/>
    <m/>
    <n v="0"/>
    <n v="29"/>
    <n v="0"/>
    <n v="0"/>
    <n v="0"/>
    <s v="Not Applicable"/>
    <s v="Not Applicable"/>
    <s v="Not Applicable"/>
    <n v="0"/>
  </r>
  <r>
    <s v="2007-0401"/>
    <x v="0"/>
    <x v="0"/>
    <x v="52"/>
    <x v="1"/>
    <s v="Spark"/>
    <x v="53"/>
    <x v="0"/>
    <s v="Mecklenburg"/>
    <n v="3"/>
    <s v="9711 Southern Pine Blvd, Charlotte, NC"/>
    <x v="1"/>
    <s v="9711 Southern Pine Blvd, Charlotte, NC"/>
    <s v="28273-5560"/>
    <s v="704-731-2228"/>
    <s v="www.speedtv.com"/>
    <n v="517510"/>
    <s v="Not Applicable"/>
    <s v="Information"/>
    <s v="Not Applicable"/>
    <s v="a. Installation or purchase of new equipment, b. Structural repairs, improvements, or renovations to existing buildings to be used for expansion"/>
    <n v="34000"/>
    <m/>
    <m/>
    <n v="34"/>
    <n v="73"/>
    <n v="55536"/>
    <n v="35000000"/>
    <m/>
    <n v="3"/>
    <x v="1"/>
    <n v="0"/>
    <n v="0"/>
    <m/>
    <m/>
    <n v="0"/>
    <n v="73"/>
    <n v="0"/>
    <n v="0"/>
    <n v="0"/>
    <s v="Not Applicable"/>
    <s v="Not Applicable"/>
    <s v="Not Applicable"/>
    <n v="0"/>
  </r>
  <r>
    <s v="2007-0417"/>
    <x v="0"/>
    <x v="0"/>
    <x v="53"/>
    <x v="1"/>
    <s v="IAC"/>
    <x v="54"/>
    <x v="0"/>
    <s v="Stanly"/>
    <n v="2"/>
    <s v="313 Bethany Road, Albemarle, NC"/>
    <x v="1"/>
    <s v="PO Box 580, Albemarle, NC 28002"/>
    <s v=" 28001-8520"/>
    <s v="704-983-8302"/>
    <s v="www.iacgroup.com"/>
    <n v="336399"/>
    <s v="Not Applicable"/>
    <s v="Manufacturing"/>
    <s v="Not Applicable"/>
    <s v="a. Installation or purchase of new equipment"/>
    <n v="280000"/>
    <m/>
    <m/>
    <n v="126"/>
    <n v="1112"/>
    <n v="27508"/>
    <n v="10500000"/>
    <m/>
    <n v="3"/>
    <x v="1"/>
    <n v="0"/>
    <n v="0"/>
    <m/>
    <m/>
    <n v="0"/>
    <n v="1112"/>
    <n v="0"/>
    <n v="0"/>
    <n v="0"/>
    <s v="Not Applicable"/>
    <s v="Not Applicable"/>
    <s v="Not Applicable"/>
    <n v="0"/>
  </r>
  <r>
    <s v="2007-0424"/>
    <x v="0"/>
    <x v="0"/>
    <x v="54"/>
    <x v="1"/>
    <s v="Superior"/>
    <x v="55"/>
    <x v="0"/>
    <s v="McDowell"/>
    <n v="1"/>
    <s v="169 Machine Shop Road, Marion, NC"/>
    <x v="1"/>
    <s v="169 Machine Shop Road, Marion NC"/>
    <n v="28752"/>
    <s v="828-652-6141"/>
    <s v="www.smco.net"/>
    <n v="33399"/>
    <s v="Not Applicable"/>
    <s v="Manufacturing"/>
    <s v="Not Applicable"/>
    <s v="a. Installation or purchase of new equipment, b. Structural repairs, improvements, or renovations to existing buildings to be used for expansion"/>
    <n v="70000"/>
    <m/>
    <m/>
    <n v="34"/>
    <n v="54"/>
    <n v="29172"/>
    <n v="350000"/>
    <m/>
    <n v="3"/>
    <x v="1"/>
    <n v="0"/>
    <n v="0"/>
    <m/>
    <m/>
    <n v="0"/>
    <n v="54"/>
    <n v="0"/>
    <n v="0"/>
    <n v="0"/>
    <s v="Not Applicable"/>
    <s v="Not Applicable"/>
    <s v="Not Applicable"/>
    <n v="0"/>
  </r>
  <r>
    <s v="2007-0306a"/>
    <x v="0"/>
    <x v="1"/>
    <x v="55"/>
    <x v="1"/>
    <s v="92"/>
    <x v="56"/>
    <x v="1"/>
    <s v="New Hanover"/>
    <n v="3"/>
    <s v="3901 Castle Hayne Road, Wilmington, NC"/>
    <x v="1"/>
    <s v="PO Box 780; AO9, Wilmington, NC 28402"/>
    <n v="28402"/>
    <s v="910-675-6330"/>
    <s v="ge.com/energy/nuclear"/>
    <n v="334517"/>
    <n v="541690"/>
    <s v="Manufacturing"/>
    <s v="Professional, Scientific, and Technical Services"/>
    <s v="b. Structural repairs, improvements, or renovations to existing buildings to be used for expansion"/>
    <n v="900000"/>
    <m/>
    <m/>
    <n v="486"/>
    <n v="852"/>
    <n v="76492"/>
    <n v="132300000"/>
    <m/>
    <n v="3"/>
    <x v="1"/>
    <n v="0"/>
    <n v="0"/>
    <m/>
    <m/>
    <n v="0"/>
    <n v="852"/>
    <n v="0"/>
    <n v="0"/>
    <n v="0"/>
    <s v="Not Applicable"/>
    <s v="Not Applicable"/>
    <s v="Not Applicable"/>
    <n v="0"/>
  </r>
  <r>
    <s v="2007-0004a"/>
    <x v="0"/>
    <x v="1"/>
    <x v="56"/>
    <x v="1"/>
    <s v="Marco Polo"/>
    <x v="57"/>
    <x v="2"/>
    <s v="Lenoir"/>
    <n v="1"/>
    <s v="2600 Aerosystems Blvd., Kinston, NC"/>
    <x v="0"/>
    <s v="2600 Aerosystems Blvd., Kinston, NC"/>
    <s v="28504-7356"/>
    <s v="252-775-4634"/>
    <s v="ww.spiritaero.com"/>
    <n v="33641"/>
    <s v="Not Applicable"/>
    <s v="Manufacturing"/>
    <s v="Not Applicable"/>
    <s v="a. Installation or purchase of new equipment, b. Structural repairs, improvements, or renovations to existing buildings to be used for expansion, d. Construction of or improvements to new or existing water...or equipment for new/proposed building"/>
    <n v="5000000"/>
    <m/>
    <m/>
    <n v="472"/>
    <n v="0"/>
    <n v="43316"/>
    <n v="425516000"/>
    <m/>
    <n v="4"/>
    <x v="0"/>
    <n v="0"/>
    <n v="180000"/>
    <m/>
    <m/>
    <n v="382"/>
    <n v="0"/>
    <n v="1128"/>
    <n v="327200000"/>
    <n v="98182"/>
    <s v="Not Applicable"/>
    <s v="Not Applicable"/>
    <s v="Not Applicable"/>
    <n v="81818"/>
  </r>
  <r>
    <s v="2005-0354"/>
    <x v="0"/>
    <x v="0"/>
    <x v="57"/>
    <x v="1"/>
    <s v="Solid"/>
    <x v="58"/>
    <x v="0"/>
    <s v="New Hanover"/>
    <n v="3"/>
    <s v="Castle Hayne (New Hanover County), NC"/>
    <x v="1"/>
    <s v="1151 Azalea Garden Rd, Norfolk, VA 23502"/>
    <n v="28429"/>
    <s v="757-289-4908"/>
    <s v="www.titanamerica.com"/>
    <n v="327310"/>
    <s v="Not Applicable"/>
    <s v="Manufacturing"/>
    <s v="Not Applicable"/>
    <s v="a. Installation or purchase of new equipment, b. Structural repairs, improvements, or renovations to existing buildings to be used for expansion"/>
    <n v="300000"/>
    <m/>
    <m/>
    <n v="145"/>
    <n v="2"/>
    <n v="64844"/>
    <n v="422100000"/>
    <m/>
    <n v="3"/>
    <x v="1"/>
    <n v="0"/>
    <n v="0"/>
    <m/>
    <m/>
    <n v="0"/>
    <n v="2"/>
    <n v="0"/>
    <n v="0"/>
    <n v="0"/>
    <s v="Not Applicable"/>
    <s v="Not Applicable"/>
    <s v="Not Applicable"/>
    <n v="0"/>
  </r>
  <r>
    <s v="2007-0405"/>
    <x v="0"/>
    <x v="0"/>
    <x v="58"/>
    <x v="1"/>
    <s v="Performance Plus"/>
    <x v="59"/>
    <x v="0"/>
    <s v="Scotland, Henderson"/>
    <s v="1, 3"/>
    <s v="Scotland County/Henderson County, NC"/>
    <x v="1"/>
    <s v="801 Roalroad Ave, York, SC 29748"/>
    <s v="28364-6946 / 28732-9494"/>
    <s v="803-684-5056"/>
    <s v="www.arvinmeritor.com"/>
    <n v="3363"/>
    <s v="Not Applicable"/>
    <s v="Manufacturing"/>
    <s v="Not Applicable"/>
    <s v="a. Installation or purchase of new equipment, d. Construction of or improvements to new or existing water...or equipment for new/proposed building"/>
    <n v="167000"/>
    <m/>
    <m/>
    <n v="60"/>
    <n v="931"/>
    <n v="28028"/>
    <n v="33700000"/>
    <m/>
    <n v="3"/>
    <x v="1"/>
    <n v="0"/>
    <n v="0"/>
    <m/>
    <m/>
    <n v="0"/>
    <n v="931"/>
    <n v="0"/>
    <n v="0"/>
    <n v="0"/>
    <s v="Not Applicable"/>
    <s v="Not Applicable"/>
    <s v="Not Applicable"/>
    <n v="0"/>
  </r>
  <r>
    <s v="2008-4116"/>
    <x v="0"/>
    <x v="0"/>
    <x v="59"/>
    <x v="1"/>
    <s v="Rex"/>
    <x v="60"/>
    <x v="0"/>
    <s v="Caldwell"/>
    <n v="1"/>
    <s v="1325 William White Place NE, Lenoir, NC"/>
    <x v="0"/>
    <s v="19978 Palmer Classic Parkway, Ashburn, VA 20147"/>
    <n v="28645"/>
    <s v="703-964-7884"/>
    <s v="Not Available"/>
    <n v="325412"/>
    <s v="Not Applicable"/>
    <s v="Manufacturing"/>
    <s v="Not Applicable"/>
    <s v="a. Installation or purchase of new equipment, b. Structural repairs, improvements, or renovations to existing buildings to be used for expansion"/>
    <n v="250000"/>
    <m/>
    <m/>
    <n v="50"/>
    <n v="0"/>
    <n v="45916"/>
    <n v="7740000"/>
    <m/>
    <n v="3"/>
    <x v="0"/>
    <n v="0"/>
    <n v="220000"/>
    <m/>
    <m/>
    <n v="44"/>
    <n v="0"/>
    <n v="936"/>
    <n v="7714930"/>
    <n v="0"/>
    <s v="Not Applicable"/>
    <s v="Not Applicable"/>
    <s v="Not Applicable"/>
    <n v="220000"/>
  </r>
  <r>
    <s v="2008-4104"/>
    <x v="0"/>
    <x v="0"/>
    <x v="60"/>
    <x v="1"/>
    <s v="Sunray"/>
    <x v="61"/>
    <x v="0"/>
    <s v="Mecklenburg"/>
    <n v="3"/>
    <s v="3101 Stafford Drive, Charlotte, NC"/>
    <x v="1"/>
    <s v="3101 Stafford Drive, Charlotte, NC 28208"/>
    <s v="28208-3572"/>
    <s v="704-393-1951"/>
    <s v="www.sencera.com"/>
    <n v="334413"/>
    <s v="Not Applicable"/>
    <s v="Manufacturing"/>
    <s v="Not Applicable"/>
    <s v="b. Structural repairs, improvements, or renovations to existing buildings to be used for expansion"/>
    <n v="62000"/>
    <m/>
    <m/>
    <n v="59"/>
    <n v="10"/>
    <n v="66092"/>
    <n v="33120000"/>
    <m/>
    <n v="3"/>
    <x v="1"/>
    <n v="0"/>
    <n v="0"/>
    <m/>
    <m/>
    <n v="0"/>
    <n v="10"/>
    <n v="0"/>
    <n v="0"/>
    <n v="0"/>
    <s v="Not Applicable"/>
    <s v="Not Applicable"/>
    <s v="Not Applicable"/>
    <n v="0"/>
  </r>
  <r>
    <s v="2008-4437"/>
    <x v="0"/>
    <x v="0"/>
    <x v="61"/>
    <x v="1"/>
    <s v="Stanley Furniture Company"/>
    <x v="62"/>
    <x v="0"/>
    <s v="Graham"/>
    <n v="1"/>
    <s v="68 Snowbird Road, Robbinsville, NC"/>
    <x v="1"/>
    <s v="PO Box 30, Stanleytown, VA 24168"/>
    <n v="28771"/>
    <s v="276-627-2446"/>
    <s v="www.stanleyfurniture.com"/>
    <n v="337122"/>
    <s v="Not Applicable"/>
    <s v="Manufacturing"/>
    <s v="Not Applicable"/>
    <s v="a. Installation or purchase of new equipment"/>
    <n v="250000"/>
    <m/>
    <m/>
    <n v="185"/>
    <n v="315"/>
    <n v="26572"/>
    <n v="1350000"/>
    <m/>
    <n v="3"/>
    <x v="0"/>
    <n v="0"/>
    <n v="245946"/>
    <m/>
    <m/>
    <n v="182"/>
    <n v="315"/>
    <n v="569"/>
    <n v="3305689"/>
    <n v="0"/>
    <s v="Not Applicable"/>
    <s v="Not Applicable"/>
    <s v="Not Applicable"/>
    <n v="245946"/>
  </r>
  <r>
    <s v="2008-4146"/>
    <x v="0"/>
    <x v="0"/>
    <x v="62"/>
    <x v="1"/>
    <s v="Upholstery"/>
    <x v="63"/>
    <x v="0"/>
    <s v="Burke"/>
    <n v="1"/>
    <s v="200 First Avenue NW, Suite 656, Hickory, NC"/>
    <x v="0"/>
    <s v="200 First Avenue NW, Suite 646, Hickory, NC 28601-6160"/>
    <s v="28601-6160"/>
    <s v="828-327-8002"/>
    <s v="www.kellex.com"/>
    <n v="337121"/>
    <s v="Not Applicable"/>
    <s v="Manufacturing"/>
    <s v="Not Applicable"/>
    <s v="a. Installation or purchase of new equipment, b. Structural repairs, improvements, or renovations to existing buildings to be used for expansion"/>
    <n v="30000"/>
    <m/>
    <m/>
    <n v="45"/>
    <n v="0"/>
    <n v="31668"/>
    <n v="1080000"/>
    <m/>
    <n v="3"/>
    <x v="0"/>
    <n v="0"/>
    <n v="30000"/>
    <m/>
    <m/>
    <n v="85"/>
    <n v="0"/>
    <n v="632"/>
    <n v="1207690"/>
    <n v="0"/>
    <s v="Not Applicable"/>
    <s v="Not Applicable"/>
    <s v="Not Applicable"/>
    <n v="30000"/>
  </r>
  <r>
    <s v="2007-0275"/>
    <x v="0"/>
    <x v="0"/>
    <x v="63"/>
    <x v="1"/>
    <s v="AHON-Ann's House of Nuts"/>
    <x v="64"/>
    <x v="0"/>
    <s v="Martin"/>
    <n v="1"/>
    <s v="201 E. 3rd Street, Robersonville, NC"/>
    <x v="1"/>
    <s v="201 E. 3rd Street, Robersonville, NC 27871"/>
    <s v="27871-9756"/>
    <s v="252-795-6500"/>
    <s v="Not Available"/>
    <n v="311911"/>
    <s v="Not Applicable"/>
    <s v="Manufacturing"/>
    <s v="Not Applicable"/>
    <s v="a. Installation or purchase of new equipment"/>
    <n v="65000"/>
    <m/>
    <m/>
    <n v="237"/>
    <n v="207"/>
    <n v="32032"/>
    <n v="2300000"/>
    <m/>
    <n v="3"/>
    <x v="0"/>
    <n v="0"/>
    <n v="22100"/>
    <m/>
    <m/>
    <n v="81"/>
    <n v="207"/>
    <n v="616"/>
    <n v="6791346"/>
    <n v="0"/>
    <s v="Not Applicable"/>
    <s v="Not Applicable"/>
    <s v="Not Applicable"/>
    <n v="22100"/>
  </r>
  <r>
    <s v="2008-4388"/>
    <x v="0"/>
    <x v="0"/>
    <x v="64"/>
    <x v="1"/>
    <s v="Triangle"/>
    <x v="65"/>
    <x v="0"/>
    <s v="Chatham"/>
    <n v="3"/>
    <s v="985 Corinth Rd, Moncure, NC"/>
    <x v="1"/>
    <s v="2540 boul. Daniel-Johnson, Bureau 500, Laval, Quebec, Canada, H7T 2S3"/>
    <s v="27559-9740"/>
    <s v="450-682-5240"/>
    <s v="Not Available"/>
    <n v="321219"/>
    <s v="Not Applicable"/>
    <s v="Manufacturing"/>
    <s v="Not Applicable"/>
    <s v="a. Installation or purchase of new equipment"/>
    <n v="250000"/>
    <m/>
    <m/>
    <n v="94"/>
    <n v="99"/>
    <n v="40768"/>
    <n v="142000000"/>
    <m/>
    <n v="3"/>
    <x v="0"/>
    <n v="0"/>
    <n v="250000"/>
    <m/>
    <m/>
    <n v="143"/>
    <n v="99"/>
    <n v="982"/>
    <n v="172059174"/>
    <n v="0"/>
    <s v="Not Applicable"/>
    <s v="Not Applicable"/>
    <s v="Not Applicable"/>
    <n v="250000"/>
  </r>
  <r>
    <s v="2008-4118"/>
    <x v="0"/>
    <x v="0"/>
    <x v="65"/>
    <x v="1"/>
    <s v="SAK"/>
    <x v="66"/>
    <x v="0"/>
    <s v="Iredell"/>
    <n v="3"/>
    <s v="200 Deer Ridge Drive, Statesville NC"/>
    <x v="0"/>
    <s v="Br 376 km16,5, Sao Jose jos Pinhais, PR, Brazil 83015-000"/>
    <s v="28625-2526"/>
    <s v="704-247-9853"/>
    <s v="www.providencia.com.br"/>
    <n v="313230"/>
    <s v="Not Applicable"/>
    <s v="Manufacturing"/>
    <s v="Not Applicable"/>
    <s v="a. Installation or purchase of new equipment, b. Structural repairs, improvements, or renovations to existing buildings to be used for expansion"/>
    <n v="56000"/>
    <m/>
    <m/>
    <n v="50"/>
    <n v="0"/>
    <n v="37648"/>
    <n v="54000000"/>
    <m/>
    <n v="3"/>
    <x v="0"/>
    <n v="0"/>
    <n v="56000"/>
    <m/>
    <m/>
    <n v="55"/>
    <n v="0"/>
    <n v="1011"/>
    <n v="71748694"/>
    <n v="0"/>
    <s v="Not Applicable"/>
    <s v="Not Applicable"/>
    <s v="Not Applicable"/>
    <n v="56000"/>
  </r>
  <r>
    <s v="2006-0173"/>
    <x v="0"/>
    <x v="0"/>
    <x v="66"/>
    <x v="1"/>
    <s v="Kennametal-Exp-08-Msmith"/>
    <x v="67"/>
    <x v="0"/>
    <s v="Randolph"/>
    <n v="2"/>
    <s v="201 Yzex St, Asheboro, NC"/>
    <x v="1"/>
    <s v="1600 Technology Way, PO Box 231, Latrobe PA 15650-0231"/>
    <s v="27203-3280"/>
    <s v="724-539-4798"/>
    <s v="www.kennametal.com"/>
    <n v="333515"/>
    <s v="Not Applicable"/>
    <s v="Manufacturing"/>
    <s v="Not Applicable"/>
    <s v="a. Installation or purchase of new equipment, b. Structural repairs, improvements, or renovations to existing buildings to be used for expansion"/>
    <n v="250000"/>
    <m/>
    <m/>
    <n v="63"/>
    <n v="422"/>
    <n v="31096"/>
    <n v="12600000"/>
    <m/>
    <n v="3"/>
    <x v="1"/>
    <n v="0"/>
    <n v="0"/>
    <m/>
    <m/>
    <n v="0"/>
    <n v="422"/>
    <n v="0"/>
    <n v="0"/>
    <n v="0"/>
    <s v="Not Applicable"/>
    <s v="Not Applicable"/>
    <s v="Not Applicable"/>
    <n v="0"/>
  </r>
  <r>
    <s v="2008-4599"/>
    <x v="0"/>
    <x v="0"/>
    <x v="67"/>
    <x v="1"/>
    <s v="Whirlwind"/>
    <x v="68"/>
    <x v="0"/>
    <s v="Caldwell"/>
    <n v="1"/>
    <s v="One Broyhill Park, Lenoir, NC"/>
    <x v="1"/>
    <s v="One Broyhill Park, Lenoir, NC 28633"/>
    <s v="28645-7731"/>
    <s v="828-758-3111"/>
    <s v="www.broyhill.com"/>
    <n v="337121"/>
    <s v="Not Applicable"/>
    <s v="Manufacturing"/>
    <s v="Not Applicable"/>
    <s v="a. Installation or purchase of new equipment, b. Structural repairs, improvements, or renovations to existing buildings to be used for expansion"/>
    <n v="2000000"/>
    <m/>
    <m/>
    <n v="389"/>
    <n v="1242"/>
    <n v="29120"/>
    <n v="2880000"/>
    <m/>
    <n v="3"/>
    <x v="1"/>
    <n v="0"/>
    <n v="0"/>
    <m/>
    <m/>
    <n v="0"/>
    <n v="1242"/>
    <n v="0"/>
    <n v="0"/>
    <n v="0"/>
    <s v="Not Applicable"/>
    <s v="Not Applicable"/>
    <s v="Not Applicable"/>
    <n v="0"/>
  </r>
  <r>
    <s v="2007-0385"/>
    <x v="0"/>
    <x v="0"/>
    <x v="68"/>
    <x v="1"/>
    <s v="Henhouse"/>
    <x v="69"/>
    <x v="0"/>
    <s v="Robeson"/>
    <n v="1"/>
    <s v="2120 NC 71 Highway North, Maxton, NC"/>
    <x v="1"/>
    <s v="2120 NC 71 Highway North, Maxton, NC"/>
    <n v="311422"/>
    <s v="910-844-5631"/>
    <s v="www.campbellsoup.com"/>
    <n v="311422"/>
    <s v="Not Applicable"/>
    <s v="Manufacturing"/>
    <s v="Not Applicable"/>
    <s v="a. Installation or purchase of new equipment, b. Structural repairs, improvements, or renovations to existing buildings to be used for expansion"/>
    <n v="150000"/>
    <m/>
    <m/>
    <n v="45"/>
    <n v="801"/>
    <n v="37128"/>
    <n v="14670000"/>
    <m/>
    <n v="3"/>
    <x v="0"/>
    <n v="0"/>
    <n v="150000"/>
    <m/>
    <m/>
    <n v="58"/>
    <n v="801"/>
    <n v="1301"/>
    <n v="16000000"/>
    <n v="0"/>
    <s v="Not Applicable"/>
    <s v="Not Applicable"/>
    <s v="Not Applicable"/>
    <n v="150000"/>
  </r>
  <r>
    <s v="2007-0326"/>
    <x v="0"/>
    <x v="0"/>
    <x v="69"/>
    <x v="1"/>
    <s v="Triangle Suspension Systems"/>
    <x v="70"/>
    <x v="0"/>
    <s v="Wayne"/>
    <n v="1"/>
    <s v="3684 Old Mount Olive Hwy., Mount Olive, NC"/>
    <x v="0"/>
    <s v="P. O. Box 1087, Dubois, PA 15801"/>
    <s v="28365-8291"/>
    <s v="814-375-1483"/>
    <s v="www.triangleusa.com"/>
    <n v="332611"/>
    <s v="Not Applicable"/>
    <s v="Manufacturing"/>
    <s v="Not Applicable"/>
    <s v="a. Installation or purchase of new equipment, b. Structural repairs, improvements, or renovations to existing buildings to be used for expansion"/>
    <n v="100000"/>
    <m/>
    <m/>
    <n v="92"/>
    <n v="0"/>
    <n v="27664"/>
    <n v="5490000"/>
    <m/>
    <n v="3"/>
    <x v="1"/>
    <n v="0"/>
    <n v="0"/>
    <m/>
    <m/>
    <n v="11"/>
    <n v="0"/>
    <n v="0"/>
    <n v="0"/>
    <n v="0"/>
    <s v="Not Applicable"/>
    <s v="Not Applicable"/>
    <s v="Not Applicable"/>
    <n v="0"/>
  </r>
  <r>
    <s v="2008-4641"/>
    <x v="0"/>
    <x v="0"/>
    <x v="70"/>
    <x v="1"/>
    <s v="Cook-Exp-08-Duggins"/>
    <x v="71"/>
    <x v="1"/>
    <s v="Cleveland"/>
    <n v="1"/>
    <s v="212 Commerce Blvd., Kings Mountain, NC"/>
    <x v="1"/>
    <s v="PO Box 410, Schofield, WI 54476"/>
    <s v="28086-8905"/>
    <s v="715-359-6171"/>
    <s v="www.greenheck.com"/>
    <n v="333412"/>
    <s v="Not Applicable"/>
    <s v="Manufacturing"/>
    <s v="Not Applicable"/>
    <s v="a. Installation or purchase of new equipment, d. Construction of or improvements to new or existing water...or equipment for new/proposed building"/>
    <n v="66000"/>
    <m/>
    <m/>
    <n v="92"/>
    <n v="86"/>
    <n v="31200"/>
    <n v="927000000"/>
    <m/>
    <n v="3"/>
    <x v="1"/>
    <n v="0"/>
    <n v="0"/>
    <m/>
    <m/>
    <n v="0"/>
    <n v="86"/>
    <n v="0"/>
    <n v="0"/>
    <n v="0"/>
    <s v="Not Applicable"/>
    <s v="Not Applicable"/>
    <s v="Not Applicable"/>
    <n v="0"/>
  </r>
  <r>
    <s v="2008-4068"/>
    <x v="0"/>
    <x v="0"/>
    <x v="71"/>
    <x v="1"/>
    <s v="Sandvik-Exp-08-Msmith"/>
    <x v="72"/>
    <x v="0"/>
    <s v="Alamance"/>
    <n v="2"/>
    <s v="183 Dogwood Court, Mebane, NC"/>
    <x v="1"/>
    <s v="183 Dogwood Court, Mebane, NC"/>
    <s v="27302-9115"/>
    <s v="919-304-6209"/>
    <s v="www.sandvik.com"/>
    <n v="333510"/>
    <s v="Not Applicable"/>
    <s v="Manufacturing"/>
    <s v="Not Applicable"/>
    <s v="a. Installation or purchase of new equipment, b. Structural repairs, improvements, or renovations to existing buildings to be used for expansion"/>
    <n v="150000"/>
    <m/>
    <m/>
    <n v="46"/>
    <n v="160"/>
    <n v="41860"/>
    <n v="76500000"/>
    <m/>
    <n v="3"/>
    <x v="1"/>
    <n v="0"/>
    <n v="0"/>
    <m/>
    <m/>
    <n v="0"/>
    <n v="160"/>
    <n v="0"/>
    <n v="0"/>
    <n v="0"/>
    <s v="Not Applicable"/>
    <s v="Not Applicable"/>
    <s v="Not Applicable"/>
    <n v="0"/>
  </r>
  <r>
    <s v="2008-4597"/>
    <x v="0"/>
    <x v="0"/>
    <x v="72"/>
    <x v="1"/>
    <s v="Stinger-New-08-Philips"/>
    <x v="73"/>
    <x v="0"/>
    <s v="Nash"/>
    <n v="2"/>
    <s v="Nashville Business Center, 110 Industry Court, Nashville, NC"/>
    <x v="1"/>
    <s v="P. O. Box 985, Nashville, NC 27856"/>
    <s v="27856-8895"/>
    <s v="252-462-0355"/>
    <s v="www.atlanticcheeseco.com"/>
    <n v="311422"/>
    <s v="Not Applicable"/>
    <s v="Manufacturing"/>
    <s v="Not Applicable"/>
    <s v="a. Installation or purchase of new equipment, b. Structural repairs, improvements, or renovations to existing buildings to be used for expansion"/>
    <n v="50000"/>
    <m/>
    <m/>
    <n v="63"/>
    <n v="28"/>
    <n v="31980"/>
    <n v="2700000"/>
    <m/>
    <n v="3"/>
    <x v="1"/>
    <n v="0"/>
    <n v="0"/>
    <m/>
    <m/>
    <n v="0"/>
    <n v="28"/>
    <n v="0"/>
    <n v="0"/>
    <n v="0"/>
    <s v="Not Applicable"/>
    <s v="Not Applicable"/>
    <s v="Not Applicable"/>
    <n v="0"/>
  </r>
  <r>
    <s v="2008-4423"/>
    <x v="0"/>
    <x v="0"/>
    <x v="73"/>
    <x v="1"/>
    <s v="M-Exp-08-Duggins"/>
    <x v="74"/>
    <x v="0"/>
    <s v="Cleveland"/>
    <n v="1"/>
    <s v="940 Washburn Switch Road, Shelby, NC"/>
    <x v="1"/>
    <s v="940 Washburn Switch Road, Shelby, NC"/>
    <s v="28150-9089"/>
    <s v="704-434-2261"/>
    <s v="Not Available"/>
    <n v="327212"/>
    <s v="Not Applicable"/>
    <s v="Manufacturing"/>
    <s v="Not Applicable"/>
    <s v="a. Installation or purchase of new equipment"/>
    <n v="300000"/>
    <m/>
    <m/>
    <n v="108"/>
    <n v="536"/>
    <n v="31200"/>
    <n v="18450000"/>
    <m/>
    <n v="3"/>
    <x v="1"/>
    <n v="0"/>
    <n v="0"/>
    <m/>
    <m/>
    <n v="0"/>
    <n v="536"/>
    <n v="0"/>
    <n v="0"/>
    <n v="0"/>
    <s v="Not Applicable"/>
    <s v="Not Applicable"/>
    <s v="Not Applicable"/>
    <n v="0"/>
  </r>
  <r>
    <s v="2008-4781"/>
    <x v="0"/>
    <x v="0"/>
    <x v="74"/>
    <x v="1"/>
    <s v="Control-exp-08-Butler"/>
    <x v="75"/>
    <x v="0"/>
    <s v="Bladen"/>
    <n v="1"/>
    <s v="2100 W. Broad Street, Elizabethtown, NC"/>
    <x v="1"/>
    <s v="2100 W. Broad Street, Elizabethtown, NC"/>
    <n v="28337"/>
    <s v="803-804-5227"/>
    <s v="www.dancon.com"/>
    <n v="335314"/>
    <s v="Not Applicable"/>
    <s v="Manufacturing"/>
    <s v="Not Applicable"/>
    <s v="a. Installation or purchase of new equipment, b. Structural repairs, improvements, or renovations to existing buildings to be used for expansion"/>
    <n v="150000"/>
    <m/>
    <m/>
    <n v="71"/>
    <n v="268"/>
    <n v="38636"/>
    <n v="1350000"/>
    <m/>
    <n v="3"/>
    <x v="1"/>
    <n v="0"/>
    <n v="0"/>
    <m/>
    <m/>
    <n v="0"/>
    <n v="268"/>
    <n v="0"/>
    <n v="0"/>
    <n v="0"/>
    <s v="Not Applicable"/>
    <s v="Not Applicable"/>
    <s v="Not Applicable"/>
    <n v="0"/>
  </r>
  <r>
    <s v="2008-4418"/>
    <x v="0"/>
    <x v="0"/>
    <x v="75"/>
    <x v="1"/>
    <s v="Melba"/>
    <x v="76"/>
    <x v="0"/>
    <s v="Yadkin"/>
    <n v="2"/>
    <s v="601 East Main Street, Yadkinville, NC"/>
    <x v="0"/>
    <s v="One Westbrook Corporate Center, Suite 430, Westchester, IL 60154"/>
    <s v="27055-8136"/>
    <s v="708-731-2432"/>
    <s v="www.nonnis.com"/>
    <n v="311812"/>
    <s v="Not Applicable"/>
    <s v="Manufacturing"/>
    <s v="Not Applicable"/>
    <s v="a. Installation or purchase of new equipment, b. Structural repairs, improvements, or renovations to existing buildings to be used for expansion, c. Construction of or improvements to new or existing water...or equipment for existing buildings"/>
    <n v="300000"/>
    <m/>
    <m/>
    <n v="155"/>
    <n v="0"/>
    <n v="26624"/>
    <n v="24300000"/>
    <m/>
    <n v="3"/>
    <x v="0"/>
    <n v="0"/>
    <n v="300000"/>
    <m/>
    <m/>
    <n v="215"/>
    <n v="0"/>
    <n v="598"/>
    <n v="51741349"/>
    <n v="0"/>
    <s v="Not Applicable"/>
    <s v="Not Applicable"/>
    <s v="Not Applicable"/>
    <n v="300000"/>
  </r>
  <r>
    <s v="2008-4574"/>
    <x v="0"/>
    <x v="0"/>
    <x v="76"/>
    <x v="1"/>
    <s v="Strength-New-08-Gregory"/>
    <x v="77"/>
    <x v="0"/>
    <s v="Guilford"/>
    <n v="3"/>
    <s v="Greensboro (Guilford County), NC"/>
    <x v="0"/>
    <s v="20031 142nd Avenue NE, Woodinville, WA 98072"/>
    <s v="TBD"/>
    <s v="206-300-9341"/>
    <s v="www.precor.com"/>
    <n v="339920"/>
    <s v="Not Applicable"/>
    <s v="Manufacturing"/>
    <s v="Not Applicable"/>
    <s v="a. Installation or purchase of new equipment, b. Structural repairs, improvements, or renovations to existing buildings to be used for expansion"/>
    <n v="142000"/>
    <m/>
    <m/>
    <n v="128"/>
    <n v="0"/>
    <n v="37700"/>
    <n v="23400000"/>
    <m/>
    <n v="3"/>
    <x v="0"/>
    <n v="0"/>
    <n v="113600"/>
    <m/>
    <m/>
    <n v="102"/>
    <n v="0"/>
    <n v="964"/>
    <n v="19180632"/>
    <n v="0"/>
    <s v="Not Applicable"/>
    <s v="Not Applicable"/>
    <s v="Not Applicable"/>
    <n v="113600"/>
  </r>
  <r>
    <s v="2008-4586"/>
    <x v="0"/>
    <x v="0"/>
    <x v="77"/>
    <x v="1"/>
    <s v="Jury-Exp-08-Phillips"/>
    <x v="78"/>
    <x v="0"/>
    <s v="Lenoir"/>
    <n v="1"/>
    <s v="1447 Enterprise Blvd., Kinston, NC"/>
    <x v="1"/>
    <s v="1447 Enterprise Blvd., Kinston, NC 28504"/>
    <s v="28504-7598"/>
    <s v="252-527-7936"/>
    <s v="www.dopaco.com"/>
    <n v="322212"/>
    <s v="Not Applicable"/>
    <s v="Manufacturing"/>
    <s v="Not Applicable"/>
    <s v="a. Installation or purchase of new equipment"/>
    <n v="150000"/>
    <m/>
    <m/>
    <n v="111"/>
    <n v="204"/>
    <n v="31200"/>
    <n v="17640000"/>
    <m/>
    <n v="3"/>
    <x v="0"/>
    <n v="0"/>
    <n v="37500"/>
    <m/>
    <m/>
    <n v="33"/>
    <n v="204"/>
    <n v="783"/>
    <n v="16335308"/>
    <n v="0"/>
    <s v="Not Applicable"/>
    <s v="Not Applicable"/>
    <s v="Not Applicable"/>
    <n v="37500"/>
  </r>
  <r>
    <s v="2008-4913"/>
    <x v="0"/>
    <x v="0"/>
    <x v="78"/>
    <x v="1"/>
    <s v="Benefits"/>
    <x v="79"/>
    <x v="0"/>
    <s v="Catawba"/>
    <n v="2"/>
    <s v="2415 Century Place SE, Hickory, NC"/>
    <x v="0"/>
    <s v="12 Piedmont Center, Ste 420, Atlanta GA 30305"/>
    <s v="28602-4021"/>
    <s v="404-418-5170"/>
    <s v="http://www.covation.com/"/>
    <n v="56142"/>
    <s v="Not Applicable"/>
    <s v="Information"/>
    <s v="Not Applicable"/>
    <s v="a. Installation or purchase of new equipment, b. Structural repairs, improvements, or renovations to existing buildings to be used for expansion, c. Construction of or improvements to new or existing water...or equipment for existing buildings"/>
    <n v="600000"/>
    <m/>
    <m/>
    <n v="822"/>
    <n v="0"/>
    <n v="31096"/>
    <n v="5465000"/>
    <m/>
    <n v="3"/>
    <x v="1"/>
    <n v="0"/>
    <n v="0"/>
    <m/>
    <m/>
    <n v="0"/>
    <n v="0"/>
    <n v="0"/>
    <n v="0"/>
    <n v="0"/>
    <s v="Not Applicable"/>
    <s v="Not Applicable"/>
    <s v="Not Applicable"/>
    <n v="0"/>
  </r>
  <r>
    <s v="2005-0479"/>
    <x v="0"/>
    <x v="0"/>
    <x v="79"/>
    <x v="2"/>
    <s v="Piece"/>
    <x v="80"/>
    <x v="0"/>
    <s v="Forsyth"/>
    <n v="3"/>
    <s v="1031 East Mountain St, Building 320, Kernersville NC"/>
    <x v="1"/>
    <s v="1031 East Mountain St, Building 320, Kernersville NC"/>
    <s v="27284-7998"/>
    <s v="336-776-6313"/>
    <s v="www.piedmontaviation.com"/>
    <n v="336413"/>
    <n v="336411"/>
    <s v="Manufacturing"/>
    <s v="Manufacturing"/>
    <s v="a. Installation or purchase of new equipment"/>
    <n v="44000"/>
    <m/>
    <m/>
    <n v="108"/>
    <n v="126"/>
    <n v="40560"/>
    <n v="5800000"/>
    <m/>
    <n v="3"/>
    <x v="1"/>
    <n v="0"/>
    <n v="0"/>
    <m/>
    <m/>
    <n v="0"/>
    <n v="126"/>
    <n v="0"/>
    <n v="0"/>
    <n v="0"/>
    <s v="Not Applicable"/>
    <s v="Not Applicable"/>
    <s v="Not Applicable"/>
    <n v="0"/>
  </r>
  <r>
    <s v="2008-3963"/>
    <x v="0"/>
    <x v="0"/>
    <x v="80"/>
    <x v="2"/>
    <s v="Snap-On"/>
    <x v="81"/>
    <x v="0"/>
    <s v="Cherokee"/>
    <n v="2"/>
    <s v="250 Snap-on Drive, Murphy, NC"/>
    <x v="1"/>
    <s v="250 Snap-on Drive, Murphy, NC"/>
    <s v="28906-9033"/>
    <s v="828-835-4468"/>
    <s v="www.snapon.com"/>
    <n v="333991"/>
    <s v="Not Applicable"/>
    <s v="Manufacturing"/>
    <s v="Not Applicable"/>
    <s v="a. Installation or purchase of new equipment"/>
    <n v="120000"/>
    <m/>
    <m/>
    <n v="36"/>
    <n v="163"/>
    <n v="27664"/>
    <n v="1760000"/>
    <m/>
    <n v="3"/>
    <x v="1"/>
    <n v="0"/>
    <n v="0"/>
    <m/>
    <m/>
    <n v="0"/>
    <n v="163"/>
    <n v="0"/>
    <n v="0"/>
    <n v="0"/>
    <s v="Not Applicable"/>
    <s v="Not Applicable"/>
    <s v="Not Applicable"/>
    <n v="0"/>
  </r>
  <r>
    <s v="2009-4958"/>
    <x v="0"/>
    <x v="0"/>
    <x v="81"/>
    <x v="2"/>
    <s v="Perch-New-2009-Phillips"/>
    <x v="82"/>
    <x v="0"/>
    <s v="Edgecombe"/>
    <n v="1"/>
    <s v="1090 West Saint James Street, Tarboro, NC"/>
    <x v="1"/>
    <s v="1090 West Saint James Street, Tarboro, NC 27886"/>
    <s v="27886-4822"/>
    <s v="252-641-8000"/>
    <s v="www.worldcat.com"/>
    <n v="336612"/>
    <s v="Not Applicable"/>
    <s v="Manufacturing"/>
    <s v="Not Applicable"/>
    <s v="a. Installation or purchase of new equipment"/>
    <n v="130000"/>
    <m/>
    <m/>
    <n v="108"/>
    <n v="60"/>
    <n v="26624"/>
    <n v="2340000"/>
    <m/>
    <n v="3"/>
    <x v="0"/>
    <n v="0"/>
    <n v="18200"/>
    <m/>
    <m/>
    <n v="15"/>
    <n v="60"/>
    <n v="685"/>
    <n v="2376243"/>
    <n v="0"/>
    <s v="Not Applicable"/>
    <s v="Not Applicable"/>
    <s v="Not Applicable"/>
    <n v="18200"/>
  </r>
  <r>
    <s v="2009-4972"/>
    <x v="0"/>
    <x v="0"/>
    <x v="82"/>
    <x v="2"/>
    <s v="Panel Housing - Halifax"/>
    <x v="83"/>
    <x v="0"/>
    <s v="Halifax"/>
    <n v="1"/>
    <s v="231 Hwy 158, Littleton, NC"/>
    <x v="0"/>
    <s v="3505 Mavis Court, Suite 104, Fairfax, VA 33203"/>
    <n v="27850"/>
    <s v="703-424-4727"/>
    <s v="www.fasta.us"/>
    <n v="323311"/>
    <s v="Not Applicable"/>
    <s v="Manufacturing"/>
    <s v="Not Applicable"/>
    <s v="a. Installation or purchase of new equipment"/>
    <n v="300000"/>
    <m/>
    <m/>
    <n v="95"/>
    <n v="0"/>
    <n v="25844"/>
    <n v="2250000"/>
    <m/>
    <n v="3"/>
    <x v="1"/>
    <n v="0"/>
    <n v="0"/>
    <m/>
    <m/>
    <n v="0"/>
    <n v="0"/>
    <n v="0"/>
    <n v="0"/>
    <n v="0"/>
    <s v="Not Applicable"/>
    <s v="Not Applicable"/>
    <s v="Not Applicable"/>
    <n v="0"/>
  </r>
  <r>
    <s v="2008-3991"/>
    <x v="0"/>
    <x v="0"/>
    <x v="83"/>
    <x v="2"/>
    <s v="Stonewall"/>
    <x v="84"/>
    <x v="0"/>
    <s v="Jackson"/>
    <n v="2"/>
    <s v="52 W. Main Street, Sylva, NC"/>
    <x v="1"/>
    <s v="152 W. Main Street, Sylva, NC 28779"/>
    <s v="28779-2928"/>
    <s v="828-586-5534"/>
    <s v="Not Available"/>
    <n v="322211"/>
    <s v="Not Applicable"/>
    <s v="Manufacturing"/>
    <s v="Not Applicable"/>
    <s v="a. Installation or purchase of new equipment, b. Structural repairs, improvements, or renovations to existing buildings to be used for expansion"/>
    <n v="200000"/>
    <m/>
    <m/>
    <n v="55"/>
    <n v="119"/>
    <n v="35412"/>
    <n v="14940000"/>
    <m/>
    <n v="3"/>
    <x v="1"/>
    <n v="0"/>
    <n v="0"/>
    <m/>
    <m/>
    <n v="0"/>
    <n v="119"/>
    <n v="0"/>
    <n v="0"/>
    <n v="0"/>
    <s v="Not Applicable"/>
    <s v="Not Applicable"/>
    <s v="Not Applicable"/>
    <n v="0"/>
  </r>
  <r>
    <s v="2008-4843"/>
    <x v="0"/>
    <x v="0"/>
    <x v="84"/>
    <x v="2"/>
    <s v="Charley"/>
    <x v="85"/>
    <x v="0"/>
    <s v="Scotland"/>
    <n v="1"/>
    <s v="16900 Aberdeen Road, Laurinburg, NC"/>
    <x v="0"/>
    <s v="2200 N. Florida Mango Road, Suite 2, West Palm Beach, FL 33409"/>
    <n v="28352"/>
    <s v="561-688-8101"/>
    <s v="www.naturesearth.com"/>
    <n v="325998"/>
    <s v="Not Applicable"/>
    <s v="Manufacturing"/>
    <s v="Not Applicable"/>
    <s v="a. Installation or purchase of new equipment, b. Structural repairs, improvements, or renovations to existing buildings to be used for expansion"/>
    <n v="196000"/>
    <m/>
    <m/>
    <n v="88"/>
    <n v="0"/>
    <n v="28704"/>
    <n v="10800000"/>
    <m/>
    <n v="3"/>
    <x v="1"/>
    <n v="0"/>
    <n v="0"/>
    <m/>
    <m/>
    <n v="0"/>
    <n v="0"/>
    <n v="0"/>
    <n v="0"/>
    <n v="0"/>
    <s v="Not Applicable"/>
    <s v="Not Applicable"/>
    <s v="Not Applicable"/>
    <n v="0"/>
  </r>
  <r>
    <s v="2008-4768"/>
    <x v="0"/>
    <x v="0"/>
    <x v="85"/>
    <x v="2"/>
    <s v="Steel Lock-exp-Ivey-08"/>
    <x v="86"/>
    <x v="0"/>
    <s v="Chowan"/>
    <n v="2"/>
    <s v="818 Soundside Road, Edenton, NC"/>
    <x v="1"/>
    <s v="818 Soundside Road, Edenton, NC"/>
    <s v="27932-8924"/>
    <s v="252-482-2178"/>
    <s v="www.mii.com"/>
    <n v="332510"/>
    <s v="Not Applicable"/>
    <s v="Manufacturing"/>
    <s v="Not Applicable"/>
    <s v="a. Installation or purchase of new equipment"/>
    <n v="28000"/>
    <m/>
    <m/>
    <n v="26"/>
    <n v="75"/>
    <n v="23504"/>
    <n v="1800000"/>
    <m/>
    <n v="3"/>
    <x v="1"/>
    <n v="0"/>
    <n v="0"/>
    <m/>
    <m/>
    <n v="0"/>
    <n v="75"/>
    <n v="0"/>
    <n v="0"/>
    <n v="0"/>
    <s v="Not Applicable"/>
    <s v="Not Applicable"/>
    <s v="Not Applicable"/>
    <n v="0"/>
  </r>
  <r>
    <s v="2008-4936"/>
    <x v="0"/>
    <x v="0"/>
    <x v="86"/>
    <x v="2"/>
    <s v="Stick"/>
    <x v="87"/>
    <x v="0"/>
    <s v="Rowan"/>
    <n v="2"/>
    <s v="485 Cedar Springs Road, Unit H, Salisbury, NC"/>
    <x v="1"/>
    <s v="485 Cedar Springs Road, Unit H, Salisbury, NC 28147"/>
    <s v="28147-9249"/>
    <s v="704-642-6270"/>
    <s v="www.henkel.com"/>
    <n v="325199"/>
    <s v="Not Applicable"/>
    <s v="Manufacturing"/>
    <s v="Not Applicable"/>
    <s v="b. Structural repairs, improvements, or renovations to existing buildings to be used for expansion"/>
    <n v="206000"/>
    <m/>
    <m/>
    <n v="93"/>
    <n v="94"/>
    <n v="49296"/>
    <n v="21330000"/>
    <m/>
    <n v="3"/>
    <x v="0"/>
    <n v="0"/>
    <n v="206000"/>
    <m/>
    <m/>
    <n v="104"/>
    <n v="94"/>
    <n v="1960"/>
    <n v="19154520"/>
    <n v="0"/>
    <s v="Not Applicable"/>
    <s v="Not Applicable"/>
    <s v="Not Applicable"/>
    <n v="206000"/>
  </r>
  <r>
    <s v="2009-5014"/>
    <x v="0"/>
    <x v="0"/>
    <x v="86"/>
    <x v="2"/>
    <s v="Waste"/>
    <x v="88"/>
    <x v="0"/>
    <s v="Rowan"/>
    <n v="2"/>
    <s v="308 E Thom St., China Grove, NC"/>
    <x v="0"/>
    <s v="P. O. Box 1948, Fayetteville, AR 72702"/>
    <s v="28023-2362"/>
    <s v="479-442-6213"/>
    <s v="Not Available"/>
    <n v="314999"/>
    <s v="Not Applicable"/>
    <s v="Manufacturing"/>
    <s v="Not Applicable"/>
    <s v="a. Installation or purchase of new equipment, b. Structural repairs, improvements, or renovations to existing buildings to be used for expansion"/>
    <n v="300000"/>
    <m/>
    <m/>
    <n v="201"/>
    <n v="0"/>
    <n v="29120"/>
    <n v="11000000"/>
    <m/>
    <n v="3"/>
    <x v="1"/>
    <n v="0"/>
    <n v="0"/>
    <m/>
    <m/>
    <n v="0"/>
    <n v="0"/>
    <n v="0"/>
    <n v="0"/>
    <n v="0"/>
    <s v="Not Applicable"/>
    <s v="Not Applicable"/>
    <s v="Not Applicable"/>
    <n v="0"/>
  </r>
  <r>
    <s v="2009-5064"/>
    <x v="0"/>
    <x v="0"/>
    <x v="87"/>
    <x v="2"/>
    <s v="Roller Bearing"/>
    <x v="89"/>
    <x v="0"/>
    <s v="McDowell"/>
    <n v="2"/>
    <s v="510 Rockwell Drive, Marion, NC"/>
    <x v="1"/>
    <s v="510 Rockwell Drive, Marion, NC 28752"/>
    <s v="28752-8821"/>
    <s v="828-655-1101"/>
    <s v="www.baldor.com"/>
    <n v="332991"/>
    <s v="Not Applicable"/>
    <s v="Manufacturing"/>
    <s v="Not Applicable"/>
    <s v="b. Structural repairs, improvements, or renovations to existing buildings to be used for expansion"/>
    <n v="75000"/>
    <m/>
    <m/>
    <n v="23"/>
    <n v="95"/>
    <n v="30836"/>
    <n v="2790000"/>
    <m/>
    <n v="3"/>
    <x v="0"/>
    <n v="0"/>
    <n v="75000"/>
    <m/>
    <m/>
    <n v="25"/>
    <n v="95"/>
    <n v="839"/>
    <n v="5428039"/>
    <n v="0"/>
    <s v="Not Applicable"/>
    <s v="Not Applicable"/>
    <s v="Not Applicable"/>
    <n v="75000"/>
  </r>
  <r>
    <s v="2009-5003"/>
    <x v="0"/>
    <x v="0"/>
    <x v="88"/>
    <x v="2"/>
    <s v="Pressure"/>
    <x v="90"/>
    <x v="0"/>
    <s v="McDowell"/>
    <n v="2"/>
    <s v="1 Alfredo Baglioni Drive, Marian, NC"/>
    <x v="1"/>
    <s v="PO Box 970, Icard NC 28666"/>
    <s v="28752-7200"/>
    <s v="828-397-8616"/>
    <s v="baglionispa.com"/>
    <n v="332420"/>
    <s v="Not Applicable"/>
    <s v="Manufacturing"/>
    <s v="Not Applicable"/>
    <s v="a. Installation or purchase of new equipment"/>
    <n v="129000"/>
    <m/>
    <m/>
    <n v="39"/>
    <n v="23"/>
    <n v="25272"/>
    <n v="1700000"/>
    <m/>
    <n v="3"/>
    <x v="0"/>
    <n v="0"/>
    <n v="129000"/>
    <m/>
    <m/>
    <n v="68"/>
    <n v="23"/>
    <n v="0"/>
    <n v="1770335"/>
    <n v="0"/>
    <s v="Not Applicable"/>
    <s v="Not Applicable"/>
    <s v="Not Applicable"/>
    <n v="129000"/>
  </r>
  <r>
    <s v="2009-5136"/>
    <x v="0"/>
    <x v="0"/>
    <x v="89"/>
    <x v="2"/>
    <s v="Colonial"/>
    <x v="91"/>
    <x v="0"/>
    <s v="Catawba"/>
    <n v="2"/>
    <s v="700 South Main Avenue, Maiden, NC"/>
    <x v="1"/>
    <s v="P. O. Box 1966, Danbury, CT 06813-1966"/>
    <s v="28650-8211"/>
    <s v="203-743-8517"/>
    <s v="www.ethanallen.com"/>
    <n v="337121"/>
    <s v="Not Applicable"/>
    <s v="Manufacturing"/>
    <s v="Not Applicable"/>
    <s v="a. Installation or purchase of new equipment, b. Structural repairs, improvements, or renovations to existing buildings to be used for expansion, c. Construction of or improvements to new or existing water...or equipment for existing buildings"/>
    <n v="109000"/>
    <m/>
    <m/>
    <n v="143"/>
    <n v="683"/>
    <n v="35932"/>
    <n v="2430000"/>
    <m/>
    <n v="3"/>
    <x v="0"/>
    <n v="0"/>
    <n v="7680"/>
    <m/>
    <m/>
    <n v="204"/>
    <n v="683"/>
    <n v="697"/>
    <n v="2929175"/>
    <n v="0"/>
    <s v="Not Applicable"/>
    <s v="Not Applicable"/>
    <s v="Not Applicable"/>
    <n v="7680"/>
  </r>
  <r>
    <s v="2009-5422"/>
    <x v="0"/>
    <x v="0"/>
    <x v="90"/>
    <x v="2"/>
    <s v="NACA"/>
    <x v="92"/>
    <x v="0"/>
    <s v="Mecklenburg"/>
    <n v="3"/>
    <s v="5855 Executive Center Drive, Charlotte, NC"/>
    <x v="1"/>
    <s v="5855 Executive Center Drive, Charlotte, NC 28212"/>
    <s v="28212-8880"/>
    <s v="617-250-6222"/>
    <s v="www.naca.com"/>
    <n v="522310"/>
    <s v="Not Applicable"/>
    <s v="Finance and Insurance"/>
    <s v="Not Applicable"/>
    <s v="a. Installation or purchase of new equipment, b. Structural repairs, improvements, or renovations to existing buildings to be used for expansion"/>
    <n v="1000000"/>
    <m/>
    <m/>
    <n v="913"/>
    <n v="102"/>
    <n v="32448"/>
    <n v="1080000"/>
    <m/>
    <n v="3"/>
    <x v="1"/>
    <n v="0"/>
    <n v="0"/>
    <m/>
    <m/>
    <n v="0"/>
    <n v="102"/>
    <n v="0"/>
    <n v="0"/>
    <n v="0"/>
    <s v="Not Applicable"/>
    <s v="Not Applicable"/>
    <s v="Not Applicable"/>
    <n v="0"/>
  </r>
  <r>
    <s v="2009-5334"/>
    <x v="0"/>
    <x v="0"/>
    <x v="91"/>
    <x v="2"/>
    <s v="Baldor-Exp-09-Duggins"/>
    <x v="93"/>
    <x v="0"/>
    <s v="Cleveland"/>
    <n v="1"/>
    <s v="101 Reliance Road, Kings Mountain, NC"/>
    <x v="1"/>
    <s v="101 Reliance Road, Kings Mountain, NC"/>
    <s v="282086-8512"/>
    <s v="704-692-6597"/>
    <s v="www.baldor.com"/>
    <n v="335312"/>
    <s v="Not Applicable"/>
    <s v="Manufacturing"/>
    <s v="Not Applicable"/>
    <s v="a. Installation or purchase of new equipment"/>
    <n v="157000"/>
    <m/>
    <m/>
    <n v="103"/>
    <n v="483"/>
    <n v="34476"/>
    <n v="10980000"/>
    <m/>
    <n v="3"/>
    <x v="0"/>
    <n v="0"/>
    <n v="89490"/>
    <m/>
    <m/>
    <n v="59"/>
    <n v="483"/>
    <n v="1017"/>
    <n v="13695190"/>
    <n v="0"/>
    <s v="Not Applicable"/>
    <s v="Not Applicable"/>
    <s v="Not Applicable"/>
    <n v="89490"/>
  </r>
  <r>
    <s v="2009-5249"/>
    <x v="0"/>
    <x v="0"/>
    <x v="92"/>
    <x v="2"/>
    <s v="Drives-Exp-09-Payne"/>
    <x v="94"/>
    <x v="0"/>
    <s v="Buncombe"/>
    <n v="3"/>
    <s v="70 Reems Creek Road, Weaverville, NC"/>
    <x v="1"/>
    <s v="70 Reems Creek Road, Weaverville, NC"/>
    <s v="28787-9211"/>
    <s v="828-645-1706"/>
    <s v="www.baldor.com"/>
    <n v="333613"/>
    <s v="Not Applicable"/>
    <s v="Manufacturing"/>
    <s v="Not Applicable"/>
    <s v="a. Installation or purchase of new equipment, b. Structural repairs, improvements, or renovations to existing buildings to be used for expansion"/>
    <n v="64000"/>
    <m/>
    <m/>
    <n v="29"/>
    <n v="128"/>
    <n v="37960"/>
    <n v="4320000"/>
    <m/>
    <n v="3"/>
    <x v="0"/>
    <n v="0"/>
    <n v="24320"/>
    <m/>
    <m/>
    <n v="11"/>
    <n v="128"/>
    <n v="1006"/>
    <n v="4768511"/>
    <n v="0"/>
    <s v="Not Applicable"/>
    <s v="Not Applicable"/>
    <s v="Not Applicable"/>
    <n v="24320"/>
  </r>
  <r>
    <s v="2007-0307"/>
    <x v="0"/>
    <x v="0"/>
    <x v="93"/>
    <x v="2"/>
    <s v="Adhezion Biomedical"/>
    <x v="95"/>
    <x v="0"/>
    <s v="Caldwell"/>
    <n v="1"/>
    <s v="506 Pine Mountain Road, Hudson, NC"/>
    <x v="1"/>
    <s v="One Meridian Blvd. Ste 1B02, Wyomissing, PA 19610"/>
    <s v="28638-8793"/>
    <s v="484-664-2823"/>
    <s v="www.adhezion.com"/>
    <n v="339110"/>
    <s v="Not Applicable"/>
    <s v="Manufacturing"/>
    <s v="Not Applicable"/>
    <s v="a. Installation or purchase of new equipment, b. Structural repairs, improvements, or renovations to existing buildings to be used for expansion"/>
    <n v="40000"/>
    <m/>
    <m/>
    <n v="20"/>
    <n v="7"/>
    <n v="38272"/>
    <n v="750000"/>
    <m/>
    <n v="3"/>
    <x v="1"/>
    <n v="0"/>
    <n v="0"/>
    <m/>
    <m/>
    <n v="0"/>
    <n v="7"/>
    <n v="0"/>
    <n v="0"/>
    <n v="0"/>
    <s v="Not Applicable"/>
    <s v="Not Applicable"/>
    <s v="Not Applicable"/>
    <n v="0"/>
  </r>
  <r>
    <s v="2007-0349"/>
    <x v="0"/>
    <x v="0"/>
    <x v="94"/>
    <x v="2"/>
    <s v="GA-New-08-Allen"/>
    <x v="96"/>
    <x v="0"/>
    <s v="Hoke"/>
    <n v="2"/>
    <s v="US Highway 211 E (Hoke County), NC"/>
    <x v="0"/>
    <s v="289 Highway 155 South, McDonough, GA 30253"/>
    <s v="28376-0740"/>
    <s v="770-305-7639"/>
    <s v="www.alpla.com"/>
    <n v="326160"/>
    <s v="Not Applicable"/>
    <s v="Manufacturing"/>
    <s v="Not Applicable"/>
    <s v="a. Installation or purchase of new equipment"/>
    <n v="120000"/>
    <m/>
    <m/>
    <n v="36"/>
    <n v="0"/>
    <n v="29224"/>
    <n v="6480000"/>
    <m/>
    <n v="3"/>
    <x v="0"/>
    <n v="0"/>
    <n v="120000"/>
    <m/>
    <m/>
    <n v="45"/>
    <n v="0"/>
    <n v="586"/>
    <n v="8402006"/>
    <n v="0"/>
    <s v="Not Applicable"/>
    <s v="Not Applicable"/>
    <s v="Not Applicable"/>
    <n v="120000"/>
  </r>
  <r>
    <s v="2009-5221"/>
    <x v="0"/>
    <x v="0"/>
    <x v="95"/>
    <x v="2"/>
    <s v="Lift"/>
    <x v="97"/>
    <x v="0"/>
    <s v="Anson"/>
    <n v="1"/>
    <s v="(Anson County), NC"/>
    <x v="1"/>
    <s v="Post Office Box 779, Wadesboro, NC"/>
    <n v="28170"/>
    <s v="704-694-2156"/>
    <s v="cmworks.com"/>
    <n v="333923"/>
    <s v="Not Applicable"/>
    <s v="Manufacturing"/>
    <s v="Not Applicable"/>
    <s v="a. Installation or purchase of new equipment"/>
    <n v="116300"/>
    <m/>
    <m/>
    <n v="44"/>
    <n v="152"/>
    <n v="33332"/>
    <n v="2700000"/>
    <m/>
    <n v="3"/>
    <x v="0"/>
    <n v="0"/>
    <n v="116300"/>
    <m/>
    <m/>
    <n v="46"/>
    <n v="152"/>
    <n v="1162"/>
    <n v="4866649"/>
    <n v="0"/>
    <s v="Not Applicable"/>
    <s v="Not Applicable"/>
    <s v="Not Applicable"/>
    <n v="116300"/>
  </r>
  <r>
    <s v="2008-4138"/>
    <x v="0"/>
    <x v="0"/>
    <x v="96"/>
    <x v="2"/>
    <s v="Polymer-exp-08-Butler"/>
    <x v="98"/>
    <x v="0"/>
    <s v="Bladen"/>
    <n v="1"/>
    <s v="22828 NC Highway 87 West, Fayetteville, NC"/>
    <x v="1"/>
    <s v="22828 NC Highway 87 West, Fayetteville, NC"/>
    <n v="28306"/>
    <s v="910-678-1240"/>
    <s v="www.dupont.com"/>
    <n v="33999"/>
    <s v="Not Applicable"/>
    <s v="Manufacturing"/>
    <s v="Not Applicable"/>
    <s v="a. Installation or purchase of new equipment, b. Structural repairs, improvements, or renovations to existing buildings to be used for expansion"/>
    <n v="50000"/>
    <m/>
    <m/>
    <n v="10"/>
    <n v="471"/>
    <n v="32604"/>
    <n v="55000000"/>
    <m/>
    <n v="3"/>
    <x v="1"/>
    <n v="0"/>
    <n v="0"/>
    <m/>
    <m/>
    <n v="0"/>
    <n v="471"/>
    <n v="0"/>
    <n v="0"/>
    <n v="0"/>
    <s v="Not Applicable"/>
    <s v="Not Applicable"/>
    <s v="Not Applicable"/>
    <n v="0"/>
  </r>
  <r>
    <s v="2008-4863"/>
    <x v="0"/>
    <x v="0"/>
    <x v="97"/>
    <x v="2"/>
    <s v="Coalogix"/>
    <x v="99"/>
    <x v="0"/>
    <s v="Mecklenburg"/>
    <n v="3"/>
    <s v="11701 Mt. Holly Road, Charlotte, NC"/>
    <x v="1"/>
    <s v="11701 Mt. Holly Road, Charlotte, NC 282214"/>
    <s v="28214-0229"/>
    <s v="704-812-4063"/>
    <s v="www.coalogix.com"/>
    <n v="333411"/>
    <s v="Not Applicable"/>
    <s v="Manufacturing"/>
    <s v="Not Applicable"/>
    <s v="a. Installation or purchase of new equipment, b. Structural repairs, improvements, or renovations to existing buildings to be used for expansion, c. Construction of or improvements to new or existing water...or equipment for existing buildings"/>
    <n v="90000"/>
    <m/>
    <m/>
    <n v="55"/>
    <n v="47"/>
    <n v="44460"/>
    <n v="10260000"/>
    <m/>
    <n v="3"/>
    <x v="0"/>
    <n v="0"/>
    <n v="62100"/>
    <m/>
    <m/>
    <n v="38"/>
    <n v="47"/>
    <n v="1087"/>
    <n v="15292095"/>
    <n v="0"/>
    <s v="Not Applicable"/>
    <s v="Not Applicable"/>
    <s v="Not Applicable"/>
    <n v="62100"/>
  </r>
  <r>
    <s v="2008-4712"/>
    <x v="0"/>
    <x v="0"/>
    <x v="98"/>
    <x v="2"/>
    <s v="Turbo-Exp-08-Msmith"/>
    <x v="100"/>
    <x v="0"/>
    <s v="Forsyth"/>
    <n v="3"/>
    <s v="3050 Westinghouse Road, Rural Hall, NC"/>
    <x v="1"/>
    <s v="4400 Alafaya Trail, Orlando, FL 32826"/>
    <s v="27045-9570"/>
    <s v="407-736-7301"/>
    <s v="www.TurboCare.com"/>
    <n v="333611"/>
    <s v="Not Applicable"/>
    <s v="Manufacturing"/>
    <s v="Not Applicable"/>
    <s v="a. Installation or purchase of new equipment, b. Structural repairs, improvements, or renovations to existing buildings to be used for expansion"/>
    <n v="220000"/>
    <m/>
    <m/>
    <n v="99"/>
    <n v="176"/>
    <n v="41288"/>
    <n v="27000000"/>
    <m/>
    <n v="3"/>
    <x v="0"/>
    <n v="0"/>
    <n v="178200"/>
    <m/>
    <m/>
    <n v="80"/>
    <n v="176"/>
    <n v="1171"/>
    <n v="42772125"/>
    <n v="0"/>
    <s v="Not Applicable"/>
    <s v="Not Applicable"/>
    <s v="Not Applicable"/>
    <n v="178200"/>
  </r>
  <r>
    <s v="2009-5267"/>
    <x v="0"/>
    <x v="0"/>
    <x v="99"/>
    <x v="2"/>
    <s v="K"/>
    <x v="101"/>
    <x v="0"/>
    <s v="Alexander"/>
    <n v="2"/>
    <s v="Former Broyhill Furniture Facility,Taylorsville, NC"/>
    <x v="0"/>
    <s v="Former Broyhill Furniture Facility,Taylorsville, NC"/>
    <n v="28681"/>
    <s v="662-534-1522"/>
    <s v="cayefurniture.com"/>
    <n v="337121"/>
    <s v="Not Applicable"/>
    <s v="Manufacturing"/>
    <s v="Not Applicable"/>
    <s v="a. Installation or purchase of new equipment, b. Structural repairs, improvements, or renovations to existing buildings to be used for expansion"/>
    <n v="250000"/>
    <m/>
    <m/>
    <n v="115"/>
    <n v="52"/>
    <n v="27144"/>
    <n v="1260000"/>
    <m/>
    <n v="3"/>
    <x v="1"/>
    <n v="0"/>
    <n v="0"/>
    <m/>
    <m/>
    <n v="0"/>
    <n v="52"/>
    <n v="0"/>
    <n v="0"/>
    <n v="0"/>
    <s v="Not Applicable"/>
    <s v="Not Applicable"/>
    <s v="Not Applicable"/>
    <n v="0"/>
  </r>
  <r>
    <s v="2009-5293"/>
    <x v="0"/>
    <x v="0"/>
    <x v="100"/>
    <x v="2"/>
    <s v="CSM-New-09-Msmith"/>
    <x v="102"/>
    <x v="0"/>
    <s v="Surry"/>
    <n v="1"/>
    <s v="751 Piedmont Triad West D, Mount Airy, NC"/>
    <x v="0"/>
    <s v="3402 Industrial Drive, Jasper, AL 35501"/>
    <s v="27030-9851"/>
    <s v="205-302-0455"/>
    <s v="www.centralstatesmfg.com"/>
    <n v="33232"/>
    <s v="Not Applicable"/>
    <s v="Manufacturing"/>
    <s v="Not Applicable"/>
    <s v="a. Installation or purchase of new equipment, b. Structural repairs, improvements, or renovations to existing buildings to be used for expansion"/>
    <n v="135000"/>
    <m/>
    <m/>
    <n v="41"/>
    <n v="0"/>
    <n v="36608"/>
    <n v="2430000"/>
    <m/>
    <n v="3"/>
    <x v="0"/>
    <n v="0"/>
    <n v="135000"/>
    <m/>
    <m/>
    <n v="42"/>
    <n v="0"/>
    <n v="909"/>
    <n v="4448000"/>
    <n v="0"/>
    <s v="Not Applicable"/>
    <s v="Not Applicable"/>
    <s v="Not Applicable"/>
    <n v="135000"/>
  </r>
  <r>
    <s v="2009-5231"/>
    <x v="0"/>
    <x v="0"/>
    <x v="101"/>
    <x v="2"/>
    <s v="Townsends II"/>
    <x v="103"/>
    <x v="0"/>
    <s v="Davie"/>
    <n v="2"/>
    <s v="251 Eaton Road, Mocksville, NC"/>
    <x v="1"/>
    <s v="251 Eaton Road, Mocksville, NC 27028"/>
    <s v="27028-8653"/>
    <s v="336-751-4751"/>
    <s v="www.townsends.com"/>
    <n v="311615"/>
    <s v="Not Applicable"/>
    <s v="Manufacturing"/>
    <s v="Not Applicable"/>
    <s v="a. Installation or purchase of new equipment"/>
    <n v="250000"/>
    <m/>
    <m/>
    <n v="93"/>
    <n v="1600"/>
    <n v="19344"/>
    <n v="6300000"/>
    <m/>
    <n v="3"/>
    <x v="1"/>
    <n v="0"/>
    <n v="0"/>
    <m/>
    <m/>
    <n v="0"/>
    <n v="1600"/>
    <n v="0"/>
    <n v="0"/>
    <n v="0"/>
    <s v="Not Applicable"/>
    <s v="Not Applicable"/>
    <s v="Not Applicable"/>
    <n v="0"/>
  </r>
  <r>
    <s v="2009-5581"/>
    <x v="0"/>
    <x v="0"/>
    <x v="102"/>
    <x v="2"/>
    <s v="Spin"/>
    <x v="104"/>
    <x v="0"/>
    <s v="Anson"/>
    <n v="1"/>
    <s v="10056 Hwy 52 (Anson County), NC"/>
    <x v="1"/>
    <s v="Post Office Box 436, Ansonville, NC"/>
    <s v="28007-9798"/>
    <s v="704-826-8321"/>
    <s v="www.premierefibers.com"/>
    <n v="325222"/>
    <s v="Not Applicable"/>
    <s v="Manufacturing"/>
    <s v="Not Applicable"/>
    <s v="a. Installation or purchase of new equipment"/>
    <n v="50200"/>
    <m/>
    <m/>
    <n v="18"/>
    <n v="132"/>
    <n v="21788"/>
    <n v="2250000"/>
    <m/>
    <n v="3"/>
    <x v="0"/>
    <n v="0"/>
    <n v="50200"/>
    <m/>
    <m/>
    <n v="18"/>
    <n v="132"/>
    <n v="837"/>
    <n v="5924061"/>
    <n v="0"/>
    <s v="Not Applicable"/>
    <s v="Not Applicable"/>
    <s v="Not Applicable"/>
    <n v="50200"/>
  </r>
  <r>
    <s v="2009-5496"/>
    <x v="0"/>
    <x v="0"/>
    <x v="103"/>
    <x v="2"/>
    <s v="SkyVersion"/>
    <x v="105"/>
    <x v="0"/>
    <s v="Person"/>
    <n v="2"/>
    <s v="110 Carver Drive, Roxboro, NC"/>
    <x v="1"/>
    <s v="110 Carver Drive, Roxboro, NC 27573"/>
    <s v="27573-4542"/>
    <s v="336-599-9266"/>
    <s v="www.naaero.com"/>
    <n v="314999"/>
    <s v="Not Applicable"/>
    <s v="Manufacturing"/>
    <s v="Not Applicable"/>
    <s v="a. Installation or purchase of new equipment, b. Structural repairs, improvements, or renovations to existing buildings to be used for expansion"/>
    <n v="300000"/>
    <m/>
    <m/>
    <n v="338"/>
    <n v="100"/>
    <n v="21528"/>
    <n v="803700"/>
    <m/>
    <n v="3"/>
    <x v="1"/>
    <n v="0"/>
    <n v="0"/>
    <m/>
    <m/>
    <n v="0"/>
    <n v="100"/>
    <n v="0"/>
    <n v="0"/>
    <n v="0"/>
    <s v="Not Applicable"/>
    <s v="Not Applicable"/>
    <s v="Not Applicable"/>
    <n v="0"/>
  </r>
  <r>
    <s v="2008-4519"/>
    <x v="0"/>
    <x v="0"/>
    <x v="104"/>
    <x v="2"/>
    <s v="Shalag"/>
    <x v="106"/>
    <x v="0"/>
    <s v="Granville"/>
    <n v="2"/>
    <s v="917 SE Industry Drive, Oxford, NC"/>
    <x v="0"/>
    <s v="Kibbuts Shamir, Israel 12135"/>
    <n v="27656"/>
    <s v="919-690-0250"/>
    <s v="www.shalag.co.il"/>
    <n v="313230"/>
    <s v="Not Applicable"/>
    <s v="Manufacturing"/>
    <s v="Not Applicable"/>
    <s v="a. Installation or purchase of new equipment, b. Structural repairs, improvements, or renovations to existing buildings to be used for expansion"/>
    <n v="110000"/>
    <m/>
    <m/>
    <n v="38"/>
    <n v="0"/>
    <n v="35984"/>
    <n v="14760000"/>
    <m/>
    <n v="3"/>
    <x v="0"/>
    <n v="0"/>
    <n v="110000"/>
    <m/>
    <m/>
    <n v="39"/>
    <n v="0"/>
    <n v="1020"/>
    <n v="16857508"/>
    <n v="0"/>
    <s v="Not Applicable"/>
    <s v="Not Applicable"/>
    <s v="Not Applicable"/>
    <n v="110000"/>
  </r>
  <r>
    <s v="2009-5641"/>
    <x v="0"/>
    <x v="0"/>
    <x v="105"/>
    <x v="2"/>
    <s v="Magellan"/>
    <x v="107"/>
    <x v="0"/>
    <s v="Catawba"/>
    <n v="2"/>
    <s v="2415 Century Place SE, Hickory, NC"/>
    <x v="0"/>
    <s v="6000 Perimeter Drive, Dublin, Ohio 43017"/>
    <s v="28602-4031"/>
    <s v="614-564-3569"/>
    <s v="www.fiserv.com"/>
    <n v="522320"/>
    <s v="Not Applicable"/>
    <s v="Finance and Insurance"/>
    <s v="Not Applicable"/>
    <s v="a. Installation or purchase of new equipment, b. Structural repairs, improvements, or renovations to existing buildings to be used for expansion"/>
    <n v="800000"/>
    <m/>
    <m/>
    <n v="377"/>
    <n v="7"/>
    <n v="22828"/>
    <n v="4400000"/>
    <m/>
    <n v="3"/>
    <x v="0"/>
    <n v="0"/>
    <n v="800000"/>
    <m/>
    <m/>
    <n v="438"/>
    <n v="7"/>
    <n v="544"/>
    <n v="6035953"/>
    <n v="0"/>
    <s v="Not Applicable"/>
    <s v="Not Applicable"/>
    <s v="Not Applicable"/>
    <n v="800000"/>
  </r>
  <r>
    <s v="2006-0312"/>
    <x v="0"/>
    <x v="0"/>
    <x v="106"/>
    <x v="2"/>
    <s v="PXL Cross-Linked Foam"/>
    <x v="108"/>
    <x v="0"/>
    <s v="Franklin"/>
    <n v="2"/>
    <s v="7966 NC Hwy 56, Louisburg, NC"/>
    <x v="0"/>
    <s v="c/o Franklin County, 112 D Wheaton Drive, Youngsville, NC 27596"/>
    <n v="27549"/>
    <s v="919-845-9270"/>
    <s v="www.palziv.com"/>
    <n v="3261"/>
    <s v="Not Applicable"/>
    <s v="Manufacturing"/>
    <s v="Not Applicable"/>
    <s v="a. Installation or purchase of new equipment, b. Structural repairs, improvements, or renovations to existing buildings to be used for expansion"/>
    <n v="250000"/>
    <m/>
    <m/>
    <n v="65"/>
    <n v="0"/>
    <n v="30732"/>
    <n v="7000000"/>
    <m/>
    <n v="3"/>
    <x v="0"/>
    <n v="0"/>
    <n v="250000"/>
    <m/>
    <m/>
    <n v="69"/>
    <n v="0"/>
    <n v="708"/>
    <n v="8418028"/>
    <n v="0"/>
    <s v="Not Applicable"/>
    <s v="Not Applicable"/>
    <s v="Not Applicable"/>
    <n v="250000"/>
  </r>
  <r>
    <s v="2009-5206"/>
    <x v="0"/>
    <x v="0"/>
    <x v="107"/>
    <x v="2"/>
    <s v="Yarn-Exp-09-Butler"/>
    <x v="109"/>
    <x v="0"/>
    <s v="Richmond"/>
    <n v="1"/>
    <s v="1748 North US Highway 220, Ellerbe, NC"/>
    <x v="0"/>
    <s v="C/O FilSpec Inc., 85 Burlington, Sherbrooke, (Quebec), Canada J1L 1G9"/>
    <s v="28338-9336"/>
    <s v="819-573-8737"/>
    <s v="Not Available"/>
    <n v="313111"/>
    <s v="Not Applicable"/>
    <s v="Manufacturing"/>
    <s v="Not Applicable"/>
    <s v="b. Structural repairs, improvements, or renovations to existing buildings to be used for expansion"/>
    <n v="150000"/>
    <m/>
    <m/>
    <n v="248"/>
    <n v="0"/>
    <n v="23348"/>
    <n v="900000"/>
    <m/>
    <n v="3"/>
    <x v="0"/>
    <n v="0"/>
    <n v="75000"/>
    <m/>
    <m/>
    <n v="174"/>
    <n v="0"/>
    <n v="466"/>
    <n v="922979"/>
    <n v="0"/>
    <s v="Not Applicable"/>
    <s v="Not Applicable"/>
    <s v="Not Applicable"/>
    <n v="75000"/>
  </r>
  <r>
    <s v="2009-5460a"/>
    <x v="0"/>
    <x v="1"/>
    <x v="108"/>
    <x v="2"/>
    <s v="Daisy"/>
    <x v="110"/>
    <x v="1"/>
    <s v="Johnston"/>
    <n v="3"/>
    <s v="8363 US Highway 70 West, Clayton, NC"/>
    <x v="1"/>
    <s v="8363 US Highway 70 West, Clayton, NC"/>
    <n v="27520"/>
    <s v="919-359-5562"/>
    <s v="www.grifols.com"/>
    <n v="325414"/>
    <s v="Not Applicable"/>
    <s v="Manufacturing"/>
    <s v="Not Applicable"/>
    <s v="a. Installation or purchase of new equipment, b. Structural repairs, improvements, or renovations to existing buildings to be used for expansion, c. Construction of or improvements to new or existing water...or equipment for existing buildings"/>
    <n v="250000"/>
    <m/>
    <m/>
    <n v="128"/>
    <n v="2289"/>
    <n v="45968"/>
    <n v="241830000"/>
    <m/>
    <n v="5"/>
    <x v="1"/>
    <n v="0"/>
    <n v="0"/>
    <m/>
    <m/>
    <n v="0"/>
    <n v="2289"/>
    <n v="0"/>
    <n v="0"/>
    <n v="0"/>
    <s v="Not Applicable"/>
    <s v="Not Applicable"/>
    <s v="Not Applicable"/>
    <n v="0"/>
  </r>
  <r>
    <s v="2009-5670"/>
    <x v="0"/>
    <x v="0"/>
    <x v="109"/>
    <x v="2"/>
    <s v="Sock-Exp-09-Butler"/>
    <x v="111"/>
    <x v="0"/>
    <s v="Richmond"/>
    <n v="1"/>
    <s v="126 Mill Street, Ellerbe, NC"/>
    <x v="1"/>
    <s v="120 Osage Ave, Kansas City, KS 66105"/>
    <s v="28338-9406"/>
    <s v="913-279-6310"/>
    <s v="www.knitrite.com"/>
    <n v="339113"/>
    <s v="Not Applicable"/>
    <s v="Manufacturing"/>
    <s v="Not Applicable"/>
    <s v="a. Installation or purchase of new equipment, b. Structural repairs, improvements, or renovations to existing buildings to be used for expansion"/>
    <n v="24000"/>
    <m/>
    <m/>
    <n v="22"/>
    <n v="44"/>
    <n v="20228"/>
    <n v="1044000"/>
    <m/>
    <n v="3"/>
    <x v="0"/>
    <n v="0"/>
    <n v="24000"/>
    <m/>
    <m/>
    <n v="22"/>
    <n v="44"/>
    <n v="599"/>
    <n v="1375750"/>
    <n v="0"/>
    <s v="Not Applicable"/>
    <s v="Not Applicable"/>
    <s v="Not Applicable"/>
    <n v="24000"/>
  </r>
  <r>
    <s v="2009-5277"/>
    <x v="0"/>
    <x v="0"/>
    <x v="110"/>
    <x v="2"/>
    <s v="Mineral"/>
    <x v="112"/>
    <x v="0"/>
    <s v="McDowell"/>
    <n v="2"/>
    <s v="13195 Hwy 221N, Marion NC"/>
    <x v="0"/>
    <s v="3040 Gulf to Bay Blvd, Clearwater, FL 33759"/>
    <s v="28752-7677"/>
    <s v="828-756-7000"/>
    <s v="www.ncsprings.com"/>
    <n v="312112"/>
    <n v="336391"/>
    <s v="Manufacturing"/>
    <s v="Manufacturing"/>
    <s v="a. Installation or purchase of new equipment"/>
    <n v="310000"/>
    <m/>
    <m/>
    <n v="124"/>
    <n v="3"/>
    <n v="25324"/>
    <n v="3000000"/>
    <m/>
    <n v="3"/>
    <x v="1"/>
    <n v="0"/>
    <n v="0"/>
    <m/>
    <m/>
    <n v="0"/>
    <n v="3"/>
    <n v="0"/>
    <n v="0"/>
    <n v="0"/>
    <s v="Not Applicable"/>
    <s v="Not Applicable"/>
    <s v="Not Applicable"/>
    <n v="0"/>
  </r>
  <r>
    <s v="2009-5694"/>
    <x v="0"/>
    <x v="0"/>
    <x v="111"/>
    <x v="2"/>
    <s v="Sans-Exp-2009-Msmith"/>
    <x v="113"/>
    <x v="0"/>
    <s v="Rockingham"/>
    <n v="1"/>
    <s v="4721 NC Highway 770 , Stoneville, NC"/>
    <x v="1"/>
    <s v="PO Box 937, Stoneville, NC 27048"/>
    <n v="27048"/>
    <s v="336-573-4201"/>
    <s v="www.sansfibers.com"/>
    <n v="325222"/>
    <s v="Not Applicable"/>
    <s v="Manufacturing"/>
    <s v="Not Applicable"/>
    <s v="a. Installation or purchase of new equipment"/>
    <n v="60000"/>
    <m/>
    <m/>
    <n v="25"/>
    <n v="96"/>
    <n v="23140"/>
    <n v="2800000"/>
    <m/>
    <n v="3"/>
    <x v="0"/>
    <n v="0"/>
    <n v="60000"/>
    <m/>
    <m/>
    <n v="57"/>
    <n v="96"/>
    <n v="720"/>
    <n v="4240715"/>
    <n v="0"/>
    <s v="Not Applicable"/>
    <s v="Not Applicable"/>
    <s v="Not Applicable"/>
    <n v="60000"/>
  </r>
  <r>
    <s v="2009-5541"/>
    <x v="0"/>
    <x v="0"/>
    <x v="112"/>
    <x v="2"/>
    <s v="Marves"/>
    <x v="114"/>
    <x v="0"/>
    <s v="Burke"/>
    <n v="1"/>
    <s v="205 Cline Clark Drive, Hidebran, NC"/>
    <x v="0"/>
    <s v="2825 Ridge Road, Norwalk, OH 44857"/>
    <s v="28637-8114"/>
    <s v="419-706-8275"/>
    <s v="www.marves.com"/>
    <n v="313230"/>
    <n v="314110"/>
    <s v="Manufacturing"/>
    <s v="Manufacturing"/>
    <s v="a. Installation or purchase of new equipment"/>
    <n v="200000"/>
    <m/>
    <m/>
    <n v="59"/>
    <n v="0"/>
    <n v="28392"/>
    <n v="1575061"/>
    <m/>
    <n v="3"/>
    <x v="1"/>
    <n v="0"/>
    <n v="0"/>
    <m/>
    <m/>
    <n v="0"/>
    <n v="0"/>
    <n v="0"/>
    <n v="0"/>
    <n v="0"/>
    <s v="Not Applicable"/>
    <s v="Not Applicable"/>
    <s v="Not Applicable"/>
    <n v="0"/>
  </r>
  <r>
    <s v="2009-5717"/>
    <x v="0"/>
    <x v="0"/>
    <x v="113"/>
    <x v="2"/>
    <s v="Dovetail-Exp-09-Payne"/>
    <x v="115"/>
    <x v="0"/>
    <s v="Buncombe"/>
    <n v="3"/>
    <s v="275 Aiken Road, Asheville, NC"/>
    <x v="1"/>
    <s v="275 Aiken Road, Asheville, NC"/>
    <s v="28804-8740"/>
    <s v="617-947-1357"/>
    <s v="www.thermofisher.com"/>
    <n v="339111"/>
    <s v="Not Applicable"/>
    <s v="Manufacturing"/>
    <s v="Not Applicable"/>
    <s v="a. Installation or purchase of new equipment, c. Construction of or improvements to new or existing water...or equipment for existing buildings"/>
    <n v="208000"/>
    <m/>
    <m/>
    <n v="94"/>
    <n v="573"/>
    <n v="36712"/>
    <n v="3150000"/>
    <m/>
    <n v="3"/>
    <x v="1"/>
    <n v="0"/>
    <n v="0"/>
    <m/>
    <m/>
    <n v="0"/>
    <n v="573"/>
    <n v="0"/>
    <n v="0"/>
    <n v="0"/>
    <s v="Not Applicable"/>
    <s v="Not Applicable"/>
    <s v="Not Applicable"/>
    <n v="0"/>
  </r>
  <r>
    <s v="2008-4748a"/>
    <x v="0"/>
    <x v="1"/>
    <x v="113"/>
    <x v="2"/>
    <s v="Fuqua"/>
    <x v="116"/>
    <x v="1"/>
    <s v="Durham"/>
    <n v="3"/>
    <s v="2400 Ellis Road, Suite 200, Research Triangle Park, NC"/>
    <x v="0"/>
    <s v="8550 United Plaza Blvd., Suite 401, Baton Rouge, LA 70809"/>
    <s v="27703-5543"/>
    <s v="225-952-8191"/>
    <s v="www.iem.com"/>
    <n v="541691"/>
    <n v="541618"/>
    <s v="Professional, Scientific, and Technical Services"/>
    <s v="Professional, Scientific, and Technical Services"/>
    <s v="a. Installation or purchase of new equipment"/>
    <n v="150000"/>
    <m/>
    <m/>
    <n v="207"/>
    <n v="7"/>
    <n v="56524"/>
    <n v="0"/>
    <m/>
    <n v="4"/>
    <x v="1"/>
    <n v="0"/>
    <n v="0"/>
    <m/>
    <m/>
    <n v="0"/>
    <n v="7"/>
    <n v="0"/>
    <n v="0"/>
    <n v="0"/>
    <s v="Not Applicable"/>
    <s v="Not Applicable"/>
    <s v="Not Applicable"/>
    <n v="0"/>
  </r>
  <r>
    <s v="2009-5986a"/>
    <x v="0"/>
    <x v="1"/>
    <x v="114"/>
    <x v="2"/>
    <s v="Sunset/Delta"/>
    <x v="117"/>
    <x v="1"/>
    <s v="Mecklenburg"/>
    <n v="3"/>
    <s v="1002 David Taylor Drive, Charlotte, NC"/>
    <x v="0"/>
    <s v="250 Bobby Jones Expressway, Augusta, GA 30907"/>
    <s v="28262-2373"/>
    <s v="706-651-7256"/>
    <s v="www.electroluxusa.com"/>
    <n v="551114"/>
    <s v="Not Applicable"/>
    <s v="Management of Companies and Enterprises"/>
    <s v="Not Applicable"/>
    <s v="a. Installation or purchase of new equipment, b. Structural repairs, improvements, or renovations to existing buildings to be used for expansion"/>
    <n v="1200000"/>
    <m/>
    <m/>
    <n v="574"/>
    <n v="22"/>
    <n v="84864"/>
    <n v="7470000"/>
    <m/>
    <n v="4"/>
    <x v="0"/>
    <n v="0"/>
    <n v="1200000"/>
    <m/>
    <m/>
    <n v="745"/>
    <n v="22"/>
    <n v="2278"/>
    <n v="26039806"/>
    <n v="0"/>
    <s v="Not Applicable"/>
    <s v="Not Applicable"/>
    <s v="Not Applicable"/>
    <n v="1200000"/>
  </r>
  <r>
    <s v="2007-0429"/>
    <x v="0"/>
    <x v="0"/>
    <x v="115"/>
    <x v="2"/>
    <s v="Claw"/>
    <x v="118"/>
    <x v="0"/>
    <s v="Iredell"/>
    <n v="3"/>
    <s v="607 Meacham Road, Statesville, NC"/>
    <x v="0"/>
    <s v="6200 Cantay Road, Mississauga, Ontario, Canada L5R3Y9"/>
    <s v="28677-2979"/>
    <s v="905-501-9350"/>
    <s v="Not Available"/>
    <n v="337122"/>
    <s v="Not Applicable"/>
    <s v="Manufacturing"/>
    <s v="Not Applicable"/>
    <s v="a. Installation or purchase of new equipment, b. Structural repairs, improvements, or renovations to existing buildings to be used for expansion"/>
    <n v="46590"/>
    <m/>
    <m/>
    <n v="81"/>
    <n v="0"/>
    <n v="25636"/>
    <n v="5310000"/>
    <m/>
    <n v="3"/>
    <x v="1"/>
    <n v="0"/>
    <n v="0"/>
    <m/>
    <m/>
    <n v="0"/>
    <n v="0"/>
    <n v="0"/>
    <n v="0"/>
    <n v="0"/>
    <s v="Not Applicable"/>
    <s v="Not Applicable"/>
    <s v="Not Applicable"/>
    <n v="0"/>
  </r>
  <r>
    <s v="2009-5789"/>
    <x v="0"/>
    <x v="0"/>
    <x v="116"/>
    <x v="2"/>
    <s v="Maple Springs"/>
    <x v="119"/>
    <x v="0"/>
    <s v="Burke"/>
    <n v="1"/>
    <s v="2910 Main Ave. NW, Hickory, NC"/>
    <x v="1"/>
    <s v="Post Office Box 1753, Hickory, NC"/>
    <s v="28601-5661"/>
    <s v="828-322-1301"/>
    <s v="www.maplespringslaundry.com"/>
    <n v="81232"/>
    <n v="423450"/>
    <s v="Other Services (except Public Administration)"/>
    <s v="Wholesale Trade"/>
    <s v="a. Installation or purchase of new equipment, b. Structural repairs, improvements, or renovations to existing buildings to be used for expansion"/>
    <n v="136000"/>
    <m/>
    <m/>
    <n v="62"/>
    <n v="190"/>
    <n v="20748"/>
    <n v="5384700"/>
    <m/>
    <n v="3"/>
    <x v="0"/>
    <n v="0"/>
    <n v="31280"/>
    <m/>
    <m/>
    <n v="14"/>
    <n v="190"/>
    <n v="614"/>
    <n v="11213302"/>
    <n v="0"/>
    <s v="Not Applicable"/>
    <s v="Not Applicable"/>
    <s v="Not Applicable"/>
    <n v="31280"/>
  </r>
  <r>
    <s v="2009-5802"/>
    <x v="0"/>
    <x v="0"/>
    <x v="117"/>
    <x v="3"/>
    <s v="Buehrle"/>
    <x v="120"/>
    <x v="0"/>
    <s v="Gaston"/>
    <n v="2"/>
    <s v="100 Oaks Parkway, Belmont, NC"/>
    <x v="1"/>
    <s v="2913 Gardner Road, Broadview, IL 60155"/>
    <s v="28012-5139"/>
    <s v="708-865-1600"/>
    <s v="wilbertplasticservices.com"/>
    <n v="326199"/>
    <s v="Not Applicable"/>
    <s v="Manufacturing"/>
    <s v="Not Applicable"/>
    <s v="a. Installation or purchase of new equipment, b. Structural repairs, improvements, or renovations to existing buildings to be used for expansion"/>
    <n v="82000"/>
    <m/>
    <m/>
    <n v="28"/>
    <n v="176"/>
    <n v="84812"/>
    <n v="4410000"/>
    <m/>
    <n v="3"/>
    <x v="1"/>
    <n v="0"/>
    <n v="0"/>
    <m/>
    <m/>
    <n v="0"/>
    <n v="176"/>
    <n v="0"/>
    <n v="0"/>
    <n v="0"/>
    <s v="Not Applicable"/>
    <s v="Not Applicable"/>
    <s v="Not Applicable"/>
    <n v="0"/>
  </r>
  <r>
    <s v="2009-5562"/>
    <x v="0"/>
    <x v="0"/>
    <x v="118"/>
    <x v="3"/>
    <s v="Potato 2-Exp09-Ivey"/>
    <x v="121"/>
    <x v="0"/>
    <s v="Halifax"/>
    <n v="1"/>
    <s v="Halifax Industrial Center, NC Hwy 903, Halifax, NC"/>
    <x v="1"/>
    <s v="P. O. Box 8, Beaverton, OR 97075"/>
    <n v="27839"/>
    <s v="503-526-5717"/>
    <s v="www.resers.com"/>
    <n v="311830"/>
    <n v="311991"/>
    <s v="Manufacturing"/>
    <s v="Manufacturing"/>
    <s v="a. Installation or purchase of new equipment, b. Structural repairs, improvements, or renovations to existing buildings to be used for expansion"/>
    <n v="1000000"/>
    <m/>
    <m/>
    <n v="450"/>
    <n v="260"/>
    <n v="21268"/>
    <n v="56250000"/>
    <m/>
    <n v="3"/>
    <x v="1"/>
    <n v="0"/>
    <n v="0"/>
    <m/>
    <m/>
    <n v="0"/>
    <n v="260"/>
    <n v="0"/>
    <n v="0"/>
    <n v="0"/>
    <s v="Not Applicable"/>
    <s v="Not Applicable"/>
    <s v="Not Applicable"/>
    <n v="0"/>
  </r>
  <r>
    <s v="2009-5150a"/>
    <x v="0"/>
    <x v="1"/>
    <x v="119"/>
    <x v="3"/>
    <s v="Gold 2"/>
    <x v="122"/>
    <x v="1"/>
    <s v="Cabarrus, Mecklenburg"/>
    <s v="3, 3"/>
    <s v="Charlotte and Concord (Mecklenburg County/Cabarrus County), NC"/>
    <x v="1"/>
    <s v="11430 n. Community House Road, Ste 350, Charlotte, NC 28277"/>
    <s v="TBD/TBD"/>
    <s v="704-587-8475"/>
    <s v="www.celgard.com"/>
    <n v="326113"/>
    <n v="335911"/>
    <s v="Manufacturing"/>
    <s v="Manufacturing"/>
    <s v="a. Installation or purchase of new equipment, b. Structural repairs, improvements, or renovations to existing buildings to be used for expansion"/>
    <n v="955000"/>
    <m/>
    <m/>
    <n v="203"/>
    <n v="390"/>
    <n v="51272"/>
    <n v="81900000"/>
    <m/>
    <n v="3"/>
    <x v="0"/>
    <n v="0"/>
    <n v="955000"/>
    <m/>
    <m/>
    <n v="319"/>
    <n v="390"/>
    <n v="1097"/>
    <n v="101318274"/>
    <n v="224053"/>
    <s v="Not Applicable"/>
    <s v="Not Applicable"/>
    <s v="Not Applicable"/>
    <n v="730947"/>
  </r>
  <r>
    <s v="2007-0369"/>
    <x v="0"/>
    <x v="0"/>
    <x v="120"/>
    <x v="3"/>
    <s v="Black"/>
    <x v="123"/>
    <x v="0"/>
    <s v="Durham"/>
    <n v="3"/>
    <s v="2500 S. Tricenter Boulevard, Durham, NC"/>
    <x v="0"/>
    <s v="1407 E. Gilbreath Street, Graham, NC"/>
    <s v="27713-1852"/>
    <s v="336-675-9086"/>
    <s v="www.acw.co.uk"/>
    <n v="334111"/>
    <n v="334418"/>
    <s v="Manufacturing"/>
    <s v="Manufacturing"/>
    <s v="a. Installation or purchase of new equipment"/>
    <n v="50000"/>
    <m/>
    <m/>
    <n v="140"/>
    <n v="0"/>
    <n v="30108"/>
    <n v="4412700"/>
    <m/>
    <n v="3"/>
    <x v="1"/>
    <n v="0"/>
    <n v="0"/>
    <m/>
    <m/>
    <n v="0"/>
    <n v="0"/>
    <n v="0"/>
    <n v="0"/>
    <n v="0"/>
    <s v="Not Applicable"/>
    <s v="Not Applicable"/>
    <s v="Not Applicable"/>
    <n v="0"/>
  </r>
  <r>
    <s v="2009-5599"/>
    <x v="0"/>
    <x v="0"/>
    <x v="121"/>
    <x v="3"/>
    <s v="Bonjour"/>
    <x v="124"/>
    <x v="0"/>
    <s v="Cleveland"/>
    <n v="1"/>
    <s v="133 Indusstrial Drive, Kings Mountain, NC"/>
    <x v="0"/>
    <s v="25 John-F Kennedy, St-Jerome, Quebec, Canada, J7Y 4B4"/>
    <s v="28086-3889"/>
    <s v="450-476-1010"/>
    <s v="www.delhisolac.com"/>
    <n v="331221"/>
    <s v="Not Applicable"/>
    <s v="Manufacturing"/>
    <s v="Not Applicable"/>
    <s v="b. Structural repairs, improvements, or renovations to existing buildings to be used for expansion"/>
    <n v="50000"/>
    <m/>
    <m/>
    <n v="36"/>
    <n v="0"/>
    <n v="28860"/>
    <n v="2880000"/>
    <m/>
    <n v="3"/>
    <x v="0"/>
    <n v="0"/>
    <n v="33500"/>
    <m/>
    <m/>
    <n v="24"/>
    <n v="0"/>
    <n v="797.42"/>
    <n v="3109000"/>
    <n v="0"/>
    <s v="Not Applicable"/>
    <s v="Not Applicable"/>
    <s v="Not Applicable"/>
    <n v="33500"/>
  </r>
  <r>
    <s v="2009-5801"/>
    <x v="0"/>
    <x v="0"/>
    <x v="122"/>
    <x v="3"/>
    <s v="Rebel"/>
    <x v="125"/>
    <x v="0"/>
    <s v="Rockingham"/>
    <n v="1"/>
    <s v="301 North Scales Street, Reidsville, NC"/>
    <x v="1"/>
    <s v="P. O. Box 2236, Reidsville, NC"/>
    <s v="27320-2906"/>
    <s v="336-634-4402"/>
    <s v="www.commonwealthbrands.com"/>
    <n v="312221"/>
    <s v="Not Applicable"/>
    <s v="Manufacturing"/>
    <s v="Not Applicable"/>
    <s v="a. Installation or purchase of new equipment, b. Structural repairs, improvements, or renovations to existing buildings to be used for expansion"/>
    <n v="100000"/>
    <m/>
    <m/>
    <n v="32"/>
    <n v="224"/>
    <n v="33800"/>
    <n v="6030000"/>
    <m/>
    <n v="3"/>
    <x v="1"/>
    <n v="0"/>
    <n v="0"/>
    <m/>
    <m/>
    <n v="0"/>
    <n v="224"/>
    <n v="0"/>
    <n v="0"/>
    <n v="0"/>
    <s v="Not Applicable"/>
    <s v="Not Applicable"/>
    <s v="Not Applicable"/>
    <n v="0"/>
  </r>
  <r>
    <s v="2009-5735"/>
    <x v="0"/>
    <x v="0"/>
    <x v="123"/>
    <x v="3"/>
    <s v="Kaleidoscope"/>
    <x v="126"/>
    <x v="0"/>
    <s v="Guilford"/>
    <n v="3"/>
    <s v="High Point Road Corridor, Greensboro, NC"/>
    <x v="0"/>
    <s v="231 Maple Avenue, Burlington, NC 27215"/>
    <s v="TBD"/>
    <s v="336-222-7566"/>
    <s v="www.labcorp.com"/>
    <n v="621511"/>
    <s v="Not Applicable"/>
    <s v="Health Care and Social Assistance"/>
    <s v="Not Applicable"/>
    <s v="a. Installation or purchase of new equipment, b. Structural repairs, improvements, or renovations to existing buildings to be used for expansion"/>
    <n v="275000"/>
    <m/>
    <m/>
    <n v="311"/>
    <n v="0"/>
    <n v="23400"/>
    <n v="3600000"/>
    <m/>
    <n v="3"/>
    <x v="0"/>
    <n v="0"/>
    <n v="275000"/>
    <m/>
    <m/>
    <n v="344"/>
    <n v="0"/>
    <n v="534"/>
    <n v="5139005"/>
    <n v="0"/>
    <s v="Not Applicable"/>
    <s v="Not Applicable"/>
    <s v="Not Applicable"/>
    <n v="275000"/>
  </r>
  <r>
    <s v="2009-5732"/>
    <x v="0"/>
    <x v="0"/>
    <x v="124"/>
    <x v="3"/>
    <s v="Bun-New-09-Zaytoun"/>
    <x v="127"/>
    <x v="0"/>
    <s v="Johnston"/>
    <n v="3"/>
    <s v="68 Harvest Mill Lane, Clayton, NC"/>
    <x v="0"/>
    <s v="601 S. Caroline Street, Baltimore, MD 21231"/>
    <s v="27520-4849"/>
    <s v="410-276-7254"/>
    <s v="www.nefoods.com"/>
    <n v="311812"/>
    <s v="Not Applicable"/>
    <s v="Manufacturing"/>
    <s v="Not Applicable"/>
    <s v="a. Installation or purchase of new equipment, b. Structural repairs, improvements, or renovations to existing buildings to be used for expansion, c. Construction of or improvements to new or existing water...or equipment for existing buildings"/>
    <n v="350000"/>
    <m/>
    <m/>
    <n v="76"/>
    <n v="0"/>
    <n v="37648"/>
    <n v="22500000"/>
    <m/>
    <n v="3"/>
    <x v="0"/>
    <n v="0"/>
    <n v="262500"/>
    <m/>
    <m/>
    <n v="63"/>
    <n v="0"/>
    <n v="745"/>
    <n v="36431486"/>
    <n v="0"/>
    <s v="Not Applicable"/>
    <s v="Not Applicable"/>
    <s v="Not Applicable"/>
    <n v="262500"/>
  </r>
  <r>
    <s v="2010-6037"/>
    <x v="0"/>
    <x v="0"/>
    <x v="125"/>
    <x v="3"/>
    <s v="Perish"/>
    <x v="128"/>
    <x v="0"/>
    <s v="Catawba"/>
    <n v="2"/>
    <s v="3437 E Main Street, Claremont, NC"/>
    <x v="1"/>
    <s v="9990 Princeton Road, Cincinnati, Ohio 45246"/>
    <s v="28610-8672"/>
    <s v="513-682-1565"/>
    <s v="www.pierrefoods.com"/>
    <n v="311412"/>
    <s v="Not Applicable"/>
    <s v="Manufacturing"/>
    <s v="Not Applicable"/>
    <s v="a. Installation or purchase of new equipment, b. Structural repairs, improvements, or renovations to existing buildings to be used for expansion, c. Construction of or improvements to new or existing water...or equipment for existing buildings"/>
    <n v="600000"/>
    <m/>
    <m/>
    <n v="450"/>
    <n v="717"/>
    <n v="23816"/>
    <n v="15120000"/>
    <m/>
    <n v="3"/>
    <x v="1"/>
    <n v="0"/>
    <n v="0"/>
    <m/>
    <m/>
    <n v="0"/>
    <n v="717"/>
    <n v="0"/>
    <n v="0"/>
    <n v="0"/>
    <s v="Not Applicable"/>
    <s v="Not Applicable"/>
    <s v="Not Applicable"/>
    <n v="0"/>
  </r>
  <r>
    <s v="2010-5966"/>
    <x v="0"/>
    <x v="0"/>
    <x v="126"/>
    <x v="3"/>
    <s v="TT2-Exp-10-Dunn"/>
    <x v="129"/>
    <x v="0"/>
    <s v="Catawba"/>
    <n v="2"/>
    <s v="914 25th St. SE, Hickory, NC"/>
    <x v="1"/>
    <s v="651 Day Hill Road, Windsor, CT 06095"/>
    <s v="28602-9619"/>
    <s v="860-731-4206"/>
    <s v="www.turbotecproducts.com"/>
    <n v="332410"/>
    <s v="Not Applicable"/>
    <s v="Manufacturing"/>
    <s v="Not Applicable"/>
    <s v="a. Installation or purchase of new equipment, b. Structural repairs, improvements, or renovations to existing buildings to be used for expansion, d. Construction of or improvements to new or existing water...or equipment for new/proposed building"/>
    <n v="76500"/>
    <m/>
    <m/>
    <n v="66"/>
    <n v="15"/>
    <n v="33644"/>
    <n v="5850000"/>
    <m/>
    <n v="3"/>
    <x v="0"/>
    <n v="0"/>
    <n v="76500"/>
    <m/>
    <m/>
    <n v="65"/>
    <n v="15"/>
    <n v="697"/>
    <n v="7383033"/>
    <n v="0"/>
    <s v="Not Applicable"/>
    <s v="Not Applicable"/>
    <s v="Not Applicable"/>
    <n v="76500"/>
  </r>
  <r>
    <s v="2009-5644a"/>
    <x v="0"/>
    <x v="1"/>
    <x v="126"/>
    <x v="3"/>
    <s v="Cardinal"/>
    <x v="130"/>
    <x v="1"/>
    <s v="Mecklenburg"/>
    <n v="3"/>
    <s v="5010 Westinghouse Boulevard, Charlotte, NC"/>
    <x v="1"/>
    <s v="PO Box 7002; 5010 Westinghouse Blvd, Charlotte, NC 28241"/>
    <n v="28273"/>
    <s v="704-551-5200"/>
    <s v="www.siemens.com/energy"/>
    <n v="333611"/>
    <s v="Not Applicable"/>
    <s v="Manufacturing"/>
    <s v="Not Applicable"/>
    <s v="a. Installation or purchase of new equipment, b. Structural repairs, improvements, or renovations to existing buildings to be used for expansion"/>
    <n v="1000000"/>
    <m/>
    <m/>
    <n v="420"/>
    <n v="777"/>
    <n v="57564"/>
    <n v="121500000"/>
    <m/>
    <n v="3"/>
    <x v="0"/>
    <n v="0"/>
    <n v="1000000"/>
    <m/>
    <m/>
    <n v="471"/>
    <n v="777"/>
    <n v="1920"/>
    <n v="189470428"/>
    <n v="137865"/>
    <s v="Not Applicable"/>
    <s v="Not Applicable"/>
    <s v="Not Applicable"/>
    <n v="862135"/>
  </r>
  <r>
    <s v="2009-5388"/>
    <x v="0"/>
    <x v="0"/>
    <x v="127"/>
    <x v="3"/>
    <s v="Harvest-Exp-2009-Msmith"/>
    <x v="131"/>
    <x v="0"/>
    <s v="Surry"/>
    <n v="1"/>
    <s v="501 Mountain View Lane, Mt. Airy, NC"/>
    <x v="1"/>
    <s v="501 Mountain View Lane, Mt. Airy, NC 27230"/>
    <s v="27030-9850"/>
    <s v="732-634-6460"/>
    <s v="www.harvesttimebread.com"/>
    <n v="311811"/>
    <s v="Not Applicable"/>
    <s v="Manufacturing"/>
    <s v="Not Applicable"/>
    <s v="a. Installation or purchase of new equipment, b. Structural repairs, improvements, or renovations to existing buildings to be used for expansion"/>
    <n v="100000"/>
    <m/>
    <m/>
    <n v="34"/>
    <n v="86"/>
    <n v="23192"/>
    <n v="4050000"/>
    <m/>
    <n v="3"/>
    <x v="1"/>
    <n v="0"/>
    <n v="0"/>
    <m/>
    <m/>
    <n v="0"/>
    <n v="86"/>
    <n v="0"/>
    <n v="0"/>
    <n v="0"/>
    <s v="Not Applicable"/>
    <s v="Not Applicable"/>
    <s v="Not Applicable"/>
    <n v="0"/>
  </r>
  <r>
    <s v="2010-6112"/>
    <x v="0"/>
    <x v="0"/>
    <x v="128"/>
    <x v="3"/>
    <s v="CSB"/>
    <x v="132"/>
    <x v="0"/>
    <s v="Mecklenburg"/>
    <n v="3"/>
    <s v="4000 Monroe Road, Charlotte, NC"/>
    <x v="1"/>
    <s v="4000 Monroe Road, Charlotte, NC 28205"/>
    <s v="28205-7782"/>
    <s v="704-331-7116"/>
    <s v="www.clariant.com"/>
    <n v="325132"/>
    <s v="Not Applicable"/>
    <s v="Manufacturing"/>
    <s v="Not Applicable"/>
    <s v="a. Installation or purchase of new equipment, b. Structural repairs, improvements, or renovations to existing buildings to be used for expansion"/>
    <n v="55000"/>
    <m/>
    <m/>
    <n v="45"/>
    <n v="382"/>
    <n v="77220"/>
    <n v="2250000"/>
    <m/>
    <n v="3"/>
    <x v="1"/>
    <n v="0"/>
    <n v="0"/>
    <m/>
    <m/>
    <n v="0"/>
    <n v="382"/>
    <n v="0"/>
    <n v="0"/>
    <n v="0"/>
    <s v="Not Applicable"/>
    <s v="Not Applicable"/>
    <s v="Not Applicable"/>
    <n v="0"/>
  </r>
  <r>
    <s v="2010-6155"/>
    <x v="0"/>
    <x v="0"/>
    <x v="129"/>
    <x v="3"/>
    <s v="Radial-Exp-10-Dun"/>
    <x v="133"/>
    <x v="0"/>
    <s v="Stanly"/>
    <n v="2"/>
    <s v="South Stanly School Road, Norwood NC"/>
    <x v="1"/>
    <s v="One Parkway South, Greenville SC, 29615"/>
    <n v="28128"/>
    <s v="864-458-5094"/>
    <s v="www.michelin-us.com"/>
    <n v="326211"/>
    <s v="Not Applicable"/>
    <s v="Manufacturing"/>
    <s v="Not Applicable"/>
    <s v="a. Installation or purchase of new equipment, b. Structural repairs, improvements, or renovations to existing buildings to be used for expansion"/>
    <n v="620000"/>
    <m/>
    <m/>
    <n v="67"/>
    <n v="306"/>
    <n v="32188"/>
    <n v="10170000"/>
    <m/>
    <n v="3"/>
    <x v="0"/>
    <n v="0"/>
    <n v="620000"/>
    <m/>
    <m/>
    <n v="136"/>
    <n v="306"/>
    <n v="968"/>
    <n v="13611413"/>
    <n v="0"/>
    <s v="Not Applicable"/>
    <s v="Not Applicable"/>
    <s v="Not Applicable"/>
    <n v="620000"/>
  </r>
  <r>
    <s v="2010-6033a"/>
    <x v="0"/>
    <x v="1"/>
    <x v="130"/>
    <x v="3"/>
    <s v="PA"/>
    <x v="134"/>
    <x v="2"/>
    <s v="Richmond"/>
    <n v="1"/>
    <s v="1015 County Home Road, Hamlet NC"/>
    <x v="0"/>
    <s v="2425 West 23rd Street, Erie, PA 16506"/>
    <s v="28345-4390"/>
    <s v="814-878-4510"/>
    <s v="www.plastekgroup.com"/>
    <n v="326199"/>
    <s v="Not Applicable"/>
    <s v="Manufacturing"/>
    <s v="Not Applicable"/>
    <s v="a. Installation or purchase of new equipment, b. Structural repairs, improvements, or renovations to existing buildings to be used for expansion"/>
    <n v="250000"/>
    <m/>
    <m/>
    <n v="225"/>
    <n v="0"/>
    <n v="29536"/>
    <n v="17100000"/>
    <m/>
    <n v="3"/>
    <x v="0"/>
    <n v="0"/>
    <n v="24444"/>
    <m/>
    <m/>
    <n v="233"/>
    <n v="0"/>
    <n v="568.98"/>
    <n v="35818861"/>
    <n v="0"/>
    <s v="Not Applicable"/>
    <s v="Not Applicable"/>
    <s v="Not Applicable"/>
    <n v="24444"/>
  </r>
  <r>
    <s v="2009-5950"/>
    <x v="0"/>
    <x v="0"/>
    <x v="131"/>
    <x v="3"/>
    <s v="Albaad"/>
    <x v="135"/>
    <x v="2"/>
    <s v="Rockingham"/>
    <n v="1"/>
    <s v="129 Technology Drive South, Reidsville, NC"/>
    <x v="1"/>
    <s v="Post Office Box 1825, Reidsville, NC 27323"/>
    <s v="27320-1563"/>
    <s v="339-617-1062"/>
    <s v="www.albaad.com"/>
    <n v="313230"/>
    <s v="Not Applicable"/>
    <s v="Manufacturing"/>
    <s v="Not Applicable"/>
    <s v="a. Installation or purchase of new equipment, b. Structural repairs, improvements, or renovations to existing buildings to be used for expansion, d. Construction of or improvements to new or existing water...or equipment for new/proposed building"/>
    <n v="350000"/>
    <m/>
    <m/>
    <n v="86"/>
    <n v="200"/>
    <n v="19656"/>
    <n v="8100000"/>
    <m/>
    <n v="3"/>
    <x v="1"/>
    <n v="0"/>
    <n v="0"/>
    <m/>
    <m/>
    <n v="0"/>
    <n v="200"/>
    <n v="0"/>
    <n v="0"/>
    <n v="0"/>
    <s v="Not Applicable"/>
    <s v="Not Applicable"/>
    <s v="Not Applicable"/>
    <n v="0"/>
  </r>
  <r>
    <s v="2009-5632"/>
    <x v="0"/>
    <x v="0"/>
    <x v="132"/>
    <x v="3"/>
    <s v="Popcorn-Exp-09-Butler"/>
    <x v="136"/>
    <x v="0"/>
    <s v="Robeson"/>
    <n v="1"/>
    <s v="17269 NC Hwy 71 North, Lumber Bridge, NC"/>
    <x v="1"/>
    <s v="17269 NC Hwy 71 North, Lumber Bridge NC 28357"/>
    <n v="28357"/>
    <s v="910-843-5942"/>
    <s v="www.mountaire.com"/>
    <n v="311615"/>
    <s v="Not Applicable"/>
    <s v="Manufacturing"/>
    <s v="Not Applicable"/>
    <s v="a. Installation or purchase of new equipment, b. Structural repairs, improvements, or renovations to existing buildings to be used for expansion"/>
    <n v="150000"/>
    <m/>
    <m/>
    <n v="46"/>
    <n v="2232"/>
    <n v="24804"/>
    <n v="16100000"/>
    <m/>
    <n v="3"/>
    <x v="1"/>
    <n v="0"/>
    <n v="0"/>
    <m/>
    <m/>
    <n v="0"/>
    <n v="2232"/>
    <n v="0"/>
    <n v="0"/>
    <n v="0"/>
    <s v="Not Applicable"/>
    <s v="Not Applicable"/>
    <s v="Not Applicable"/>
    <n v="0"/>
  </r>
  <r>
    <s v="2009-5240"/>
    <x v="0"/>
    <x v="0"/>
    <x v="133"/>
    <x v="3"/>
    <s v="United-Exp-2009-Msmith"/>
    <x v="137"/>
    <x v="0"/>
    <s v="Davidson"/>
    <n v="2"/>
    <s v="12 Hackney Street, Lexington, NC"/>
    <x v="0"/>
    <s v="431 HWY 41 E., Okolona, MS 38860"/>
    <s v="27292-4216"/>
    <s v="662-447-4115"/>
    <s v="www.unitedfurnitureindustries.com"/>
    <n v="337121"/>
    <s v="Not Applicable"/>
    <s v="Manufacturing"/>
    <s v="Not Applicable"/>
    <s v="a. Installation or purchase of new equipment, b. Structural repairs, improvements, or renovations to existing buildings to be used for expansion"/>
    <n v="125000"/>
    <m/>
    <m/>
    <n v="135"/>
    <n v="403"/>
    <n v="26676"/>
    <n v="1687500"/>
    <m/>
    <n v="3"/>
    <x v="0"/>
    <n v="0"/>
    <n v="125000"/>
    <m/>
    <m/>
    <n v="354"/>
    <n v="403"/>
    <n v="545"/>
    <n v="3012560"/>
    <n v="0"/>
    <s v="Not Applicable"/>
    <s v="Not Applicable"/>
    <s v="Not Applicable"/>
    <n v="125000"/>
  </r>
  <r>
    <s v="2010-6150"/>
    <x v="0"/>
    <x v="0"/>
    <x v="134"/>
    <x v="3"/>
    <s v="Sangria"/>
    <x v="138"/>
    <x v="0"/>
    <s v="Union"/>
    <n v="3"/>
    <s v="4238 Capital Drive, Monroe, NC"/>
    <x v="1"/>
    <s v="4238 Capital Drive, Monroe, NC 28110"/>
    <s v="28110-7681"/>
    <s v="704-261-7883"/>
    <s v="www.gbo.com"/>
    <n v="326199"/>
    <s v="Not Applicable"/>
    <s v="Manufacturing"/>
    <s v="Not Applicable"/>
    <s v="a. Installation or purchase of new equipment, b. Structural repairs, improvements, or renovations to existing buildings to be used for expansion"/>
    <n v="100000"/>
    <m/>
    <m/>
    <n v="46"/>
    <n v="187"/>
    <n v="25272"/>
    <n v="22500000"/>
    <m/>
    <n v="3"/>
    <x v="1"/>
    <n v="0"/>
    <n v="0"/>
    <m/>
    <m/>
    <n v="0"/>
    <n v="187"/>
    <n v="0"/>
    <n v="0"/>
    <n v="0"/>
    <s v="Not Applicable"/>
    <s v="Not Applicable"/>
    <s v="Not Applicable"/>
    <n v="0"/>
  </r>
  <r>
    <s v="2010-6043"/>
    <x v="0"/>
    <x v="0"/>
    <x v="135"/>
    <x v="3"/>
    <s v="Cupboard"/>
    <x v="139"/>
    <x v="0"/>
    <s v="Lenoir"/>
    <n v="1"/>
    <s v="651 Collier Lofton Road, Kinston, NC"/>
    <x v="1"/>
    <s v="One Masterbrand Cabinets Drive, Jasper, Indiana 47536-2248"/>
    <s v="28504-6847"/>
    <s v="812-634-0295"/>
    <s v="www.masterbrand.com"/>
    <n v="321900"/>
    <s v="Not Applicable"/>
    <s v="Manufacturing"/>
    <s v="Not Applicable"/>
    <s v="a. Installation or purchase of new equipment, d. Construction of or improvements to new or existing water...or equipment for new/proposed building"/>
    <n v="200000"/>
    <m/>
    <m/>
    <n v="301"/>
    <n v="249"/>
    <n v="23192"/>
    <n v="3375000"/>
    <m/>
    <n v="3"/>
    <x v="0"/>
    <n v="0"/>
    <n v="100000"/>
    <m/>
    <m/>
    <n v="188"/>
    <n v="249"/>
    <n v="0"/>
    <n v="4047178"/>
    <n v="0"/>
    <s v="Not Applicable"/>
    <s v="Not Applicable"/>
    <s v="Not Applicable"/>
    <n v="100000"/>
  </r>
  <r>
    <s v="2009-5534"/>
    <x v="0"/>
    <x v="0"/>
    <x v="136"/>
    <x v="3"/>
    <s v="SpecMcDowell-New-09-Messer"/>
    <x v="140"/>
    <x v="0"/>
    <s v="McDowell"/>
    <n v="2"/>
    <s v="253 Barnes Road, Marion, NC"/>
    <x v="0"/>
    <s v="263 Barnes Road, Marion, NC 28752"/>
    <s v="28752-5995"/>
    <s v="828-652-3333"/>
    <s v="Not Available"/>
    <n v="313312"/>
    <s v="Not Applicable"/>
    <s v="Manufacturing"/>
    <s v="Not Applicable"/>
    <s v="b. Structural repairs, improvements, or renovations to existing buildings to be used for expansion"/>
    <n v="135000"/>
    <m/>
    <m/>
    <n v="44"/>
    <n v="0"/>
    <n v="29952"/>
    <n v="2475000"/>
    <m/>
    <n v="3"/>
    <x v="1"/>
    <n v="0"/>
    <n v="0"/>
    <m/>
    <m/>
    <n v="0"/>
    <n v="0"/>
    <n v="0"/>
    <n v="0"/>
    <n v="0"/>
    <s v="Not Applicable"/>
    <s v="Not Applicable"/>
    <s v="Not Applicable"/>
    <n v="0"/>
  </r>
  <r>
    <s v="2010-6014"/>
    <x v="0"/>
    <x v="0"/>
    <x v="137"/>
    <x v="3"/>
    <s v="Catalytic Converter"/>
    <x v="141"/>
    <x v="0"/>
    <s v="Burke"/>
    <n v="1"/>
    <s v="1000 Chain Drive, Morganton, NC"/>
    <x v="0"/>
    <s v="200 Winston Drive, Apt 2-0, Cliffside Park, NJ 07010"/>
    <s v="28655-7239"/>
    <s v="201-637-1045"/>
    <s v="vsallc.com"/>
    <n v="331419"/>
    <s v="Not Applicable"/>
    <s v="Manufacturing"/>
    <s v="Not Applicable"/>
    <s v="b. Structural repairs, improvements, or renovations to existing buildings to be used for expansion, d. Construction of or improvements to new or existing water...or equipment for new/proposed building"/>
    <n v="98000"/>
    <m/>
    <m/>
    <n v="88"/>
    <n v="0"/>
    <n v="27144"/>
    <n v="4000000"/>
    <m/>
    <n v="3"/>
    <x v="1"/>
    <n v="0"/>
    <n v="0"/>
    <m/>
    <m/>
    <n v="0"/>
    <n v="0"/>
    <n v="0"/>
    <n v="0"/>
    <n v="0"/>
    <s v="Not Applicable"/>
    <s v="Not Applicable"/>
    <s v="Not Applicable"/>
    <n v="0"/>
  </r>
  <r>
    <s v="2009-5640"/>
    <x v="0"/>
    <x v="0"/>
    <x v="138"/>
    <x v="3"/>
    <s v="ATSI"/>
    <x v="142"/>
    <x v="0"/>
    <s v="Caldwell"/>
    <n v="1"/>
    <s v="2500 Baker Circle, Granite, NC"/>
    <x v="0"/>
    <s v="P. O. Box 10, 4790 Walkertown Plaza Blvd., Walkertown, NC 27051-0010"/>
    <s v="28630-9480"/>
    <s v="336-971-3303"/>
    <s v="Not Available"/>
    <n v="314999"/>
    <n v="336360"/>
    <s v="Manufacturing"/>
    <s v="Manufacturing"/>
    <s v="a. Installation or purchase of new equipment"/>
    <n v="127000"/>
    <m/>
    <m/>
    <n v="114"/>
    <n v="72"/>
    <n v="17212"/>
    <n v="450000"/>
    <m/>
    <n v="3"/>
    <x v="1"/>
    <n v="0"/>
    <n v="0"/>
    <m/>
    <m/>
    <n v="0"/>
    <n v="72"/>
    <n v="0"/>
    <n v="0"/>
    <n v="0"/>
    <s v="Not Applicable"/>
    <s v="Not Applicable"/>
    <s v="Not Applicable"/>
    <n v="0"/>
  </r>
  <r>
    <s v="2009-5010"/>
    <x v="0"/>
    <x v="0"/>
    <x v="139"/>
    <x v="3"/>
    <s v="Vitacost-Exp-Msmith-09"/>
    <x v="143"/>
    <x v="0"/>
    <s v="Davidson"/>
    <n v="2"/>
    <s v="130 Lexington Parkway, Lexington, NC"/>
    <x v="1"/>
    <s v="5400 Broken Sound Boulevard, NW, Suite 500, Boca Raton, FL 33487"/>
    <s v="27295-8524"/>
    <s v="561-982-4180"/>
    <s v="Vitacost.com"/>
    <n v="325411"/>
    <s v="Not Applicable"/>
    <s v="Manufacturing"/>
    <s v="Not Applicable"/>
    <s v="a. Installation or purchase of new equipment, b. Structural repairs, improvements, or renovations to existing buildings to be used for expansion"/>
    <n v="450000"/>
    <m/>
    <m/>
    <n v="205"/>
    <n v="168"/>
    <n v="27560"/>
    <n v="6030000"/>
    <m/>
    <n v="3"/>
    <x v="1"/>
    <n v="0"/>
    <n v="0"/>
    <m/>
    <m/>
    <n v="0"/>
    <n v="168"/>
    <n v="0"/>
    <n v="0"/>
    <n v="0"/>
    <s v="Not Applicable"/>
    <s v="Not Applicable"/>
    <s v="Not Applicable"/>
    <n v="0"/>
  </r>
  <r>
    <s v="2010-6017"/>
    <x v="0"/>
    <x v="0"/>
    <x v="140"/>
    <x v="3"/>
    <s v="White"/>
    <x v="144"/>
    <x v="0"/>
    <s v="Rockingham"/>
    <n v="1"/>
    <s v="109 Sands Road, Reidsville, NC"/>
    <x v="1"/>
    <s v="109 Sands Road, Reidsville, NC 27320"/>
    <s v="27320-6521"/>
    <s v="336-342-1200"/>
    <s v="www.whiteridge.com"/>
    <n v="326199"/>
    <n v="32612"/>
    <s v="Manufacturing"/>
    <s v="Manufacturing"/>
    <s v="b. Structural repairs, improvements, or renovations to existing buildings to be used for expansion"/>
    <n v="45000"/>
    <m/>
    <m/>
    <n v="50"/>
    <n v="95"/>
    <n v="19656"/>
    <n v="1080000"/>
    <m/>
    <n v="3"/>
    <x v="1"/>
    <n v="0"/>
    <n v="0"/>
    <m/>
    <m/>
    <n v="0"/>
    <n v="95"/>
    <n v="0"/>
    <n v="0"/>
    <n v="0"/>
    <s v="Not Applicable"/>
    <s v="Not Applicable"/>
    <s v="Not Applicable"/>
    <n v="0"/>
  </r>
  <r>
    <s v="2009-5594a"/>
    <x v="0"/>
    <x v="1"/>
    <x v="141"/>
    <x v="3"/>
    <s v="Shark"/>
    <x v="145"/>
    <x v="2"/>
    <s v="Cleveland"/>
    <n v="1"/>
    <s v="671 Washburn Switch Rd, Shelby, NC"/>
    <x v="0"/>
    <s v="801 Mill Road; PO Box 57; Lewiston, Idaho 83501"/>
    <s v="28150-7712"/>
    <s v="208-799-1965"/>
    <s v="www.clearwaterpaper.com"/>
    <n v="322121"/>
    <s v="Not Applicable"/>
    <s v="Manufacturing"/>
    <s v="Not Applicable"/>
    <s v="a. Installation or purchase of new equipment, b. Structural repairs, improvements, or renovations to existing buildings to be used for expansion, c. Construction of or improvements to new or existing water...or equipment for existing buildings"/>
    <n v="500000"/>
    <m/>
    <m/>
    <n v="209"/>
    <n v="2"/>
    <n v="34112"/>
    <n v="234000000"/>
    <m/>
    <n v="3"/>
    <x v="0"/>
    <n v="0"/>
    <n v="500000"/>
    <m/>
    <m/>
    <n v="232"/>
    <n v="2"/>
    <n v="1015"/>
    <n v="306264740"/>
    <n v="0"/>
    <s v="Not Applicable"/>
    <s v="Not Applicable"/>
    <s v="Not Applicable"/>
    <n v="500000"/>
  </r>
  <r>
    <s v="2010-6445"/>
    <x v="0"/>
    <x v="0"/>
    <x v="142"/>
    <x v="3"/>
    <s v="Blue Ridge"/>
    <x v="146"/>
    <x v="0"/>
    <s v="McDowell"/>
    <n v="1"/>
    <s v="8482 Hwy 221 N, Marion, NC"/>
    <x v="0"/>
    <s v="P. O. Box 219, Marshville, NC 28103"/>
    <s v="28752-7564"/>
    <s v="704-624-3611"/>
    <s v="www.ewpi.com"/>
    <n v="321920"/>
    <s v="Not Applicable"/>
    <s v="Manufacturing"/>
    <s v="Not Applicable"/>
    <s v="a. Installation or purchase of new equipment"/>
    <n v="96000"/>
    <m/>
    <m/>
    <n v="29"/>
    <n v="0"/>
    <n v="25116"/>
    <n v="1710000"/>
    <m/>
    <n v="3"/>
    <x v="1"/>
    <n v="0"/>
    <n v="0"/>
    <m/>
    <m/>
    <n v="40"/>
    <n v="0"/>
    <n v="483"/>
    <n v="6630000"/>
    <n v="0"/>
    <s v="Not Applicable"/>
    <s v="Not Applicable"/>
    <s v="Not Applicable"/>
    <n v="0"/>
  </r>
  <r>
    <s v="2010-5987"/>
    <x v="0"/>
    <x v="0"/>
    <x v="143"/>
    <x v="3"/>
    <s v="Millwright"/>
    <x v="147"/>
    <x v="0"/>
    <s v="Pasquotank"/>
    <n v="2"/>
    <s v="100 Kitty Hawk Lane, Elizabeth City NC"/>
    <x v="0"/>
    <s v="1390 Progress Road, Suffolk, VA 23434"/>
    <n v="27909"/>
    <s v="757-538-3000"/>
    <s v="www.amarkcorp.com"/>
    <n v="236210"/>
    <n v="332312"/>
    <s v="Manufacturing"/>
    <s v="Manufacturing"/>
    <s v="b. Structural repairs, improvements, or renovations to existing buildings to be used for expansion"/>
    <n v="126000"/>
    <m/>
    <m/>
    <n v="39"/>
    <n v="0"/>
    <n v="32968"/>
    <n v="504000"/>
    <m/>
    <n v="3"/>
    <x v="1"/>
    <n v="0"/>
    <n v="0"/>
    <m/>
    <m/>
    <n v="0"/>
    <n v="0"/>
    <n v="0"/>
    <n v="0"/>
    <n v="0"/>
    <s v="Not Applicable"/>
    <s v="Not Applicable"/>
    <s v="Not Applicable"/>
    <n v="0"/>
  </r>
  <r>
    <s v="2010-6312"/>
    <x v="0"/>
    <x v="0"/>
    <x v="144"/>
    <x v="3"/>
    <s v="Gypsy"/>
    <x v="148"/>
    <x v="0"/>
    <s v="Person"/>
    <n v="2"/>
    <s v="Semora - Roxboro, NC"/>
    <x v="0"/>
    <s v="4300 W. Cypress Street, Suite 500, Tampa FL 33607"/>
    <s v="TBD"/>
    <s v="813-286-3938"/>
    <s v="www.certainteed.com"/>
    <n v="327420"/>
    <s v="Not Applicable"/>
    <s v="Manufacturing"/>
    <s v="Not Applicable"/>
    <s v="a. Installation or purchase of new equipment, b. Structural repairs, improvements, or renovations to existing buildings to be used for expansion, d. Construction of or improvements to new or existing water...or equipment for new/proposed building"/>
    <n v="300000"/>
    <m/>
    <m/>
    <n v="80"/>
    <n v="0"/>
    <n v="49712"/>
    <n v="144000000"/>
    <m/>
    <n v="3"/>
    <x v="0"/>
    <n v="0"/>
    <n v="300000"/>
    <m/>
    <m/>
    <n v="90"/>
    <n v="0"/>
    <n v="1154"/>
    <n v="150567984"/>
    <n v="0"/>
    <s v="Not Applicable"/>
    <s v="Not Applicable"/>
    <s v="Not Applicable"/>
    <n v="300000"/>
  </r>
  <r>
    <s v="2009-5252"/>
    <x v="0"/>
    <x v="0"/>
    <x v="145"/>
    <x v="3"/>
    <s v="Pumpkin Pie"/>
    <x v="149"/>
    <x v="1"/>
    <s v="Johnston"/>
    <n v="3"/>
    <s v="Four Oaks Business Park, Four Oaks, NC"/>
    <x v="0"/>
    <s v="1 Becton Drive, MC 112, Franklin Lakes, NJ 07417-1880"/>
    <n v="27524"/>
    <s v="201-847-7174"/>
    <s v="www.bd.com"/>
    <n v="493110"/>
    <s v="Not Applicable"/>
    <s v="Transportation and Warehousing"/>
    <s v="Not Applicable"/>
    <s v="a. Installation or purchase of new equipment, b. Structural repairs, improvements, or renovations to existing buildings to be used for expansion"/>
    <n v="600000"/>
    <m/>
    <m/>
    <n v="168"/>
    <n v="0"/>
    <n v="25896"/>
    <n v="34560000"/>
    <m/>
    <n v="3"/>
    <x v="0"/>
    <n v="0"/>
    <n v="462000"/>
    <m/>
    <m/>
    <n v="129"/>
    <n v="0"/>
    <n v="700.23"/>
    <n v="32714295"/>
    <n v="0"/>
    <s v="Not Applicable"/>
    <s v="Not Applicable"/>
    <s v="Not Applicable"/>
    <n v="462000"/>
  </r>
  <r>
    <s v="2010-6503"/>
    <x v="0"/>
    <x v="0"/>
    <x v="146"/>
    <x v="3"/>
    <s v="Rainbow"/>
    <x v="150"/>
    <x v="0"/>
    <s v="Rutherford"/>
    <n v="1"/>
    <s v="630 NC Highway 120, Mooresboro, NC"/>
    <x v="0"/>
    <s v="5590 NW 163 Street, Miami, FL 33014"/>
    <n v="28114"/>
    <s v="305-685-9651"/>
    <s v="www.CMI-ENTERPRISES.COM"/>
    <n v="336360"/>
    <s v="Not Applicable"/>
    <s v="Manufacturing"/>
    <s v="Not Applicable"/>
    <s v="a. Installation or purchase of new equipment"/>
    <n v="33000"/>
    <m/>
    <m/>
    <n v="48"/>
    <n v="0"/>
    <n v="20280"/>
    <n v="333000"/>
    <m/>
    <n v="3"/>
    <x v="1"/>
    <n v="0"/>
    <n v="0"/>
    <m/>
    <m/>
    <n v="0"/>
    <n v="0"/>
    <n v="0"/>
    <n v="0"/>
    <n v="0"/>
    <s v="Not Applicable"/>
    <s v="Not Applicable"/>
    <s v="Not Applicable"/>
    <n v="0"/>
  </r>
  <r>
    <s v="2009-5731a"/>
    <x v="0"/>
    <x v="1"/>
    <x v="147"/>
    <x v="3"/>
    <s v="Hatteras"/>
    <x v="151"/>
    <x v="1"/>
    <s v="Craven"/>
    <n v="2"/>
    <s v="110 N. Glenburnie Road, New Bern, NC 28560"/>
    <x v="1"/>
    <s v="110 N. Glenburnie Road, New Bern, NC 28560"/>
    <s v="28560-2703"/>
    <s v="252-634-4872"/>
    <s v="www.hatterasyachts.com"/>
    <n v="336612"/>
    <s v="Not Applicable"/>
    <s v="Manufacturing"/>
    <s v="Not Applicable"/>
    <s v="a. Installation or purchase of new equipment, b. Structural repairs, improvements, or renovations to existing buildings to be used for expansion"/>
    <n v="60850"/>
    <m/>
    <m/>
    <n v="220"/>
    <n v="277"/>
    <n v="28288"/>
    <n v="4230000"/>
    <m/>
    <n v="3"/>
    <x v="0"/>
    <n v="0"/>
    <n v="45636.5"/>
    <m/>
    <m/>
    <n v="221"/>
    <n v="277"/>
    <n v="693"/>
    <n v="8622806"/>
    <n v="0"/>
    <s v="Not Applicable"/>
    <s v="Not Applicable"/>
    <s v="Not Applicable"/>
    <n v="45636.5"/>
  </r>
  <r>
    <s v="2010-6071a"/>
    <x v="0"/>
    <x v="1"/>
    <x v="148"/>
    <x v="3"/>
    <s v="Camo"/>
    <x v="152"/>
    <x v="1"/>
    <s v="Forsyth"/>
    <n v="3"/>
    <s v="Temple School Rd, Winston-Salem"/>
    <x v="0"/>
    <s v="A33-Lower Powertrain, PO Box 348, Aurora, IL 60507"/>
    <n v="27120"/>
    <s v="630-859-4131"/>
    <s v="www.cat.com"/>
    <n v="333120"/>
    <s v="Not Applicable"/>
    <s v="Manufacturing"/>
    <s v="Not Applicable"/>
    <s v="a. Installation or purchase of new equipment, b. Structural repairs, improvements, or renovations to existing buildings to be used for expansion"/>
    <n v="600000"/>
    <m/>
    <m/>
    <n v="289"/>
    <n v="0"/>
    <n v="36452"/>
    <n v="362100000"/>
    <m/>
    <n v="3"/>
    <x v="0"/>
    <n v="0"/>
    <n v="600000"/>
    <m/>
    <m/>
    <n v="305"/>
    <n v="0"/>
    <n v="956"/>
    <n v="368654194"/>
    <n v="200600"/>
    <s v="Not Applicable"/>
    <s v="Not Applicable"/>
    <s v="Not Applicable"/>
    <n v="399400"/>
  </r>
  <r>
    <s v="2010-6570"/>
    <x v="0"/>
    <x v="0"/>
    <x v="149"/>
    <x v="3"/>
    <s v="BB"/>
    <x v="153"/>
    <x v="0"/>
    <s v="Rowan"/>
    <n v="2"/>
    <s v="701 South Long Street, East Spencer, NC"/>
    <x v="0"/>
    <s v="200 Mansell Court East, Suite 305, Roswell, GA 30076"/>
    <n v="28039"/>
    <s v="770-645-4500"/>
    <s v="Not Available"/>
    <n v="326150"/>
    <s v="Not Applicable"/>
    <s v="Manufacturing"/>
    <s v="Not Applicable"/>
    <s v="b. Structural repairs, improvements, or renovations to existing buildings to be used for expansion"/>
    <n v="50000"/>
    <m/>
    <m/>
    <n v="23"/>
    <n v="0"/>
    <n v="32136"/>
    <n v="11520000"/>
    <m/>
    <n v="3"/>
    <x v="0"/>
    <n v="0"/>
    <n v="35000"/>
    <m/>
    <m/>
    <n v="16"/>
    <n v="0"/>
    <n v="1337"/>
    <n v="15244378"/>
    <n v="0"/>
    <s v="Not Applicable"/>
    <s v="Not Applicable"/>
    <s v="Not Applicable"/>
    <n v="35000"/>
  </r>
  <r>
    <s v="2010-6521"/>
    <x v="0"/>
    <x v="0"/>
    <x v="150"/>
    <x v="3"/>
    <s v="Furniture-Exp-Payne-10"/>
    <x v="154"/>
    <x v="0"/>
    <s v="McDowell"/>
    <n v="1"/>
    <s v="912 E. Main Street, Old Fort, NC"/>
    <x v="1"/>
    <s v="P. O. Box 639, Old Fort, NC 28762"/>
    <s v="28762-6701"/>
    <s v="828-668-7686"/>
    <s v="www.ethanallen.com"/>
    <n v="337122"/>
    <s v="Not Applicable"/>
    <s v="Manufacturing"/>
    <s v="Not Applicable"/>
    <s v="a. Installation or purchase of new equipment, b. Structural repairs, improvements, or renovations to existing buildings to be used for expansion"/>
    <n v="270000"/>
    <m/>
    <m/>
    <n v="81"/>
    <n v="426"/>
    <n v="23972"/>
    <n v="225000"/>
    <m/>
    <n v="3"/>
    <x v="1"/>
    <n v="0"/>
    <n v="0"/>
    <m/>
    <m/>
    <n v="0"/>
    <n v="426"/>
    <n v="0"/>
    <n v="0"/>
    <n v="0"/>
    <s v="Not Applicable"/>
    <s v="Not Applicable"/>
    <s v="Not Applicable"/>
    <n v="0"/>
  </r>
  <r>
    <s v="2010-6601"/>
    <x v="0"/>
    <x v="0"/>
    <x v="151"/>
    <x v="3"/>
    <s v="Nomad"/>
    <x v="155"/>
    <x v="0"/>
    <s v="Lee"/>
    <n v="2"/>
    <s v="1709 Jake Alexander Blvd. S, Salisbury, NC"/>
    <x v="1"/>
    <s v="1709 Jake Alexander Blvd. S, Salisbury, NC 28146-8365"/>
    <s v="28146-8365"/>
    <s v="704-637-4514"/>
    <s v="www.norandaaluminum.com"/>
    <n v="331315"/>
    <s v="Not Applicable"/>
    <s v="Manufacturing"/>
    <s v="Not Applicable"/>
    <s v="b. Structural repairs, improvements, or renovations to existing buildings to be used for expansion"/>
    <n v="108000"/>
    <m/>
    <m/>
    <n v="23"/>
    <n v="163"/>
    <n v="38792"/>
    <n v="6300000"/>
    <m/>
    <n v="3"/>
    <x v="0"/>
    <n v="0"/>
    <n v="81000"/>
    <m/>
    <m/>
    <n v="21"/>
    <n v="163"/>
    <n v="1167"/>
    <n v="6393967"/>
    <n v="0"/>
    <s v="Not Applicable"/>
    <s v="Not Applicable"/>
    <s v="Not Applicable"/>
    <n v="81000"/>
  </r>
  <r>
    <s v="2010-6194a"/>
    <x v="0"/>
    <x v="1"/>
    <x v="151"/>
    <x v="3"/>
    <s v="Butterfly"/>
    <x v="156"/>
    <x v="1"/>
    <s v="Rowan"/>
    <n v="2"/>
    <s v="5000 Womack Drive, Sanford, NC"/>
    <x v="1"/>
    <s v="5000 Womack Drive, Sanford, NC 27330-9594"/>
    <s v="27330-9594"/>
    <s v="919-465-2966"/>
    <s v="www.cat.com"/>
    <n v="333120"/>
    <s v="Not Applicable"/>
    <s v="Manufacturing"/>
    <s v="Not Applicable"/>
    <s v="a. Installation or purchase of new equipment, b. Structural repairs, improvements, or renovations to existing buildings to be used for expansion"/>
    <n v="600000"/>
    <m/>
    <m/>
    <n v="244"/>
    <n v="825"/>
    <n v="32032"/>
    <n v="25470000"/>
    <m/>
    <n v="3"/>
    <x v="0"/>
    <n v="0"/>
    <n v="600000"/>
    <m/>
    <m/>
    <n v="340"/>
    <n v="825"/>
    <n v="979"/>
    <n v="278189121"/>
    <n v="0"/>
    <s v="Not Applicable"/>
    <s v="Not Applicable"/>
    <s v="Not Applicable"/>
    <n v="600000"/>
  </r>
  <r>
    <s v="2010-6444"/>
    <x v="0"/>
    <x v="0"/>
    <x v="152"/>
    <x v="3"/>
    <s v="Flower"/>
    <x v="157"/>
    <x v="0"/>
    <s v="Durham"/>
    <n v="3"/>
    <s v="Research Triangle Park, Durham, NC"/>
    <x v="0"/>
    <s v="4819 Emperor Blvd., Suite 400, Durham, NC 27703"/>
    <s v="27709-0008"/>
    <s v="706-248-6098"/>
    <s v="www.medicago.com"/>
    <n v="325414"/>
    <s v="Not Applicable"/>
    <s v="Manufacturing"/>
    <s v="Not Applicable"/>
    <s v="a. Installation or purchase of new equipment"/>
    <n v="128000"/>
    <m/>
    <m/>
    <n v="77"/>
    <n v="0"/>
    <n v="45188"/>
    <n v="9720000"/>
    <m/>
    <n v="3"/>
    <x v="0"/>
    <n v="0"/>
    <n v="64000"/>
    <m/>
    <m/>
    <n v="53"/>
    <n v="0"/>
    <n v="1589.67"/>
    <n v="36734085"/>
    <n v="0"/>
    <s v="Not Applicable"/>
    <s v="Not Applicable"/>
    <s v="Not Applicable"/>
    <n v="64000"/>
  </r>
  <r>
    <s v="2010-6439"/>
    <x v="0"/>
    <x v="0"/>
    <x v="153"/>
    <x v="3"/>
    <s v="Kleen-New-10-Payne"/>
    <x v="158"/>
    <x v="0"/>
    <s v="Burke"/>
    <n v="1"/>
    <s v="690 Lovelady Road NE, Valdese, NC"/>
    <x v="1"/>
    <s v="Post Office Box 1369, Hickory, NC 28603"/>
    <s v="28690-8905"/>
    <s v="828-397-3357"/>
    <s v="Not Available"/>
    <n v="812332"/>
    <s v="Not Applicable"/>
    <s v="Other Services (except Public Administration)"/>
    <s v="Not Applicable"/>
    <s v="a. Installation or purchase of new equipment, b. Structural repairs, improvements, or renovations to existing buildings to be used for expansion"/>
    <n v="54000"/>
    <m/>
    <m/>
    <n v="27"/>
    <n v="75"/>
    <n v="23296"/>
    <n v="1057500"/>
    <m/>
    <n v="3"/>
    <x v="0"/>
    <n v="0"/>
    <n v="54000"/>
    <m/>
    <m/>
    <n v="38"/>
    <n v="75"/>
    <n v="476"/>
    <n v="1418000"/>
    <n v="0"/>
    <s v="Not Applicable"/>
    <s v="Not Applicable"/>
    <s v="Not Applicable"/>
    <n v="54000"/>
  </r>
  <r>
    <s v="2009-5624a"/>
    <x v="0"/>
    <x v="1"/>
    <x v="154"/>
    <x v="3"/>
    <s v="Fly"/>
    <x v="159"/>
    <x v="1"/>
    <s v="Mecklenburg, Wake"/>
    <s v="3, 3"/>
    <s v="Old Statesville Rd, Huntersville, NC/TBD, NC"/>
    <x v="1"/>
    <s v="940 Main Campus Drive, Ste 300, Raleigh, NC 27606"/>
    <s v="28078/TBD"/>
    <s v="919-807-5082"/>
    <s v="www.abb.com"/>
    <n v="331422"/>
    <n v="541330"/>
    <s v="Manufacturing"/>
    <s v="Professional, Scientific, and Technical Services"/>
    <s v="a. Installation or purchase of new equipment, b. Structural repairs, improvements, or renovations to existing buildings to be used for expansion"/>
    <n v="400000"/>
    <m/>
    <m/>
    <n v="130"/>
    <n v="301"/>
    <n v="49088"/>
    <n v="90000000"/>
    <m/>
    <n v="3"/>
    <x v="0"/>
    <n v="0"/>
    <n v="400000"/>
    <m/>
    <m/>
    <n v="156"/>
    <n v="301"/>
    <n v="1708"/>
    <n v="98298899"/>
    <n v="0"/>
    <s v="Not Applicable"/>
    <s v="Not Applicable"/>
    <s v="Not Applicable"/>
    <n v="400000"/>
  </r>
  <r>
    <s v="2009-5912"/>
    <x v="0"/>
    <x v="0"/>
    <x v="155"/>
    <x v="3"/>
    <s v="Empire"/>
    <x v="160"/>
    <x v="0"/>
    <s v="Halifax"/>
    <n v="1"/>
    <s v="Halifax Corporate Park, NC Highway 561, (Halifax County), NC"/>
    <x v="0"/>
    <s v="133 Fayetteville Street, 6th Floor, Raleigh, NC 27601"/>
    <s v="TBD"/>
    <s v="919-621-2123"/>
    <s v="Not Available"/>
    <n v="311999"/>
    <s v="Not Applicable"/>
    <s v="Manufacturing"/>
    <s v="Not Applicable"/>
    <s v="a. Installation or purchase of new equipment"/>
    <n v="400000"/>
    <m/>
    <m/>
    <n v="180"/>
    <n v="0"/>
    <n v="28392"/>
    <n v="2500000"/>
    <m/>
    <n v="3"/>
    <x v="1"/>
    <n v="0"/>
    <n v="0"/>
    <m/>
    <m/>
    <n v="0"/>
    <n v="0"/>
    <n v="0"/>
    <n v="0"/>
    <n v="0"/>
    <s v="Not Applicable"/>
    <s v="Not Applicable"/>
    <s v="Not Applicable"/>
    <n v="0"/>
  </r>
  <r>
    <s v="2009-5593"/>
    <x v="0"/>
    <x v="0"/>
    <x v="156"/>
    <x v="3"/>
    <s v="Eagle II"/>
    <x v="161"/>
    <x v="0"/>
    <s v="Guilford"/>
    <n v="3"/>
    <s v="Highpoint (Guilford County), NC"/>
    <x v="0"/>
    <s v="108 Fairway Court, Northvale, NJ 07647"/>
    <n v="27260"/>
    <s v="201-724-9561"/>
    <s v="www.corematerials.3acomposites.com"/>
    <n v="321212"/>
    <s v="Not Applicable"/>
    <s v="Manufacturing"/>
    <s v="Not Applicable"/>
    <s v="a. Installation or purchase of new equipment, b. Structural repairs, improvements, or renovations to existing buildings to be used for expansion"/>
    <n v="204000"/>
    <m/>
    <m/>
    <n v="61"/>
    <n v="0"/>
    <n v="34840"/>
    <n v="2250000"/>
    <m/>
    <n v="3"/>
    <x v="0"/>
    <n v="0"/>
    <n v="102000"/>
    <m/>
    <m/>
    <n v="47"/>
    <n v="0"/>
    <n v="1117"/>
    <n v="2947956"/>
    <n v="0"/>
    <s v="Not Applicable"/>
    <s v="Not Applicable"/>
    <s v="Not Applicable"/>
    <n v="102000"/>
  </r>
  <r>
    <s v="2010-6279"/>
    <x v="0"/>
    <x v="0"/>
    <x v="157"/>
    <x v="3"/>
    <s v="DNP-Exp-2010 Brantley"/>
    <x v="162"/>
    <x v="0"/>
    <s v="Cabarrus"/>
    <n v="3"/>
    <s v="4524 Enterprise Drive NW, Concord, NC"/>
    <x v="1"/>
    <s v="4524 Enterprise Drive NW, Concord, NC  28027-6437"/>
    <s v="28027-6437"/>
    <s v="704-784-7122"/>
    <s v="www.dnpribbons.com"/>
    <n v="339944"/>
    <s v="Not Applicable"/>
    <s v="Manufacturing"/>
    <s v="Not Applicable"/>
    <s v="a. Installation or purchase of new equipment"/>
    <n v="80000"/>
    <m/>
    <m/>
    <n v="33"/>
    <n v="98"/>
    <n v="42068"/>
    <n v="22320000"/>
    <m/>
    <n v="3"/>
    <x v="0"/>
    <n v="0"/>
    <n v="80000"/>
    <m/>
    <m/>
    <n v="59"/>
    <n v="98"/>
    <n v="1094"/>
    <n v="25430326"/>
    <n v="0"/>
    <s v="Not Applicable"/>
    <s v="Not Applicable"/>
    <s v="Not Applicable"/>
    <n v="80000"/>
  </r>
  <r>
    <s v="2010-6438"/>
    <x v="0"/>
    <x v="0"/>
    <x v="158"/>
    <x v="3"/>
    <s v="L"/>
    <x v="163"/>
    <x v="0"/>
    <s v="Davidson"/>
    <n v="2"/>
    <s v="555 Dixon Street, Lexington, NC"/>
    <x v="1"/>
    <s v="Post Office Box 1169, lexington, NC 27293"/>
    <s v="27292-7516"/>
    <s v="336-956-2118"/>
    <s v="www.valenusa.com"/>
    <n v="321912"/>
    <s v="Not Applicable"/>
    <s v="Manufacturing"/>
    <s v="Not Applicable"/>
    <s v="a. Installation or purchase of new equipment, b. Structural repairs, improvements, or renovations to existing buildings to be used for expansion"/>
    <n v="100000"/>
    <m/>
    <m/>
    <n v="45"/>
    <n v="33"/>
    <n v="28444"/>
    <n v="1080000"/>
    <m/>
    <n v="3"/>
    <x v="1"/>
    <n v="0"/>
    <n v="0"/>
    <m/>
    <m/>
    <n v="0"/>
    <n v="33"/>
    <n v="0"/>
    <n v="0"/>
    <n v="0"/>
    <s v="Not Applicable"/>
    <s v="Not Applicable"/>
    <s v="Not Applicable"/>
    <n v="0"/>
  </r>
  <r>
    <s v="2010-6569"/>
    <x v="0"/>
    <x v="0"/>
    <x v="159"/>
    <x v="3"/>
    <s v="Cork-New-10-Holbrook"/>
    <x v="164"/>
    <x v="0"/>
    <s v="Caldwell"/>
    <n v="1"/>
    <s v="240 Polychem Court, Lenoir, NC"/>
    <x v="0"/>
    <s v="240 Polychem Court, Lenoir, NC  28645"/>
    <n v="28645"/>
    <s v="828-754-7570"/>
    <s v="www.polychemalloy.com"/>
    <n v="326199"/>
    <s v="Not Applicable"/>
    <s v="Manufacturing"/>
    <s v="Not Applicable"/>
    <s v="a. Installation or purchase of new equipment, b. Structural repairs, improvements, or renovations to existing buildings to be used for expansion"/>
    <n v="42000"/>
    <m/>
    <m/>
    <n v="19"/>
    <n v="20"/>
    <n v="26832"/>
    <n v="2880000"/>
    <m/>
    <n v="3"/>
    <x v="1"/>
    <n v="0"/>
    <n v="0"/>
    <m/>
    <m/>
    <n v="0"/>
    <n v="20"/>
    <n v="0"/>
    <n v="160000"/>
    <n v="0"/>
    <s v="Not Applicable"/>
    <s v="Not Applicable"/>
    <s v="Not Applicable"/>
    <n v="0"/>
  </r>
  <r>
    <s v="2009-5701a"/>
    <x v="0"/>
    <x v="1"/>
    <x v="160"/>
    <x v="3"/>
    <s v="Plus"/>
    <x v="165"/>
    <x v="1"/>
    <s v="Davidson"/>
    <n v="2"/>
    <s v="5568 Gumtree Rd., Winston-Salem, NC"/>
    <x v="0"/>
    <s v="623 Radar Road, Greensboro, NC 27410"/>
    <s v="27107-9583"/>
    <s v="336-668-4410"/>
    <s v="www.timcoaero/aeorsystems"/>
    <n v="336360"/>
    <s v="Not Applicable"/>
    <s v="Manufacturing"/>
    <s v="Not Applicable"/>
    <s v="a. Installation or purchase of new equipment"/>
    <n v="200000"/>
    <m/>
    <m/>
    <n v="172"/>
    <n v="0"/>
    <n v="31252"/>
    <n v="0"/>
    <m/>
    <n v="3"/>
    <x v="0"/>
    <n v="0"/>
    <n v="200000"/>
    <m/>
    <m/>
    <n v="175"/>
    <n v="0"/>
    <n v="1055"/>
    <n v="8174010"/>
    <n v="38688"/>
    <s v="Not Applicable"/>
    <s v="Not Applicable"/>
    <s v="Not Applicable"/>
    <n v="161312"/>
  </r>
  <r>
    <s v="2010-6440"/>
    <x v="0"/>
    <x v="0"/>
    <x v="161"/>
    <x v="3"/>
    <s v="Plastic Molding"/>
    <x v="166"/>
    <x v="0"/>
    <s v="Johnston"/>
    <n v="3"/>
    <s v="100 Vista Road, Arden, NC"/>
    <x v="1"/>
    <s v="100 Vista Road, Arden, NC 28704-9457"/>
    <s v="28704-9457"/>
    <s v="828-209-4253"/>
    <s v="www.Nypro.com"/>
    <n v="326199"/>
    <s v="Not Applicable"/>
    <s v="Manufacturing"/>
    <s v="Not Applicable"/>
    <s v="a. Installation or purchase of new equipment, b. Structural repairs, improvements, or renovations to existing buildings to be used for expansion"/>
    <n v="200000"/>
    <m/>
    <m/>
    <n v="32"/>
    <n v="218"/>
    <n v="29692"/>
    <n v="24000000"/>
    <m/>
    <n v="3"/>
    <x v="1"/>
    <n v="0"/>
    <n v="0"/>
    <m/>
    <m/>
    <n v="0"/>
    <n v="218"/>
    <n v="0"/>
    <n v="0"/>
    <n v="0"/>
    <s v="Not Applicable"/>
    <s v="Not Applicable"/>
    <s v="Not Applicable"/>
    <n v="0"/>
  </r>
  <r>
    <s v="2010-6418a"/>
    <x v="0"/>
    <x v="1"/>
    <x v="161"/>
    <x v="3"/>
    <s v="Nex Flex-exp-powell-2010"/>
    <x v="167"/>
    <x v="1"/>
    <s v="Buncombe"/>
    <n v="3"/>
    <s v="3612 Powhatan Road, Clayton, NC"/>
    <x v="1"/>
    <s v="3612 Powhatan Road, Clayton, NC 27520-9217"/>
    <s v="27520-9217"/>
    <s v="919-550-2201"/>
    <s v="www.novonordisk-clayton.com"/>
    <n v="339112"/>
    <s v="Not Applicable"/>
    <s v="Manufacturing"/>
    <s v="Not Applicable"/>
    <s v="a. Installation or purchase of new equipment, b. Structural repairs, improvements, or renovations to existing buildings to be used for expansion"/>
    <n v="400000"/>
    <m/>
    <m/>
    <n v="68"/>
    <n v="436"/>
    <n v="38688"/>
    <n v="65762671"/>
    <m/>
    <n v="3"/>
    <x v="0"/>
    <n v="0"/>
    <n v="353000"/>
    <m/>
    <m/>
    <n v="115"/>
    <n v="436"/>
    <n v="1290"/>
    <n v="104551058"/>
    <n v="0"/>
    <s v="Not Applicable"/>
    <s v="Not Applicable"/>
    <s v="Not Applicable"/>
    <n v="353000"/>
  </r>
  <r>
    <s v="2009-5203"/>
    <x v="0"/>
    <x v="0"/>
    <x v="162"/>
    <x v="3"/>
    <s v="Save-A-Lot Foods"/>
    <x v="168"/>
    <x v="0"/>
    <s v="Davidson"/>
    <n v="2"/>
    <s v="Lexington Business Center, Lexington, NC"/>
    <x v="0"/>
    <s v="100 Corporate Office Drive, Earth City, MO 63045"/>
    <s v="TBD"/>
    <s v="314-264-7804"/>
    <s v="www.save-a-lot.com"/>
    <n v="424410"/>
    <s v="Not Applicable"/>
    <s v="Wholesale Trade"/>
    <s v="Not Applicable"/>
    <s v="a. Installation or purchase of new equipment, b. Structural repairs, improvements, or renovations to existing buildings to be used for expansion"/>
    <n v="125000"/>
    <m/>
    <m/>
    <n v="39"/>
    <n v="0"/>
    <n v="27248"/>
    <n v="21960000"/>
    <m/>
    <n v="3"/>
    <x v="1"/>
    <n v="0"/>
    <n v="0"/>
    <m/>
    <m/>
    <n v="0"/>
    <n v="0"/>
    <n v="0"/>
    <n v="0"/>
    <n v="0"/>
    <s v="Not Applicable"/>
    <s v="Not Applicable"/>
    <s v="Not Applicable"/>
    <n v="0"/>
  </r>
  <r>
    <s v="2010-6085"/>
    <x v="0"/>
    <x v="0"/>
    <x v="163"/>
    <x v="3"/>
    <s v="JB"/>
    <x v="169"/>
    <x v="0"/>
    <s v="Mecklenburg"/>
    <n v="3"/>
    <s v="140 Vista Boulevard, Arden, NC"/>
    <x v="0"/>
    <s v="140 Vista Boulevard, Arden, NC 28704"/>
    <s v="28704-9457"/>
    <s v="763-360-1369"/>
    <s v="Not Available"/>
    <n v="336330"/>
    <s v="Not Applicable"/>
    <s v="Manufacturing"/>
    <s v="Not Applicable"/>
    <s v="a. Installation or purchase of new equipment"/>
    <n v="175000"/>
    <m/>
    <m/>
    <n v="50"/>
    <n v="0"/>
    <n v="29692"/>
    <n v="29700000"/>
    <m/>
    <n v="3"/>
    <x v="0"/>
    <n v="0"/>
    <n v="175000"/>
    <m/>
    <m/>
    <n v="71"/>
    <n v="0"/>
    <n v="758"/>
    <n v="32422456"/>
    <n v="0"/>
    <s v="Not Applicable"/>
    <s v="Not Applicable"/>
    <s v="Not Applicable"/>
    <n v="175000"/>
  </r>
  <r>
    <s v="2010-6626"/>
    <x v="0"/>
    <x v="0"/>
    <x v="163"/>
    <x v="3"/>
    <s v="Morehead"/>
    <x v="170"/>
    <x v="0"/>
    <s v="Buncombe"/>
    <n v="3"/>
    <s v="12200-A Mt. Holly-Huntersville Road, Huntersville, NC"/>
    <x v="1"/>
    <s v="12200-A Mt. Holly-Huntersville Road, Huntersville, NC 28078-7632"/>
    <s v="28078-7632"/>
    <s v="704-464-5928"/>
    <s v="www.saertex.com"/>
    <n v="313230"/>
    <s v="Not Applicable"/>
    <s v="Manufacturing"/>
    <s v="Not Applicable"/>
    <s v="b. Structural repairs, improvements, or renovations to existing buildings to be used for expansion"/>
    <n v="110000"/>
    <m/>
    <m/>
    <n v="160"/>
    <n v="126"/>
    <n v="41288"/>
    <n v="5850000"/>
    <m/>
    <n v="3"/>
    <x v="1"/>
    <n v="0"/>
    <n v="0"/>
    <m/>
    <m/>
    <n v="0"/>
    <n v="126"/>
    <n v="0"/>
    <n v="0"/>
    <n v="0"/>
    <s v="Not Applicable"/>
    <s v="Not Applicable"/>
    <s v="Not Applicable"/>
    <n v="0"/>
  </r>
  <r>
    <s v="2010-6620"/>
    <x v="0"/>
    <x v="0"/>
    <x v="164"/>
    <x v="3"/>
    <s v="Bubbles"/>
    <x v="171"/>
    <x v="0"/>
    <s v="Forsyth"/>
    <n v="3"/>
    <s v="1100 Reynolds Blvd, Winston-Salem, NC"/>
    <x v="1"/>
    <s v="7701 Legacy Drive, Plano, TX 76092"/>
    <s v="27105-3500"/>
    <s v="972-334-2969"/>
    <s v="www.Pepsico.com"/>
    <n v="551114"/>
    <s v="Not Applicable"/>
    <s v="Management of Companies and Enterprises"/>
    <s v="Not Applicable"/>
    <s v="a. Installation or purchase of new equipment, b. Structural repairs, improvements, or renovations to existing buildings to be used for expansion"/>
    <n v="400000"/>
    <m/>
    <m/>
    <n v="176"/>
    <n v="870"/>
    <n v="31512"/>
    <n v="6750000"/>
    <m/>
    <n v="3"/>
    <x v="1"/>
    <n v="0"/>
    <n v="0"/>
    <m/>
    <m/>
    <n v="0"/>
    <n v="870"/>
    <n v="0"/>
    <n v="0"/>
    <n v="0"/>
    <s v="Not Applicable"/>
    <s v="Not Applicable"/>
    <s v="Not Applicable"/>
    <n v="0"/>
  </r>
  <r>
    <s v="2010-6858"/>
    <x v="0"/>
    <x v="0"/>
    <x v="165"/>
    <x v="3"/>
    <s v="Kaleidascope"/>
    <x v="172"/>
    <x v="0"/>
    <s v="Duplin"/>
    <n v="2"/>
    <s v="196 N Hwy 41, Beulaville, NC"/>
    <x v="1"/>
    <s v="P. O.Box 1589, Beulaville, NC 28518"/>
    <s v="28518-8761"/>
    <s v="910-298-0136"/>
    <s v="www.phc-global.com"/>
    <n v="333995"/>
    <s v="Not Applicable"/>
    <s v="Manufacturing"/>
    <s v="Not Applicable"/>
    <s v="a. Installation or purchase of new equipment"/>
    <n v="92000"/>
    <m/>
    <m/>
    <n v="80"/>
    <n v="111"/>
    <n v="24076"/>
    <n v="3065850"/>
    <m/>
    <n v="3"/>
    <x v="0"/>
    <n v="0"/>
    <n v="46000"/>
    <m/>
    <m/>
    <n v="55"/>
    <n v="111"/>
    <n v="787"/>
    <n v="4247163"/>
    <n v="0"/>
    <s v="Not Applicable"/>
    <s v="Not Applicable"/>
    <s v="Not Applicable"/>
    <n v="46000"/>
  </r>
  <r>
    <s v="2010-6916"/>
    <x v="0"/>
    <x v="0"/>
    <x v="166"/>
    <x v="3"/>
    <s v="Liberty"/>
    <x v="173"/>
    <x v="0"/>
    <s v="Beaufort"/>
    <n v="1"/>
    <s v="1653 Whichard's Beach Road, Washington, NC"/>
    <x v="1"/>
    <s v="Post Office Box  457, Washington, NC 27889"/>
    <n v="27889"/>
    <s v="252-975-7017"/>
    <s v="www.fountainpowerboats.com"/>
    <n v="336612"/>
    <s v="Not Applicable"/>
    <s v="Manufacturing"/>
    <s v="Not Applicable"/>
    <s v="a. Installation or purchase of new equipment"/>
    <n v="150000"/>
    <m/>
    <m/>
    <n v="370"/>
    <n v="75"/>
    <n v="31876"/>
    <n v="4590000"/>
    <m/>
    <n v="3"/>
    <x v="1"/>
    <n v="0"/>
    <n v="0"/>
    <m/>
    <m/>
    <n v="0"/>
    <n v="75"/>
    <n v="0"/>
    <n v="0"/>
    <n v="0"/>
    <s v="Not Applicable"/>
    <s v="Not Applicable"/>
    <s v="Not Applicable"/>
    <n v="0"/>
  </r>
  <r>
    <s v="2010-6659a"/>
    <x v="0"/>
    <x v="1"/>
    <x v="167"/>
    <x v="3"/>
    <s v="CT"/>
    <x v="174"/>
    <x v="1"/>
    <s v="Mecklenburg"/>
    <n v="3"/>
    <s v="13515 Ballantyne Corporate Place, Charlotte NC"/>
    <x v="1"/>
    <s v="13515 Ballantyne Corporate Place, Charlotte NC 28277"/>
    <s v="28277-2706"/>
    <s v="704-752-7413"/>
    <s v="www.spx.com"/>
    <n v="551114"/>
    <s v="Not Applicable"/>
    <s v="Management of Companies and Enterprises"/>
    <s v="Not Applicable"/>
    <s v="a. Installation or purchase of new equipment, b. Structural repairs, improvements, or renovations to existing buildings to be used for expansion"/>
    <n v="350000"/>
    <m/>
    <m/>
    <n v="97"/>
    <n v="252"/>
    <n v="74620"/>
    <n v="63000000"/>
    <m/>
    <n v="3"/>
    <x v="0"/>
    <n v="0"/>
    <n v="155000"/>
    <m/>
    <m/>
    <n v="84"/>
    <n v="252"/>
    <n v="1675"/>
    <n v="81172507"/>
    <n v="0"/>
    <s v="Not Applicable"/>
    <s v="Not Applicable"/>
    <s v="Not Applicable"/>
    <n v="155000"/>
  </r>
  <r>
    <s v="2010-6938"/>
    <x v="0"/>
    <x v="0"/>
    <x v="168"/>
    <x v="3"/>
    <s v="EGI"/>
    <x v="175"/>
    <x v="0"/>
    <s v="Randolph"/>
    <n v="2"/>
    <s v="6966 Highway 220 South, Asheboro, NC"/>
    <x v="0"/>
    <s v="3500 Pentagon Boulevard, Suite 400, Beavercreek, OH 45431"/>
    <s v="27205-1580"/>
    <s v="937-320-9690"/>
    <s v="www.fpe-inc.com"/>
    <n v="326199"/>
    <s v="Not Applicable"/>
    <s v="Manufacturing"/>
    <s v="Not Applicable"/>
    <s v="b. Structural repairs, improvements, or renovations to existing buildings to be used for expansion"/>
    <n v="80000"/>
    <m/>
    <m/>
    <n v="86"/>
    <n v="0"/>
    <n v="27872"/>
    <n v="1575000"/>
    <m/>
    <n v="3"/>
    <x v="1"/>
    <n v="0"/>
    <n v="0"/>
    <m/>
    <m/>
    <n v="0"/>
    <n v="0"/>
    <n v="0"/>
    <n v="0"/>
    <n v="0"/>
    <s v="Not Applicable"/>
    <s v="Not Applicable"/>
    <s v="Not Applicable"/>
    <n v="0"/>
  </r>
  <r>
    <s v="2009-5288"/>
    <x v="0"/>
    <x v="0"/>
    <x v="169"/>
    <x v="3"/>
    <s v="Gemini"/>
    <x v="176"/>
    <x v="2"/>
    <s v="Randolph"/>
    <n v="2"/>
    <s v="2525 Bank Street, Asheboro, NC"/>
    <x v="1"/>
    <s v="80 Sourth 8th Street, Minneapolis MN 55402"/>
    <s v="27203-3087"/>
    <s v="952-322-8000"/>
    <s v="www.malt-o-meal.com"/>
    <n v="311230"/>
    <s v="Not Applicable"/>
    <s v="Manufacturing"/>
    <s v="Not Applicable"/>
    <s v="a. Installation or purchase of new equipment, b. Structural repairs, improvements, or renovations to existing buildings to be used for expansion"/>
    <n v="350000"/>
    <m/>
    <m/>
    <n v="72"/>
    <n v="200"/>
    <n v="29276"/>
    <n v="121500000"/>
    <m/>
    <n v="3"/>
    <x v="0"/>
    <n v="0"/>
    <n v="350000"/>
    <m/>
    <m/>
    <n v="74"/>
    <n v="200"/>
    <n v="1021"/>
    <n v="147734813"/>
    <n v="0"/>
    <s v="Not Applicable"/>
    <s v="Not Applicable"/>
    <s v="Not Applicable"/>
    <n v="350000"/>
  </r>
  <r>
    <s v="2010-6608"/>
    <x v="0"/>
    <x v="0"/>
    <x v="170"/>
    <x v="3"/>
    <s v="Cycle"/>
    <x v="177"/>
    <x v="0"/>
    <s v="Cleveland"/>
    <n v="1"/>
    <s v="1100 Airport Road (Cleveland County), NC"/>
    <x v="1"/>
    <s v="1100 Airport Road, Shelby, NC 28150"/>
    <s v="28150-3639"/>
    <s v="704-482-9582"/>
    <s v="www.fascontrols.com"/>
    <n v="336322"/>
    <n v="336321"/>
    <s v="Manufacturing"/>
    <s v="Manufacturing"/>
    <s v="a. Installation or purchase of new equipment"/>
    <n v="45000"/>
    <m/>
    <m/>
    <n v="47"/>
    <n v="119"/>
    <n v="25480"/>
    <n v="1350000"/>
    <m/>
    <n v="3"/>
    <x v="0"/>
    <n v="0"/>
    <n v="45000"/>
    <m/>
    <m/>
    <n v="79"/>
    <n v="119"/>
    <n v="732"/>
    <n v="1686466"/>
    <n v="0"/>
    <s v="Not Applicable"/>
    <s v="Not Applicable"/>
    <s v="Not Applicable"/>
    <n v="45000"/>
  </r>
  <r>
    <s v="2010-6866"/>
    <x v="0"/>
    <x v="0"/>
    <x v="171"/>
    <x v="3"/>
    <s v="Arvato"/>
    <x v="178"/>
    <x v="0"/>
    <s v="Buncombe"/>
    <n v="3"/>
    <s v="108 Monticello Road, Weaverville, NC"/>
    <x v="1"/>
    <s v="108 Monticello Road, Weaverville, NC 28787-8931"/>
    <s v="28787-8931"/>
    <s v="828-658-2033"/>
    <s v="www.arvatodigitalservices.com"/>
    <n v="561421"/>
    <n v="561421"/>
    <s v="Administrative and Support and Waste Management and Remediation Services"/>
    <s v="Administrative and Support and Waste Management and Remediation Services"/>
    <s v="a. Installation or purchase of new equipment, b. Structural repairs, improvements, or renovations to existing buildings to be used for expansion"/>
    <n v="200000"/>
    <m/>
    <m/>
    <n v="367"/>
    <n v="575"/>
    <n v="23504"/>
    <n v="1620000"/>
    <m/>
    <n v="3"/>
    <x v="1"/>
    <n v="0"/>
    <n v="0"/>
    <m/>
    <m/>
    <n v="0"/>
    <n v="575"/>
    <n v="0"/>
    <n v="0"/>
    <n v="0"/>
    <s v="Not Applicable"/>
    <s v="Not Applicable"/>
    <s v="Not Applicable"/>
    <n v="0"/>
  </r>
  <r>
    <s v="2010-6901"/>
    <x v="0"/>
    <x v="0"/>
    <x v="172"/>
    <x v="3"/>
    <s v="Supra or Sugar"/>
    <x v="179"/>
    <x v="0"/>
    <s v="Beaufort"/>
    <n v="1"/>
    <s v="2010 West 15th Street, Washington, NC"/>
    <x v="1"/>
    <s v="2010 West 15th Street, Washington, NC 27889-3590"/>
    <s v="27889-3590"/>
    <s v="252-974-5500"/>
    <s v="www.pas-net.com"/>
    <n v="326199"/>
    <n v="3261"/>
    <s v="Manufacturing"/>
    <s v="Manufacturing"/>
    <s v="b. Structural repairs, improvements, or renovations to existing buildings to be used for expansion"/>
    <n v="800000"/>
    <m/>
    <m/>
    <n v="215"/>
    <n v="125"/>
    <n v="23816"/>
    <n v="2880000"/>
    <m/>
    <n v="3"/>
    <x v="0"/>
    <n v="0"/>
    <n v="200000"/>
    <m/>
    <m/>
    <n v="61"/>
    <n v="125"/>
    <n v="543"/>
    <n v="237679"/>
    <n v="0"/>
    <s v="Not Applicable"/>
    <s v="Not Applicable"/>
    <s v="Not Applicable"/>
    <n v="200000"/>
  </r>
  <r>
    <s v="2010-6849"/>
    <x v="0"/>
    <x v="0"/>
    <x v="173"/>
    <x v="3"/>
    <s v="Gemini"/>
    <x v="180"/>
    <x v="0"/>
    <s v="Caldwell"/>
    <n v="1"/>
    <s v="447 Main Street, Hudson, NC"/>
    <x v="0"/>
    <s v="447 Main Street, Hudson, NC"/>
    <s v="28638-2329"/>
    <s v="828-244-0795"/>
    <s v="www.sattler-ag.com"/>
    <n v="313210"/>
    <s v="Not Applicable"/>
    <s v="Manufacturing"/>
    <s v="Not Applicable"/>
    <s v="b. Structural repairs, improvements, or renovations to existing buildings to be used for expansion"/>
    <n v="150000"/>
    <m/>
    <m/>
    <n v="68"/>
    <n v="0"/>
    <n v="34528"/>
    <n v="4050000"/>
    <m/>
    <n v="3"/>
    <x v="0"/>
    <n v="0"/>
    <n v="150000"/>
    <m/>
    <m/>
    <n v="73"/>
    <n v="0"/>
    <n v="873"/>
    <n v="4333809"/>
    <n v="0"/>
    <s v="Not Applicable"/>
    <s v="Not Applicable"/>
    <s v="Not Applicable"/>
    <n v="150000"/>
  </r>
  <r>
    <s v="2010-6668"/>
    <x v="0"/>
    <x v="0"/>
    <x v="174"/>
    <x v="3"/>
    <s v="Enviva"/>
    <x v="181"/>
    <x v="0"/>
    <s v="Hertford"/>
    <n v="1"/>
    <s v="Former Georgia Pacific Lumber Facility, Ahoskie, NC"/>
    <x v="0"/>
    <s v="1309 East Cary Street, Suite 200, Richmond, VA 23219"/>
    <n v="27910"/>
    <s v="804-381-4000"/>
    <s v="www.envivapellets.com"/>
    <n v="321999"/>
    <s v="Not Applicable"/>
    <s v="Manufacturing"/>
    <s v="Not Applicable"/>
    <s v="a. Installation or purchase of new equipment"/>
    <n v="270000"/>
    <m/>
    <m/>
    <n v="48"/>
    <n v="0"/>
    <n v="34840"/>
    <n v="46800000"/>
    <m/>
    <n v="3"/>
    <x v="0"/>
    <n v="0"/>
    <n v="270000"/>
    <m/>
    <m/>
    <n v="64"/>
    <n v="0"/>
    <n v="754"/>
    <n v="66567844"/>
    <n v="0"/>
    <s v="Not Applicable"/>
    <s v="Not Applicable"/>
    <s v="Not Applicable"/>
    <n v="270000"/>
  </r>
  <r>
    <s v="2010-6135"/>
    <x v="0"/>
    <x v="0"/>
    <x v="175"/>
    <x v="3"/>
    <s v="Multiply"/>
    <x v="182"/>
    <x v="0"/>
    <s v="Randolph"/>
    <n v="2"/>
    <s v="7280 Liberty Park Road, Liberty NC"/>
    <x v="0"/>
    <s v="200 Americhem Way, Cuyahoga Falls, OH 44221"/>
    <n v="27298"/>
    <s v="330-929-4213"/>
    <s v="www.americhem.com"/>
    <n v="325991"/>
    <s v="Not Applicable"/>
    <s v="Manufacturing"/>
    <s v="Not Applicable"/>
    <s v="a. Installation or purchase of new equipment, b. Structural repairs, improvements, or renovations to existing buildings to be used for expansion"/>
    <n v="225000"/>
    <m/>
    <m/>
    <n v="64"/>
    <n v="127"/>
    <n v="31876"/>
    <n v="19962000"/>
    <m/>
    <n v="3"/>
    <x v="1"/>
    <n v="0"/>
    <n v="0"/>
    <m/>
    <m/>
    <n v="0"/>
    <n v="127"/>
    <n v="0"/>
    <n v="0"/>
    <n v="0"/>
    <s v="Not Applicable"/>
    <s v="Not Applicable"/>
    <s v="Not Applicable"/>
    <n v="0"/>
  </r>
  <r>
    <s v="2010-6867"/>
    <x v="0"/>
    <x v="0"/>
    <x v="176"/>
    <x v="3"/>
    <s v="Red F"/>
    <x v="183"/>
    <x v="0"/>
    <s v="Mecklenburg"/>
    <n v="3"/>
    <s v="2101 Rexford Road, Suite 300W, Charlotte, NC"/>
    <x v="1"/>
    <s v="2101 Rexford Road, Suite 300W, Charlotte, NC 28211"/>
    <s v="28211-3539"/>
    <s v="704-227-0704"/>
    <s v="Not Available"/>
    <n v="541810"/>
    <s v="Not Applicable"/>
    <s v="Professional, Scientific, and Technical Services"/>
    <s v="Not Applicable"/>
    <s v="a. Installation or purchase of new equipment, b. Structural repairs, improvements, or renovations to existing buildings to be used for expansion"/>
    <n v="60000"/>
    <m/>
    <m/>
    <n v="54"/>
    <n v="46"/>
    <n v="42016"/>
    <n v="7830000"/>
    <m/>
    <n v="3"/>
    <x v="1"/>
    <n v="0"/>
    <n v="0"/>
    <m/>
    <m/>
    <n v="0"/>
    <n v="46"/>
    <n v="0"/>
    <n v="0"/>
    <n v="0"/>
    <s v="Not Applicable"/>
    <s v="Not Applicable"/>
    <s v="Not Applicable"/>
    <n v="0"/>
  </r>
  <r>
    <s v="2010-5988"/>
    <x v="0"/>
    <x v="0"/>
    <x v="177"/>
    <x v="3"/>
    <s v="Adam"/>
    <x v="184"/>
    <x v="0"/>
    <s v="Lincoln"/>
    <n v="2"/>
    <s v="9836B Northcross Center Court, Huntersville, NC"/>
    <x v="0"/>
    <s v="2260 City Line Road, Bethlehem, PA 18017"/>
    <s v="28078-7345"/>
    <s v="704-749-4521"/>
    <s v="www.hydacusa.com"/>
    <n v="332410"/>
    <s v="Not Applicable"/>
    <s v="Manufacturing"/>
    <s v="Not Applicable"/>
    <s v="a. Installation or purchase of new equipment, b. Structural repairs, improvements, or renovations to existing buildings to be used for expansion"/>
    <n v="75000"/>
    <m/>
    <m/>
    <n v="49"/>
    <n v="7"/>
    <n v="35984"/>
    <n v="8653140"/>
    <m/>
    <n v="3"/>
    <x v="0"/>
    <n v="0"/>
    <n v="57000"/>
    <m/>
    <m/>
    <n v="37"/>
    <n v="7"/>
    <n v="1131"/>
    <n v="13020639"/>
    <n v="0"/>
    <s v="Not Applicable"/>
    <s v="Not Applicable"/>
    <s v="Not Applicable"/>
    <n v="57000"/>
  </r>
  <r>
    <s v="2010-6256a"/>
    <x v="0"/>
    <x v="1"/>
    <x v="178"/>
    <x v="3"/>
    <s v="Novartis Viral"/>
    <x v="185"/>
    <x v="1"/>
    <s v="Wake"/>
    <n v="3"/>
    <s v="475 Green Oaks Parkway, Holly Springs, NC"/>
    <x v="1"/>
    <s v="475 Green Oaks Parkway, Holly Springs, NC 27540"/>
    <s v="27540-7976"/>
    <s v="919-577-5130"/>
    <s v="www.novartis.com"/>
    <n v="325412"/>
    <s v="Not Applicable"/>
    <s v="Manufacturing"/>
    <s v="Not Applicable"/>
    <s v="a. Installation or purchase of new equipment"/>
    <n v="1000000"/>
    <m/>
    <m/>
    <n v="95"/>
    <n v="280"/>
    <n v="95576"/>
    <n v="32400000"/>
    <m/>
    <n v="3"/>
    <x v="0"/>
    <n v="0"/>
    <n v="1000000"/>
    <m/>
    <m/>
    <n v="104"/>
    <n v="280"/>
    <n v="2637"/>
    <n v="34032647"/>
    <n v="0"/>
    <s v="Not Applicable"/>
    <s v="Not Applicable"/>
    <s v="Not Applicable"/>
    <n v="1000000"/>
  </r>
  <r>
    <s v="2010-7090"/>
    <x v="0"/>
    <x v="0"/>
    <x v="179"/>
    <x v="4"/>
    <s v="Webb"/>
    <x v="186"/>
    <x v="0"/>
    <s v="Richmond"/>
    <n v="1"/>
    <s v="106 Marks Creek Ln , Hamlet, NC"/>
    <x v="0"/>
    <s v="209 Brower Avenue, Box 187, Oaks, PA 19456"/>
    <s v="28345-7273"/>
    <s v="484-831-1131"/>
    <s v="www.glopkg.com"/>
    <n v="326112"/>
    <s v="Not Applicable"/>
    <s v="Manufacturing"/>
    <s v="Not Applicable"/>
    <s v="a. Installation or purchase of new equipment, b. Structural repairs, improvements, or renovations to existing buildings to be used for expansion"/>
    <n v="64000"/>
    <m/>
    <m/>
    <n v="58"/>
    <n v="0"/>
    <n v="42380"/>
    <n v="1530000"/>
    <m/>
    <n v="3"/>
    <x v="0"/>
    <n v="0"/>
    <n v="16000"/>
    <m/>
    <m/>
    <n v="16"/>
    <n v="0"/>
    <n v="912"/>
    <n v="2229710"/>
    <n v="0"/>
    <s v="Not Applicable"/>
    <s v="Not Applicable"/>
    <s v="Not Applicable"/>
    <n v="16000"/>
  </r>
  <r>
    <s v="2010-7030"/>
    <x v="0"/>
    <x v="0"/>
    <x v="180"/>
    <x v="4"/>
    <s v="Boots"/>
    <x v="187"/>
    <x v="0"/>
    <s v="Montgomery"/>
    <n v="1"/>
    <s v="109 Russell Drive, Star, NC"/>
    <x v="0"/>
    <s v="1806 S. 16th St, La Porte, TX 77571"/>
    <s v="27356-7000"/>
    <s v="281-307-2034"/>
    <s v="www.frontierlogistics.com"/>
    <n v="541614"/>
    <n v="493190"/>
    <s v="Professional, Scientific, and Technical Services"/>
    <s v="Transportation and Warehousing"/>
    <s v="a. Installation or purchase of new equipment, d. Construction of or improvements to new or existing water...or equipment for new/proposed building"/>
    <n v="128000"/>
    <m/>
    <m/>
    <n v="50"/>
    <n v="0"/>
    <n v="42016"/>
    <n v="4600000"/>
    <m/>
    <n v="3"/>
    <x v="1"/>
    <n v="0"/>
    <n v="0"/>
    <m/>
    <m/>
    <n v="0"/>
    <n v="0"/>
    <n v="0"/>
    <n v="0"/>
    <n v="0"/>
    <s v="Not Applicable"/>
    <s v="Not Applicable"/>
    <s v="Not Applicable"/>
    <n v="0"/>
  </r>
  <r>
    <s v="2010-6991"/>
    <x v="0"/>
    <x v="0"/>
    <x v="181"/>
    <x v="4"/>
    <s v="China"/>
    <x v="188"/>
    <x v="0"/>
    <s v="Rowan"/>
    <n v="2"/>
    <s v="8760 E. Franklin St., Mt. Pleasant, NC"/>
    <x v="1"/>
    <s v="8760 E. Franklin St., Mt. Pleasant, NC 28124"/>
    <s v="28124-8788"/>
    <s v="704-436-6527"/>
    <s v="www.tuscarorayarns.com"/>
    <n v="313111"/>
    <s v="Not Applicable"/>
    <s v="Manufacturing"/>
    <s v="Not Applicable"/>
    <s v="a. Installation or purchase of new equipment, b. Structural repairs, improvements, or renovations to existing buildings to be used for expansion, d. Construction of or improvements to new or existing water...or equipment for new/proposed building"/>
    <n v="146000"/>
    <m/>
    <m/>
    <n v="112"/>
    <n v="264"/>
    <n v="24596"/>
    <n v="5664347"/>
    <m/>
    <n v="3"/>
    <x v="0"/>
    <n v="0"/>
    <n v="73000"/>
    <m/>
    <m/>
    <n v="67"/>
    <n v="264"/>
    <n v="624"/>
    <n v="7564864"/>
    <n v="0"/>
    <s v="Not Applicable"/>
    <s v="Not Applicable"/>
    <s v="Not Applicable"/>
    <n v="73000"/>
  </r>
  <r>
    <s v="2010-6927"/>
    <x v="0"/>
    <x v="0"/>
    <x v="182"/>
    <x v="4"/>
    <s v="NSA-New-Msmith-2010"/>
    <x v="189"/>
    <x v="0"/>
    <s v="Forsyth"/>
    <n v="3"/>
    <s v="40 Creswell Court, Greensboro, NC"/>
    <x v="0"/>
    <s v="40 Creswell Court, Greensboro, NC  27407-7894"/>
    <s v="27407-7894"/>
    <s v="336-707-1400"/>
    <s v="Not Available"/>
    <n v="488190"/>
    <s v="Not Applicable"/>
    <s v="Transportation and Warehousing"/>
    <s v="Not Applicable"/>
    <s v="a. Installation or purchase of new equipment"/>
    <n v="300000"/>
    <m/>
    <m/>
    <n v="277"/>
    <n v="0"/>
    <n v="38168"/>
    <n v="1143900"/>
    <m/>
    <n v="3"/>
    <x v="0"/>
    <n v="0"/>
    <n v="300000"/>
    <m/>
    <m/>
    <n v="247"/>
    <n v="0"/>
    <n v="835"/>
    <n v="1344886"/>
    <n v="0"/>
    <s v="Not Applicable"/>
    <s v="Not Applicable"/>
    <s v="Not Applicable"/>
    <n v="300000"/>
  </r>
  <r>
    <s v="2010-7083"/>
    <x v="0"/>
    <x v="0"/>
    <x v="182"/>
    <x v="4"/>
    <s v="SAK2"/>
    <x v="190"/>
    <x v="0"/>
    <s v="Iredell"/>
    <n v="3"/>
    <s v="200 Deer Ridge, Statesville, NC"/>
    <x v="1"/>
    <s v="P. O. Box 1186, Statesville, NC 28625"/>
    <s v="28625-2526"/>
    <s v="704-657-9554"/>
    <s v="www.providencia.com.br"/>
    <n v="313230"/>
    <s v="Not Applicable"/>
    <s v="Manufacturing"/>
    <s v="Not Applicable"/>
    <s v="a. Installation or purchase of new equipment, b. Structural repairs, improvements, or renovations to existing buildings to be used for expansion"/>
    <n v="42000"/>
    <m/>
    <m/>
    <n v="25"/>
    <n v="52"/>
    <n v="32708"/>
    <n v="54000000"/>
    <m/>
    <n v="3"/>
    <x v="1"/>
    <n v="0"/>
    <n v="0"/>
    <m/>
    <m/>
    <n v="0"/>
    <n v="52"/>
    <n v="0"/>
    <n v="0"/>
    <n v="0"/>
    <s v="Not Applicable"/>
    <s v="Not Applicable"/>
    <s v="Not Applicable"/>
    <n v="0"/>
  </r>
  <r>
    <s v="2010-6871"/>
    <x v="0"/>
    <x v="0"/>
    <x v="183"/>
    <x v="4"/>
    <s v="QVC"/>
    <x v="191"/>
    <x v="0"/>
    <s v="Edgecombe"/>
    <n v="1"/>
    <s v="100 QVC Bouldvard, Rocky Mount, NC"/>
    <x v="1"/>
    <s v="1200 Wilson Drive, West Chester, PA 19380"/>
    <s v="27815-9578"/>
    <s v="484-701-3955"/>
    <s v="Not Available"/>
    <n v="493110"/>
    <s v="Not Applicable"/>
    <s v="Transportation and Warehousing"/>
    <s v="Not Applicable"/>
    <s v="a. Installation or purchase of new equipment, b. Structural repairs, improvements, or renovations to existing buildings to be used for expansion"/>
    <n v="1000000"/>
    <m/>
    <m/>
    <n v="180"/>
    <n v="541"/>
    <n v="24492"/>
    <n v="63900000"/>
    <m/>
    <n v="3"/>
    <x v="1"/>
    <n v="0"/>
    <n v="0"/>
    <m/>
    <m/>
    <n v="0"/>
    <n v="541"/>
    <n v="0"/>
    <n v="0"/>
    <n v="0"/>
    <s v="Not Applicable"/>
    <s v="Not Applicable"/>
    <s v="Not Applicable"/>
    <n v="0"/>
  </r>
  <r>
    <s v="2010-6652"/>
    <x v="0"/>
    <x v="0"/>
    <x v="184"/>
    <x v="4"/>
    <s v="Peace"/>
    <x v="192"/>
    <x v="0"/>
    <s v="Davie"/>
    <n v="2"/>
    <s v="178 Avgol Drive, Mocksville, NC"/>
    <x v="1"/>
    <s v="178 Avgol Drive, Mocksville, NC"/>
    <s v="27028-2558"/>
    <s v="336-936-2513"/>
    <s v="www.avgol.com"/>
    <n v="313230"/>
    <s v="Not Applicable"/>
    <s v="Manufacturing"/>
    <s v="Not Applicable"/>
    <s v="a. Installation or purchase of new equipment, b. Structural repairs, improvements, or renovations to existing buildings to be used for expansion"/>
    <n v="84000"/>
    <m/>
    <m/>
    <n v="38"/>
    <n v="107"/>
    <n v="26208"/>
    <n v="31500000"/>
    <m/>
    <n v="3"/>
    <x v="1"/>
    <n v="0"/>
    <n v="0"/>
    <m/>
    <m/>
    <n v="0"/>
    <n v="107"/>
    <n v="0"/>
    <n v="0"/>
    <n v="0"/>
    <s v="Not Applicable"/>
    <s v="Not Applicable"/>
    <s v="Not Applicable"/>
    <n v="0"/>
  </r>
  <r>
    <s v="2009-5292"/>
    <x v="0"/>
    <x v="0"/>
    <x v="185"/>
    <x v="4"/>
    <s v="Gates-Exp-09-Holbrook"/>
    <x v="193"/>
    <x v="0"/>
    <s v="Person"/>
    <n v="2"/>
    <s v="101 Gates Lane, Jefferson, NC"/>
    <x v="1"/>
    <s v="101 Gates Lane, Jefferson, NC 28640"/>
    <s v="28640-9704"/>
    <s v="336-846-1938"/>
    <s v="www.gates.com"/>
    <n v="326220"/>
    <s v="Not Applicable"/>
    <s v="Manufacturing"/>
    <s v="Not Applicable"/>
    <s v="a. Installation or purchase of new equipment"/>
    <n v="100000"/>
    <m/>
    <m/>
    <n v="52"/>
    <n v="265"/>
    <n v="22256"/>
    <n v="4140000"/>
    <m/>
    <n v="3"/>
    <x v="1"/>
    <n v="0"/>
    <n v="0"/>
    <m/>
    <m/>
    <n v="0"/>
    <n v="265"/>
    <n v="0"/>
    <n v="0"/>
    <n v="0"/>
    <s v="Not Applicable"/>
    <s v="Not Applicable"/>
    <s v="Not Applicable"/>
    <n v="0"/>
  </r>
  <r>
    <s v="2009-5096a"/>
    <x v="0"/>
    <x v="1"/>
    <x v="185"/>
    <x v="4"/>
    <s v="Drivetrain"/>
    <x v="194"/>
    <x v="1"/>
    <s v="Ashe"/>
    <n v="2"/>
    <s v="2564 Durham Road, Roxboro, NC"/>
    <x v="1"/>
    <s v="2564 Durham Road, Roxboro, NC 27573-6172"/>
    <s v="27573-6172"/>
    <s v="336-599-1141"/>
    <s v="www.eaton.com"/>
    <n v="336399"/>
    <s v="Not Applicable"/>
    <s v="Manufacturing"/>
    <s v="Not Applicable"/>
    <s v="a. Installation or purchase of new equipment, b. Structural repairs, improvements, or renovations to existing buildings to be used for expansion"/>
    <n v="100000"/>
    <m/>
    <m/>
    <n v="85"/>
    <n v="201"/>
    <n v="32292"/>
    <n v="20970000"/>
    <m/>
    <n v="3"/>
    <x v="0"/>
    <n v="0"/>
    <n v="18000"/>
    <m/>
    <m/>
    <n v="100"/>
    <n v="201"/>
    <n v="733"/>
    <n v="28341521"/>
    <n v="0"/>
    <s v="Not Applicable"/>
    <s v="Not Applicable"/>
    <s v="Not Applicable"/>
    <n v="18000"/>
  </r>
  <r>
    <s v="2010-6212"/>
    <x v="0"/>
    <x v="0"/>
    <x v="186"/>
    <x v="4"/>
    <s v="Ambition+HQ"/>
    <x v="195"/>
    <x v="0"/>
    <s v="Mecklenburg"/>
    <n v="3"/>
    <s v="12345 Steele Creek Road, Charlotte, NC"/>
    <x v="0"/>
    <s v="Two Tower Center Blvd., Suite 1601, East Brunswick, NJ 08816"/>
    <s v="28273-3738"/>
    <s v="732-227-2092"/>
    <s v="www.bluestarsilicones.com"/>
    <n v="325199"/>
    <s v="Not Applicable"/>
    <s v="Manufacturing"/>
    <s v="Not Applicable"/>
    <s v="a. Installation or purchase of new equipment, b. Structural repairs, improvements, or renovations to existing buildings to be used for expansion"/>
    <n v="340000"/>
    <m/>
    <m/>
    <n v="113"/>
    <n v="0"/>
    <n v="55848"/>
    <n v="17820000"/>
    <m/>
    <n v="3"/>
    <x v="1"/>
    <n v="0"/>
    <n v="0"/>
    <m/>
    <m/>
    <n v="0"/>
    <n v="0"/>
    <n v="0"/>
    <n v="0"/>
    <n v="0"/>
    <s v="Not Applicable"/>
    <s v="Not Applicable"/>
    <s v="Not Applicable"/>
    <n v="0"/>
  </r>
  <r>
    <s v="2010-7111"/>
    <x v="0"/>
    <x v="0"/>
    <x v="187"/>
    <x v="4"/>
    <s v="Lydall"/>
    <x v="196"/>
    <x v="0"/>
    <s v="Yadkin"/>
    <n v="2"/>
    <s v="601 East Main Street, Yadkinville, NC"/>
    <x v="1"/>
    <s v="1241 Buck Shoals Road, Hamptonville, NC 27020"/>
    <s v="27055-8136"/>
    <s v="336-468-8618"/>
    <s v="lydallautomotive.com"/>
    <n v="313230"/>
    <s v="Not Applicable"/>
    <s v="Manufacturing"/>
    <s v="Not Applicable"/>
    <s v="a. Installation or purchase of new equipment, b. Structural repairs, improvements, or renovations to existing buildings to be used for expansion"/>
    <n v="300000"/>
    <m/>
    <m/>
    <n v="153"/>
    <n v="501"/>
    <n v="24960"/>
    <n v="13500000"/>
    <m/>
    <n v="3"/>
    <x v="1"/>
    <n v="0"/>
    <n v="0"/>
    <m/>
    <m/>
    <n v="0"/>
    <n v="501"/>
    <n v="0"/>
    <n v="0"/>
    <n v="0"/>
    <s v="Not Applicable"/>
    <s v="Not Applicable"/>
    <s v="Not Applicable"/>
    <n v="0"/>
  </r>
  <r>
    <s v="2010-6952"/>
    <x v="0"/>
    <x v="0"/>
    <x v="188"/>
    <x v="4"/>
    <s v="Kristall"/>
    <x v="197"/>
    <x v="0"/>
    <s v="Gaston"/>
    <n v="2"/>
    <s v="Gastonia (Gaston County), NC"/>
    <x v="0"/>
    <s v="111RIDC Park West Drive, Pittsburgh, PA 15275"/>
    <s v="TBD"/>
    <s v="412-809-2245"/>
    <s v="www.lanxess.com"/>
    <n v="325991"/>
    <s v="Not Applicable"/>
    <s v="Manufacturing"/>
    <s v="Not Applicable"/>
    <s v="a. Installation or purchase of new equipment, b. Structural repairs, improvements, or renovations to existing buildings to be used for expansion"/>
    <n v="250000"/>
    <m/>
    <m/>
    <n v="50"/>
    <n v="0"/>
    <n v="36920"/>
    <n v="13500000"/>
    <m/>
    <n v="3"/>
    <x v="0"/>
    <n v="0"/>
    <n v="195000"/>
    <m/>
    <m/>
    <n v="39"/>
    <n v="0"/>
    <n v="1198"/>
    <n v="25121814"/>
    <n v="0"/>
    <s v="Not Applicable"/>
    <s v="Not Applicable"/>
    <s v="Not Applicable"/>
    <n v="195000"/>
  </r>
  <r>
    <s v="2010-6953"/>
    <x v="0"/>
    <x v="0"/>
    <x v="189"/>
    <x v="4"/>
    <s v="Fasttrack"/>
    <x v="198"/>
    <x v="0"/>
    <s v="Gaston"/>
    <n v="2"/>
    <s v="2825 Repi Court, Dallas, NC"/>
    <x v="1"/>
    <s v="Via B. Franklin 2, 21050 Lonate Ceppino (VA) Italy"/>
    <n v="28034"/>
    <s v="704-522-8841"/>
    <s v="www.repi-usa.com"/>
    <n v="541990"/>
    <s v="Not Applicable"/>
    <s v="Professional, Scientific, and Technical Services"/>
    <s v="Not Applicable"/>
    <s v="a. Installation or purchase of new equipment, b. Structural repairs, improvements, or renovations to existing buildings to be used for expansion"/>
    <n v="75000"/>
    <m/>
    <m/>
    <n v="24"/>
    <n v="3"/>
    <n v="37440"/>
    <n v="5230800"/>
    <m/>
    <n v="3"/>
    <x v="0"/>
    <n v="0"/>
    <n v="34500"/>
    <m/>
    <m/>
    <n v="11"/>
    <n v="3"/>
    <n v="1324"/>
    <n v="8227721"/>
    <n v="0"/>
    <s v="Not Applicable"/>
    <s v="Not Applicable"/>
    <s v="Not Applicable"/>
    <n v="34500"/>
  </r>
  <r>
    <s v="2009-5909"/>
    <x v="0"/>
    <x v="0"/>
    <x v="190"/>
    <x v="4"/>
    <s v="Rock-Tenn"/>
    <x v="199"/>
    <x v="0"/>
    <s v="McDowell"/>
    <n v="1"/>
    <s v="33 Burgin Street, Marion, NC"/>
    <x v="1"/>
    <s v="33 Burgin Street, Marion, NC 28752"/>
    <s v="28752-3903"/>
    <s v="828-652-5511"/>
    <s v="www.rocktenn.com"/>
    <n v="322212"/>
    <s v="Not Applicable"/>
    <s v="Manufacturing"/>
    <s v="Not Applicable"/>
    <s v="b. Structural repairs, improvements, or renovations to existing buildings to be used for expansion"/>
    <n v="372000"/>
    <m/>
    <m/>
    <n v="112"/>
    <n v="625"/>
    <n v="29744"/>
    <n v="26792819"/>
    <m/>
    <n v="3"/>
    <x v="0"/>
    <n v="0"/>
    <n v="93750"/>
    <m/>
    <m/>
    <n v="58"/>
    <n v="625"/>
    <n v="823.54"/>
    <n v="22567326"/>
    <n v="0"/>
    <s v="Not Applicable"/>
    <s v="Not Applicable"/>
    <s v="Not Applicable"/>
    <n v="93750"/>
  </r>
  <r>
    <s v="2010-6002"/>
    <x v="0"/>
    <x v="0"/>
    <x v="191"/>
    <x v="4"/>
    <s v="Flour"/>
    <x v="200"/>
    <x v="0"/>
    <s v="Guilford"/>
    <n v="1"/>
    <s v="Pembroke, Robeson County"/>
    <x v="0"/>
    <s v="4990 Oakland Street, Denver CO 80239"/>
    <s v="TBD"/>
    <s v="303-375-9925"/>
    <s v="www.originaldesserts.com"/>
    <n v="311813"/>
    <s v="Not Applicable"/>
    <s v="Manufacturing"/>
    <s v="Not Applicable"/>
    <s v="a. Installation or purchase of new equipment, b. Structural repairs, improvements, or renovations to existing buildings to be used for expansion"/>
    <n v="392000"/>
    <m/>
    <m/>
    <n v="308"/>
    <n v="0"/>
    <n v="20644"/>
    <n v="3600000"/>
    <m/>
    <n v="3"/>
    <x v="1"/>
    <n v="0"/>
    <n v="0"/>
    <m/>
    <m/>
    <n v="0"/>
    <n v="0"/>
    <n v="0"/>
    <n v="0"/>
    <n v="0"/>
    <s v="Not Applicable"/>
    <s v="Not Applicable"/>
    <s v="Not Applicable"/>
    <n v="0"/>
  </r>
  <r>
    <s v="2010-6669"/>
    <x v="0"/>
    <x v="0"/>
    <x v="191"/>
    <x v="4"/>
    <s v="Sterling"/>
    <x v="201"/>
    <x v="0"/>
    <s v="Robeson"/>
    <n v="3"/>
    <s v="6348 Burnt Poplar Road, Greensboro, NC"/>
    <x v="1"/>
    <s v="6348 Burnt Poplar Road, Greensboro, NC 27409"/>
    <s v="27409-9710"/>
    <s v="336-834-9339"/>
    <s v="www.ziehl-abegg.com"/>
    <n v="333412"/>
    <s v="Not Applicable"/>
    <s v="Manufacturing"/>
    <s v="Not Applicable"/>
    <s v="a. Installation or purchase of new equipment, b. Structural repairs, improvements, or renovations to existing buildings to be used for expansion"/>
    <n v="60000"/>
    <m/>
    <m/>
    <n v="38"/>
    <n v="12"/>
    <n v="35568"/>
    <n v="2223000"/>
    <m/>
    <n v="3"/>
    <x v="1"/>
    <n v="0"/>
    <n v="0"/>
    <m/>
    <m/>
    <n v="0"/>
    <n v="12"/>
    <n v="0"/>
    <n v="0"/>
    <n v="0"/>
    <s v="Not Applicable"/>
    <s v="Not Applicable"/>
    <s v="Not Applicable"/>
    <n v="0"/>
  </r>
  <r>
    <s v="2010-6874"/>
    <x v="0"/>
    <x v="0"/>
    <x v="192"/>
    <x v="4"/>
    <s v="Bearcat"/>
    <x v="202"/>
    <x v="0"/>
    <s v="Cleveland"/>
    <n v="1"/>
    <s v="4000 College Road, Rocky Mount, NC"/>
    <x v="1"/>
    <s v="4000 College Road, Rocky Mount, NC 27804"/>
    <n v="27801"/>
    <s v="919-772-8383"/>
    <s v="www.ossid.com"/>
    <n v="333993"/>
    <s v="Not Applicable"/>
    <s v="Manufacturing"/>
    <s v="Not Applicable"/>
    <s v="a. Installation or purchase of new equipment, b. Structural repairs, improvements, or renovations to existing buildings to be used for expansion"/>
    <n v="200000"/>
    <m/>
    <m/>
    <n v="6"/>
    <n v="79"/>
    <n v="30004"/>
    <n v="849332"/>
    <m/>
    <n v="3"/>
    <x v="1"/>
    <n v="0"/>
    <n v="0"/>
    <m/>
    <m/>
    <n v="0"/>
    <n v="79"/>
    <n v="0"/>
    <n v="0"/>
    <n v="0"/>
    <s v="Not Applicable"/>
    <s v="Not Applicable"/>
    <s v="Not Applicable"/>
    <n v="0"/>
  </r>
  <r>
    <s v="2011-7195"/>
    <x v="0"/>
    <x v="0"/>
    <x v="192"/>
    <x v="4"/>
    <s v="Flight"/>
    <x v="203"/>
    <x v="0"/>
    <s v="Edgecombe"/>
    <n v="1"/>
    <s v="201 Old Boiling Springs Road, Shelby, NC"/>
    <x v="1"/>
    <s v="201 Old Boiling Springs Road, Shelby, NC 28152"/>
    <s v="28152-0649"/>
    <s v="704-480-5261"/>
    <s v="www.cwcontrols.com"/>
    <n v="336413"/>
    <s v="Not Applicable"/>
    <s v="Manufacturing"/>
    <s v="Not Applicable"/>
    <s v="a. Installation or purchase of new equipment"/>
    <n v="130000"/>
    <m/>
    <m/>
    <n v="25"/>
    <n v="307"/>
    <n v="45344"/>
    <n v="11655000"/>
    <m/>
    <n v="3"/>
    <x v="1"/>
    <n v="0"/>
    <n v="0"/>
    <m/>
    <m/>
    <n v="0"/>
    <n v="307"/>
    <n v="0"/>
    <n v="0"/>
    <n v="0"/>
    <s v="Not Applicable"/>
    <s v="Not Applicable"/>
    <s v="Not Applicable"/>
    <n v="0"/>
  </r>
  <r>
    <s v="2010-6218"/>
    <x v="0"/>
    <x v="0"/>
    <x v="193"/>
    <x v="4"/>
    <s v="LSA"/>
    <x v="204"/>
    <x v="0"/>
    <s v="Halifax"/>
    <n v="1"/>
    <s v="231 US Hwy 158, Halifax-Northampton Regional Airport, Littleton, NC"/>
    <x v="0"/>
    <s v="705 Rod Sullivan Road, Sanford, NC 27330"/>
    <s v="72850-9666"/>
    <s v="919-775-2224"/>
    <s v="www.allegrolsa.com"/>
    <n v="336411"/>
    <s v="Not Applicable"/>
    <s v="Manufacturing"/>
    <s v="Not Applicable"/>
    <s v="a. Installation or purchase of new equipment"/>
    <n v="136000"/>
    <m/>
    <m/>
    <n v="31"/>
    <n v="0"/>
    <n v="24700"/>
    <n v="360000"/>
    <m/>
    <n v="3"/>
    <x v="1"/>
    <n v="0"/>
    <n v="0"/>
    <m/>
    <m/>
    <n v="0"/>
    <n v="0"/>
    <n v="0"/>
    <n v="0"/>
    <n v="0"/>
    <s v="Not Applicable"/>
    <s v="Not Applicable"/>
    <s v="Not Applicable"/>
    <n v="0"/>
  </r>
  <r>
    <s v="2010-6206"/>
    <x v="0"/>
    <x v="0"/>
    <x v="194"/>
    <x v="4"/>
    <s v="IQ"/>
    <x v="205"/>
    <x v="0"/>
    <s v="Yadkin"/>
    <n v="2"/>
    <s v="100 Century Point Drive, East Bend, NC "/>
    <x v="0"/>
    <s v="152 Madison Avenue, 22nd FL, New York, NY 10016"/>
    <s v="27018-7481"/>
    <s v="212-611-5353"/>
    <s v="Not Available"/>
    <n v="335911"/>
    <s v="Not Applicable"/>
    <s v="Manufacturing"/>
    <s v="Not Applicable"/>
    <s v="a. Installation or purchase of new equipment, b. Structural repairs, improvements, or renovations to existing buildings to be used for expansion"/>
    <n v="200000"/>
    <m/>
    <m/>
    <n v="55"/>
    <n v="0"/>
    <n v="25168"/>
    <n v="18528300"/>
    <m/>
    <n v="3"/>
    <x v="1"/>
    <n v="0"/>
    <n v="0"/>
    <m/>
    <m/>
    <n v="0"/>
    <n v="0"/>
    <n v="0"/>
    <n v="0"/>
    <n v="0"/>
    <s v="Not Applicable"/>
    <s v="Not Applicable"/>
    <s v="Not Applicable"/>
    <n v="0"/>
  </r>
  <r>
    <s v="2010-6963a"/>
    <x v="0"/>
    <x v="1"/>
    <x v="195"/>
    <x v="4"/>
    <s v="Clear"/>
    <x v="206"/>
    <x v="1"/>
    <s v="Surry"/>
    <n v="1"/>
    <s v="Blythe Candle Company building, Elkin, NC"/>
    <x v="0"/>
    <s v="30 Isabella Street, Pittsburgh, PA 15212"/>
    <n v="28621"/>
    <s v="412-995-6361"/>
    <s v="www.pgwglass.com"/>
    <n v="327215"/>
    <s v="Not Applicable"/>
    <s v="Manufacturing"/>
    <s v="Not Applicable"/>
    <s v="a. Installation or purchase of new equipment, b. Structural repairs, improvements, or renovations to existing buildings to be used for expansion"/>
    <n v="500000"/>
    <m/>
    <m/>
    <n v="234"/>
    <n v="19"/>
    <n v="30628"/>
    <n v="76514000"/>
    <m/>
    <n v="4"/>
    <x v="1"/>
    <n v="0"/>
    <n v="0"/>
    <m/>
    <m/>
    <n v="0"/>
    <n v="19"/>
    <n v="0"/>
    <n v="0"/>
    <n v="0"/>
    <s v="Not Applicable"/>
    <s v="Not Applicable"/>
    <s v="Not Applicable"/>
    <n v="0"/>
  </r>
  <r>
    <s v="2010-6635"/>
    <x v="0"/>
    <x v="0"/>
    <x v="196"/>
    <x v="4"/>
    <s v="Turbocoat"/>
    <x v="207"/>
    <x v="0"/>
    <s v="Catawba"/>
    <n v="2"/>
    <s v="1928 Main Avenue SE, Hickory, NC"/>
    <x v="0"/>
    <s v="Via Mistrali 7, Rubbiano di Soligano, 43040"/>
    <s v="28602-1401"/>
    <s v="393357276843"/>
    <s v="Not Available"/>
    <n v="332811"/>
    <s v="Not Applicable"/>
    <s v="Manufacturing"/>
    <s v="Not Applicable"/>
    <s v="a. Installation or purchase of new equipment"/>
    <n v="110000"/>
    <m/>
    <m/>
    <n v="48"/>
    <n v="0"/>
    <n v="50752"/>
    <n v="12737825"/>
    <m/>
    <n v="3"/>
    <x v="0"/>
    <n v="0"/>
    <n v="82500"/>
    <m/>
    <m/>
    <n v="46"/>
    <n v="0"/>
    <n v="1088"/>
    <n v="12464699"/>
    <n v="0"/>
    <s v="Not Applicable"/>
    <s v="Not Applicable"/>
    <s v="Not Applicable"/>
    <n v="82500"/>
  </r>
  <r>
    <s v="2010-6859"/>
    <x v="0"/>
    <x v="0"/>
    <x v="197"/>
    <x v="4"/>
    <s v="Gainer"/>
    <x v="208"/>
    <x v="0"/>
    <s v="Mecklenburg"/>
    <n v="1"/>
    <s v="Hildebran (Burke County), NC"/>
    <x v="0"/>
    <s v="6695 Fulton Industrial Boulevard SW, Atlanta, GA 30336-0068"/>
    <s v="28637-8115"/>
    <s v="828-781-1579"/>
    <s v="www.hermanmiller.com"/>
    <n v="337211"/>
    <s v="Not Applicable"/>
    <s v="Manufacturing"/>
    <s v="Not Applicable"/>
    <s v="a. Installation or purchase of new equipment, b. Structural repairs, improvements, or renovations to existing buildings to be used for expansion"/>
    <n v="128000"/>
    <m/>
    <m/>
    <n v="58"/>
    <n v="24"/>
    <n v="30368"/>
    <n v="3352500"/>
    <m/>
    <n v="3"/>
    <x v="0"/>
    <n v="0"/>
    <n v="128000"/>
    <m/>
    <m/>
    <n v="59"/>
    <n v="24"/>
    <n v="688"/>
    <n v="4702808"/>
    <n v="0"/>
    <s v="Not Applicable"/>
    <s v="Not Applicable"/>
    <s v="Not Applicable"/>
    <n v="128000"/>
  </r>
  <r>
    <s v="2010-6865a"/>
    <x v="0"/>
    <x v="1"/>
    <x v="197"/>
    <x v="4"/>
    <s v="Delta II"/>
    <x v="117"/>
    <x v="1"/>
    <s v="Burke"/>
    <n v="3"/>
    <s v="1002 David Taylor Drive, Charlotte, NC"/>
    <x v="1"/>
    <s v="1002 David Taylor Drive, Charlotte, NC 28262-2373"/>
    <s v="28262-2373"/>
    <s v="980-236-2264"/>
    <s v="www.electroluxusa.com"/>
    <n v="541710"/>
    <s v="Not Applicable"/>
    <s v="Professional, Scientific, and Technical Services"/>
    <s v="Not Applicable"/>
    <s v="a. Installation or purchase of new equipment, b. Structural repairs, improvements, or renovations to existing buildings to be used for expansion"/>
    <n v="325000"/>
    <m/>
    <m/>
    <n v="148"/>
    <n v="760"/>
    <n v="81120"/>
    <n v="12600000"/>
    <m/>
    <n v="4"/>
    <x v="1"/>
    <n v="0"/>
    <n v="0"/>
    <m/>
    <m/>
    <n v="0"/>
    <n v="760"/>
    <n v="0"/>
    <n v="0"/>
    <n v="0"/>
    <s v="Not Applicable"/>
    <s v="Not Applicable"/>
    <s v="Not Applicable"/>
    <n v="0"/>
  </r>
  <r>
    <s v="2011-7186"/>
    <x v="0"/>
    <x v="0"/>
    <x v="198"/>
    <x v="4"/>
    <s v="Highspeed"/>
    <x v="209"/>
    <x v="0"/>
    <s v="Hoke"/>
    <n v="2"/>
    <s v="100 Faberge Blvd., Raeford, NC"/>
    <x v="1"/>
    <s v="100 Faberge Blvd., Raeford, NC 28376"/>
    <s v="28376-3496"/>
    <s v="910-875-1205"/>
    <s v="www.unilever.com"/>
    <n v="325620"/>
    <s v="Not Applicable"/>
    <s v="Manufacturing"/>
    <s v="Not Applicable"/>
    <s v="a. Installation or purchase of new equipment"/>
    <n v="195000"/>
    <m/>
    <m/>
    <n v="59"/>
    <n v="275"/>
    <n v="35620"/>
    <n v="31500000"/>
    <m/>
    <n v="3"/>
    <x v="0"/>
    <n v="0"/>
    <n v="97500"/>
    <m/>
    <m/>
    <n v="33"/>
    <n v="275"/>
    <n v="994"/>
    <n v="9932225"/>
    <n v="0"/>
    <s v="Not Applicable"/>
    <s v="Not Applicable"/>
    <s v="Not Applicable"/>
    <n v="97500"/>
  </r>
  <r>
    <s v="2010-7114"/>
    <x v="0"/>
    <x v="0"/>
    <x v="199"/>
    <x v="4"/>
    <s v="Phil-Exp-1-Payne"/>
    <x v="210"/>
    <x v="0"/>
    <s v="Henderson"/>
    <n v="3"/>
    <s v="400 Broadpointe Drive, Mills River, NC"/>
    <x v="1"/>
    <s v="400 Broadpointe Drive, Mills River, NC 28759-4652"/>
    <s v="28759-4652"/>
    <s v="828-651-4793"/>
    <s v="www.upmraflatac.com"/>
    <n v="322222"/>
    <s v="Not Applicable"/>
    <s v="Manufacturing"/>
    <s v="Not Applicable"/>
    <s v="a. Installation or purchase of new equipment, b. Structural repairs, improvements, or renovations to existing buildings to be used for expansion"/>
    <n v="150000"/>
    <m/>
    <m/>
    <n v="46"/>
    <n v="276"/>
    <n v="31200"/>
    <n v="10350000"/>
    <m/>
    <n v="3"/>
    <x v="1"/>
    <n v="0"/>
    <n v="0"/>
    <m/>
    <m/>
    <n v="0"/>
    <n v="276"/>
    <n v="0"/>
    <n v="0"/>
    <n v="0"/>
    <s v="Not Applicable"/>
    <s v="Not Applicable"/>
    <s v="Not Applicable"/>
    <n v="0"/>
  </r>
  <r>
    <s v="2011-7227"/>
    <x v="0"/>
    <x v="0"/>
    <x v="200"/>
    <x v="4"/>
    <s v="Strap"/>
    <x v="211"/>
    <x v="0"/>
    <s v="Pitt"/>
    <n v="2"/>
    <s v="906 Industrial Drive, Clinton, NC"/>
    <x v="1"/>
    <s v="P. O. Box 819, Clinton, NC 28328"/>
    <n v="28328"/>
    <s v="910-590-1020"/>
    <s v="www.dubosestrapping.com"/>
    <n v="326199"/>
    <s v="Not Applicable"/>
    <s v="Manufacturing"/>
    <s v="Not Applicable"/>
    <s v="a. Installation or purchase of new equipment, b. Structural repairs, improvements, or renovations to existing buildings to be used for expansion"/>
    <n v="138000"/>
    <m/>
    <m/>
    <n v="31"/>
    <n v="93"/>
    <n v="38844"/>
    <n v="9450000"/>
    <m/>
    <n v="3"/>
    <x v="0"/>
    <n v="0"/>
    <n v="103500"/>
    <m/>
    <m/>
    <n v="29"/>
    <n v="93"/>
    <n v="1003"/>
    <n v="9652156"/>
    <n v="0"/>
    <s v="Not Applicable"/>
    <s v="Not Applicable"/>
    <s v="Not Applicable"/>
    <n v="103500"/>
  </r>
  <r>
    <s v="2011-7419"/>
    <x v="0"/>
    <x v="0"/>
    <x v="200"/>
    <x v="4"/>
    <s v="Beetle"/>
    <x v="212"/>
    <x v="0"/>
    <s v="Sampson"/>
    <n v="2"/>
    <s v="133 Forlines Road, Winterville, NC"/>
    <x v="1"/>
    <s v="133 Forlines Road, Winterville, NC 28590"/>
    <s v="28590-8508"/>
    <s v="252-355-9353"/>
    <s v="www.robertscompany.com"/>
    <n v="332420"/>
    <s v="Not Applicable"/>
    <s v="Manufacturing"/>
    <s v="Not Applicable"/>
    <s v="a. Installation or purchase of new equipment, b. Structural repairs, improvements, or renovations to existing buildings to be used for expansion, c. Construction of or improvements to new or existing water...or equipment for existing buildings"/>
    <n v="80000"/>
    <m/>
    <m/>
    <n v="26"/>
    <n v="95"/>
    <n v="36452"/>
    <n v="2925000"/>
    <m/>
    <n v="3"/>
    <x v="0"/>
    <n v="0"/>
    <n v="60000"/>
    <m/>
    <m/>
    <n v="58"/>
    <n v="95"/>
    <n v="940"/>
    <n v="2435330"/>
    <n v="0"/>
    <s v="Not Applicable"/>
    <s v="Not Applicable"/>
    <s v="Not Applicable"/>
    <n v="60000"/>
  </r>
  <r>
    <s v="2011-7453"/>
    <x v="0"/>
    <x v="0"/>
    <x v="201"/>
    <x v="4"/>
    <s v="Janes"/>
    <x v="213"/>
    <x v="0"/>
    <s v="McDowell"/>
    <n v="1"/>
    <s v="157 Lackey Town Road, Old Fort, NC"/>
    <x v="1"/>
    <s v="P. O. Box 1209, Old Fort, NC 28655"/>
    <s v="28762-7758"/>
    <s v="828-668-9251"/>
    <s v="www.jasoninc.com"/>
    <n v="314110"/>
    <s v="Not Applicable"/>
    <s v="Manufacturing"/>
    <s v="Not Applicable"/>
    <s v="a. Installation or purchase of new equipment, b. Structural repairs, improvements, or renovations to existing buildings to be used for expansion, c. Construction of or improvements to new or existing water...or equipment for existing buildings"/>
    <n v="120000"/>
    <m/>
    <m/>
    <n v="36"/>
    <n v="111"/>
    <n v="29484"/>
    <n v="1350000"/>
    <m/>
    <n v="3"/>
    <x v="0"/>
    <n v="0"/>
    <n v="120000"/>
    <m/>
    <m/>
    <n v="62"/>
    <n v="111"/>
    <n v="672.21"/>
    <n v="146472"/>
    <n v="0"/>
    <s v="Not Applicable"/>
    <s v="Not Applicable"/>
    <s v="Not Applicable"/>
    <n v="120000"/>
  </r>
  <r>
    <s v="2010-7033"/>
    <x v="0"/>
    <x v="0"/>
    <x v="202"/>
    <x v="4"/>
    <s v="Green Line"/>
    <x v="214"/>
    <x v="0"/>
    <s v="Randolph"/>
    <n v="2"/>
    <s v="180 Commerce Place, Asheboro NC"/>
    <x v="1"/>
    <s v="180 Commerce Place, Asheboro NC 27203"/>
    <s v="27203-0515"/>
    <s v="336-498-4171"/>
    <s v="www.technimark.com"/>
    <n v="326199"/>
    <s v="Not Applicable"/>
    <s v="Manufacturing"/>
    <s v="Not Applicable"/>
    <s v="a. Installation or purchase of new equipment"/>
    <n v="60000"/>
    <m/>
    <m/>
    <n v="30"/>
    <n v="639"/>
    <n v="54548"/>
    <n v="20000000"/>
    <m/>
    <n v="3"/>
    <x v="0"/>
    <n v="0"/>
    <n v="60000"/>
    <m/>
    <m/>
    <n v="30"/>
    <n v="639"/>
    <n v="1239"/>
    <n v="47725294"/>
    <n v="0"/>
    <s v="Not Applicable"/>
    <s v="Not Applicable"/>
    <s v="Not Applicable"/>
    <n v="60000"/>
  </r>
  <r>
    <s v="2011-7604"/>
    <x v="0"/>
    <x v="0"/>
    <x v="203"/>
    <x v="4"/>
    <s v="Quality Control"/>
    <x v="215"/>
    <x v="0"/>
    <s v="Orange"/>
    <n v="3"/>
    <s v="7315 Oakwood Street Extension, Mebane, NC"/>
    <x v="1"/>
    <s v="7315 Oakwood Street Extension, Mebane, NC 27302-9211"/>
    <s v="27302-9211"/>
    <s v="919-304-1383"/>
    <s v="www.akg-america.com"/>
    <n v="333415"/>
    <s v="Not Applicable"/>
    <s v="Manufacturing"/>
    <s v="Not Applicable"/>
    <s v="a. Installation or purchase of new equipment, d. Construction of or improvements to new or existing water...or equipment for new/proposed building"/>
    <n v="100000"/>
    <m/>
    <m/>
    <n v="68"/>
    <n v="311"/>
    <n v="38428"/>
    <n v="2970000"/>
    <m/>
    <n v="3"/>
    <x v="0"/>
    <n v="0"/>
    <n v="100000"/>
    <m/>
    <m/>
    <n v="71"/>
    <n v="311"/>
    <n v="822"/>
    <n v="3310426"/>
    <n v="0"/>
    <s v="Not Applicable"/>
    <s v="Not Applicable"/>
    <s v="Not Applicable"/>
    <n v="100000"/>
  </r>
  <r>
    <s v="2010-6957"/>
    <x v="0"/>
    <x v="0"/>
    <x v="204"/>
    <x v="4"/>
    <s v="Niagara"/>
    <x v="216"/>
    <x v="0"/>
    <s v="Iredell"/>
    <n v="3"/>
    <s v="Mooresville Business Park, Mooresville, NC"/>
    <x v="0"/>
    <s v="7633 American Way, Groveland, FL 34736"/>
    <n v="28115"/>
    <s v="949-910-3950"/>
    <s v="www.niagarawater.com"/>
    <n v="312112"/>
    <s v="Not Applicable"/>
    <s v="Manufacturing"/>
    <s v="Not Applicable"/>
    <s v="b. Structural repairs, improvements, or renovations to existing buildings to be used for expansion"/>
    <n v="200000"/>
    <m/>
    <m/>
    <n v="59"/>
    <n v="0"/>
    <n v="35516"/>
    <n v="40500000"/>
    <m/>
    <n v="3"/>
    <x v="0"/>
    <n v="0"/>
    <n v="200000"/>
    <m/>
    <m/>
    <n v="76"/>
    <n v="0"/>
    <n v="950"/>
    <n v="50566580"/>
    <n v="0"/>
    <s v="Not Applicable"/>
    <s v="Not Applicable"/>
    <s v="Not Applicable"/>
    <n v="200000"/>
  </r>
  <r>
    <s v="2011-7417"/>
    <x v="0"/>
    <x v="0"/>
    <x v="205"/>
    <x v="4"/>
    <s v="Tree"/>
    <x v="217"/>
    <x v="0"/>
    <s v="Rowan"/>
    <n v="2"/>
    <s v="520 Grace Church Road, Salisbury, NC"/>
    <x v="1"/>
    <s v="358 Woodmill Road, Salisbury, NC 28147"/>
    <s v="28147-9690"/>
    <s v="704-855-1600"/>
    <s v="Not Available"/>
    <n v="321920"/>
    <s v="Not Applicable"/>
    <s v="Manufacturing"/>
    <s v="Not Applicable"/>
    <s v="a. Installation or purchase of new equipment"/>
    <n v="85000"/>
    <m/>
    <m/>
    <n v="44"/>
    <n v="183"/>
    <n v="33436"/>
    <n v="2359800"/>
    <m/>
    <n v="3"/>
    <x v="1"/>
    <n v="0"/>
    <n v="0"/>
    <m/>
    <m/>
    <n v="0"/>
    <n v="183"/>
    <n v="0"/>
    <n v="0"/>
    <n v="0"/>
    <s v="Not Applicable"/>
    <s v="Not Applicable"/>
    <s v="Not Applicable"/>
    <n v="0"/>
  </r>
  <r>
    <s v="2011-7292a"/>
    <x v="0"/>
    <x v="1"/>
    <x v="206"/>
    <x v="4"/>
    <s v="Ice"/>
    <x v="218"/>
    <x v="2"/>
    <s v="Buncombe"/>
    <n v="3"/>
    <s v="2169 Hendersonville Road, Asheville, NC"/>
    <x v="0"/>
    <s v="26555 Evergreen Road, Suite 900, Southfield, MI 48076"/>
    <n v="28803"/>
    <s v="248-213-0167"/>
    <s v="www.linamar.com"/>
    <n v="333618"/>
    <n v="333120"/>
    <s v="Manufacturing"/>
    <s v="Manufacturing"/>
    <s v="a. Installation or purchase of new equipment"/>
    <n v="200000"/>
    <m/>
    <m/>
    <n v="222"/>
    <n v="0"/>
    <n v="35932"/>
    <n v="72000000"/>
    <m/>
    <n v="3"/>
    <x v="0"/>
    <n v="0"/>
    <n v="122000"/>
    <m/>
    <m/>
    <n v="173"/>
    <n v="0"/>
    <n v="914"/>
    <n v="62888483"/>
    <n v="6456"/>
    <s v="Not Applicable"/>
    <s v="Not Applicable"/>
    <s v="Not Applicable"/>
    <n v="115544"/>
  </r>
  <r>
    <s v="2011-7616"/>
    <x v="0"/>
    <x v="0"/>
    <x v="207"/>
    <x v="4"/>
    <s v="Nickel"/>
    <x v="219"/>
    <x v="0"/>
    <s v="Iredell"/>
    <n v="3"/>
    <s v="Mooresville Business Park Industrial Site, 288 Mazeppa Road, Mooresville, NC"/>
    <x v="1"/>
    <s v="288 Mazeppa Road, Mooresville, NC 28115"/>
    <s v="28115-7928"/>
    <s v="704-664-4300"/>
    <s v="www.bestsweet.com"/>
    <n v="311340"/>
    <s v="Not Applicable"/>
    <s v="Manufacturing"/>
    <s v="Not Applicable"/>
    <s v="a. Installation or purchase of new equipment"/>
    <n v="50000"/>
    <m/>
    <m/>
    <n v="33"/>
    <n v="272"/>
    <n v="35308"/>
    <n v="5747850"/>
    <m/>
    <n v="3"/>
    <x v="1"/>
    <n v="0"/>
    <n v="0"/>
    <m/>
    <m/>
    <n v="0"/>
    <n v="272"/>
    <n v="0"/>
    <n v="0"/>
    <n v="0"/>
    <n v="271579"/>
    <s v="Tax Incentives"/>
    <n v="170746"/>
    <n v="0"/>
  </r>
  <r>
    <s v="2011-7629"/>
    <x v="0"/>
    <x v="0"/>
    <x v="208"/>
    <x v="4"/>
    <s v="Kiln"/>
    <x v="220"/>
    <x v="0"/>
    <s v="Henderson"/>
    <n v="3"/>
    <s v="234 Industrial Drive, Etowah, NC"/>
    <x v="1"/>
    <s v="PO Box 643, Arden NC 28704-0643"/>
    <n v="28729"/>
    <s v="828-891-8115"/>
    <s v="www.kdskilns.com"/>
    <n v="333298"/>
    <s v="Not Applicable"/>
    <s v="Manufacturing"/>
    <s v="Not Applicable"/>
    <s v="a. Installation or purchase of new equipment, b. Structural repairs, improvements, or renovations to existing buildings to be used for expansion"/>
    <n v="19700"/>
    <m/>
    <m/>
    <n v="9"/>
    <n v="32"/>
    <n v="45448"/>
    <n v="1246500"/>
    <m/>
    <n v="3"/>
    <x v="1"/>
    <n v="0"/>
    <n v="0"/>
    <m/>
    <m/>
    <n v="0"/>
    <n v="32"/>
    <n v="0"/>
    <n v="0"/>
    <n v="0"/>
    <n v="19771"/>
    <s v="Cash "/>
    <n v="0"/>
    <n v="0"/>
  </r>
  <r>
    <s v="2010-7076"/>
    <x v="0"/>
    <x v="0"/>
    <x v="209"/>
    <x v="4"/>
    <s v="HardRock"/>
    <x v="221"/>
    <x v="0"/>
    <s v="Granville"/>
    <n v="2"/>
    <s v="200 CertainTeed Drive, Oxford, NC"/>
    <x v="1"/>
    <s v="200 CertainTeed Drive, Oxford, NC 27565-3588"/>
    <s v="27565-3588"/>
    <s v="919-692-2125"/>
    <s v="www.certainteed.com"/>
    <n v="324122"/>
    <s v="Not Applicable"/>
    <s v="Manufacturing"/>
    <s v="Not Applicable"/>
    <s v="a. Installation or purchase of new equipment"/>
    <n v="30000"/>
    <m/>
    <m/>
    <n v="10"/>
    <n v="266"/>
    <n v="57408"/>
    <n v="18000000"/>
    <m/>
    <n v="3"/>
    <x v="1"/>
    <n v="0"/>
    <n v="0"/>
    <m/>
    <m/>
    <n v="0"/>
    <n v="266"/>
    <n v="0"/>
    <n v="0"/>
    <n v="0"/>
    <n v="130000"/>
    <s v="Cash "/>
    <n v="0"/>
    <n v="0"/>
  </r>
  <r>
    <s v="2011-7611"/>
    <x v="0"/>
    <x v="0"/>
    <x v="210"/>
    <x v="4"/>
    <s v="Light"/>
    <x v="222"/>
    <x v="0"/>
    <s v="Surry"/>
    <n v="1"/>
    <s v="430 Gentry Road, Elkin, NC"/>
    <x v="1"/>
    <s v="1031 Le Grand Boulevard, Charleston, SC 29492"/>
    <n v="28621"/>
    <s v="336-527-2276"/>
    <s v="www.mvpgroupint.com, www.colonialcandle.com"/>
    <n v="424990"/>
    <s v="Not Applicable"/>
    <s v="Wholesale Trade"/>
    <s v="Not Applicable"/>
    <s v="a. Installation or purchase of new equipment, b. Structural repairs, improvements, or renovations to existing buildings to be used for expansion, c. Construction of or improvements to new or existing water...or equipment for existing buildings, d. Construction of or improvements to new or existing water...or equipment for new/proposed building"/>
    <n v="86000"/>
    <m/>
    <m/>
    <n v="60"/>
    <n v="104"/>
    <n v="25220"/>
    <n v="9535500"/>
    <m/>
    <n v="3"/>
    <x v="0"/>
    <n v="0"/>
    <n v="26829"/>
    <m/>
    <m/>
    <n v="85"/>
    <n v="104"/>
    <n v="623"/>
    <n v="5508001"/>
    <n v="0"/>
    <n v="218000"/>
    <s v="Tax Incentives, "/>
    <n v="26829"/>
    <n v="26829"/>
  </r>
  <r>
    <s v="2010-6039a"/>
    <x v="0"/>
    <x v="1"/>
    <x v="211"/>
    <x v="4"/>
    <s v="Future Force"/>
    <x v="223"/>
    <x v="1"/>
    <s v="Vance"/>
    <n v="1"/>
    <s v="145 Technology Lane, Suite B, Henderson, NC"/>
    <x v="0"/>
    <s v="4915 Prospectus Dr., Suite C, Durham, NC 27713-4401"/>
    <s v="27537-5301"/>
    <s v="919-433-9980"/>
    <s v="www.semprius.com"/>
    <n v="334413"/>
    <s v="Not Applicable"/>
    <s v="Manufacturing"/>
    <s v="Not Applicable"/>
    <s v="a. Installation or purchase of new equipment, b. Structural repairs, improvements, or renovations to existing buildings to be used for expansion"/>
    <n v="600000"/>
    <m/>
    <m/>
    <n v="230"/>
    <n v="29"/>
    <n v="41028"/>
    <n v="80730000"/>
    <m/>
    <n v="4"/>
    <x v="1"/>
    <n v="0"/>
    <n v="0"/>
    <m/>
    <m/>
    <n v="0"/>
    <n v="29"/>
    <n v="0"/>
    <n v="0"/>
    <n v="0"/>
    <n v="2500000"/>
    <s v="Tax Incentives "/>
    <n v="600000"/>
    <n v="0"/>
  </r>
  <r>
    <s v="2008-4438"/>
    <x v="0"/>
    <x v="0"/>
    <x v="212"/>
    <x v="4"/>
    <s v="Norway"/>
    <x v="224"/>
    <x v="0"/>
    <s v="Burke"/>
    <n v="1"/>
    <s v="Morganton (Burke County), NC"/>
    <x v="0"/>
    <s v="c/o Linda McCarty, 1076 West Fourth Street, Ste 100, Winston-Salem, NC 27101-2440"/>
    <n v="28655"/>
    <s v="336-722-2149"/>
    <s v="www.ekornes.com"/>
    <n v="337121"/>
    <s v="Not Applicable"/>
    <s v="Manufacturing"/>
    <s v="Not Applicable"/>
    <s v="a. Installation or purchase of new equipment, b. Structural repairs, improvements, or renovations to existing buildings to be used for expansion"/>
    <n v="100000"/>
    <m/>
    <m/>
    <n v="52"/>
    <n v="0"/>
    <n v="27716"/>
    <n v="1179000"/>
    <m/>
    <n v="3"/>
    <x v="0"/>
    <n v="0"/>
    <n v="50000"/>
    <m/>
    <m/>
    <n v="36"/>
    <n v="0"/>
    <n v="696.76"/>
    <n v="1248556.1000000001"/>
    <n v="0"/>
    <n v="1235648.6600000001"/>
    <s v="Tax Incentives, In-kind Services, Cash, Real Estate, Relocation Package"/>
    <n v="118039"/>
    <n v="50000"/>
  </r>
  <r>
    <s v="2011-7842a"/>
    <x v="0"/>
    <x v="1"/>
    <x v="213"/>
    <x v="4"/>
    <s v="Delta"/>
    <x v="225"/>
    <x v="1"/>
    <s v="Cabarrus"/>
    <n v="3"/>
    <s v="390 Business Blvd., Concord, NC"/>
    <x v="1"/>
    <s v="11430 N. Community House Road, Suite 350, Charlotte, NC 28277"/>
    <s v="28027-6597"/>
    <s v="704-587-8475"/>
    <s v="www.celgard.com"/>
    <n v="326113"/>
    <n v="335911"/>
    <s v="Manufacturing"/>
    <s v="Manufacturing"/>
    <s v="a. Installation or purchase of new equipment, b. Structural repairs, improvements, or renovations to existing buildings to be used for expansion, c. Construction of or improvements to new or existing water...or equipment for existing buildings, d. Construction of or improvements to new or existing water...or equipment for new/proposed building"/>
    <n v="500000"/>
    <m/>
    <m/>
    <n v="225"/>
    <n v="711"/>
    <n v="34112"/>
    <n v="94500000"/>
    <m/>
    <n v="3"/>
    <x v="1"/>
    <n v="0"/>
    <n v="0"/>
    <m/>
    <m/>
    <n v="0"/>
    <n v="711"/>
    <n v="0"/>
    <n v="1489245"/>
    <n v="0"/>
    <n v="2811375"/>
    <s v="Tax Incentives"/>
    <n v="0"/>
    <n v="0"/>
  </r>
  <r>
    <s v="2011-7519"/>
    <x v="0"/>
    <x v="0"/>
    <x v="214"/>
    <x v="4"/>
    <s v="Enviva Northampton"/>
    <x v="226"/>
    <x v="0"/>
    <s v="Northampton"/>
    <n v="1"/>
    <s v="Greenfield Industrial Site, Northampton County, NC"/>
    <x v="0"/>
    <s v="7200 Wisconsin Avenue, Bethesda, MD 20814"/>
    <s v="TBD"/>
    <s v="301-657-5560"/>
    <s v="www.envivamass.com"/>
    <n v="321999"/>
    <s v="Not Applicable"/>
    <s v="Manufacturing"/>
    <s v="Not Applicable"/>
    <s v="a. Installation or purchase of new equipment, b. Structural repairs, improvements, or renovations to existing buildings to be used for expansion, c. Construction of or improvements to new or existing water...or equipment for existing buildings, d. Construction of or improvements to new or existing water...or equipment for new/proposed building"/>
    <n v="300000"/>
    <m/>
    <m/>
    <n v="56"/>
    <n v="53"/>
    <n v="34632"/>
    <n v="54000000"/>
    <m/>
    <n v="3"/>
    <x v="0"/>
    <n v="0"/>
    <n v="195000"/>
    <m/>
    <m/>
    <n v="36"/>
    <n v="53"/>
    <n v="745"/>
    <n v="93736786"/>
    <n v="0"/>
    <n v="1910300"/>
    <s v="Tax Incentives, Donation of Land, In-kind Services"/>
    <n v="337168"/>
    <n v="195000"/>
  </r>
  <r>
    <s v="2011-7482"/>
    <x v="0"/>
    <x v="0"/>
    <x v="215"/>
    <x v="4"/>
    <s v="AirFlow"/>
    <x v="227"/>
    <x v="0"/>
    <s v="Beaufort"/>
    <n v="1"/>
    <s v="Beaufort County Industrial Park (Beaufort County), NC"/>
    <x v="1"/>
    <s v="PO Box 369, Washington,  NC 27889"/>
    <n v="27889"/>
    <s v="252-946-9110"/>
    <s v="www.pgmfg.com"/>
    <n v="333411"/>
    <s v="Not Applicable"/>
    <s v="Manufacturing"/>
    <s v="Not Applicable"/>
    <s v="a. Installation or purchase of new equipment, b. Structural repairs, improvements, or renovations to existing buildings to be used for expansion, c. Construction of or improvements to new or existing water...or equipment for existing buildings, d. Construction of or improvements to new or existing water...or equipment for new/proposed building"/>
    <n v="96000"/>
    <m/>
    <m/>
    <n v="29"/>
    <n v="33"/>
    <n v="30160"/>
    <n v="3600000"/>
    <m/>
    <n v="3"/>
    <x v="1"/>
    <n v="0"/>
    <n v="0"/>
    <m/>
    <m/>
    <n v="0"/>
    <n v="33"/>
    <n v="0"/>
    <n v="0"/>
    <n v="0"/>
    <n v="96000"/>
    <s v="Donation of Land"/>
    <n v="90000"/>
    <n v="0"/>
  </r>
  <r>
    <s v="2011-7775"/>
    <x v="0"/>
    <x v="0"/>
    <x v="216"/>
    <x v="4"/>
    <s v="Merlot"/>
    <x v="228"/>
    <x v="0"/>
    <s v="Cleveland"/>
    <n v="1"/>
    <s v="Marie St, Kings Mountain, NC"/>
    <x v="1"/>
    <s v="PO Box 398, Kings Mountain, NC 28086"/>
    <s v="28086-3147"/>
    <s v="704-730-2812"/>
    <s v="Not Available"/>
    <n v="313210"/>
    <s v="Not Applicable"/>
    <s v="Manufacturing"/>
    <s v="Not Applicable"/>
    <s v="a. Installation or purchase of new equipment, b. Structural repairs, improvements, or renovations to existing buildings to be used for expansion, c. Construction of or improvements to new or existing water...or equipment for existing buildings"/>
    <n v="56000"/>
    <m/>
    <m/>
    <n v="56"/>
    <n v="171"/>
    <n v="22412"/>
    <n v="4427550"/>
    <m/>
    <n v="3"/>
    <x v="1"/>
    <n v="0"/>
    <n v="0"/>
    <m/>
    <m/>
    <n v="0"/>
    <n v="171"/>
    <n v="0"/>
    <n v="0"/>
    <n v="0"/>
    <n v="75000"/>
    <s v="Tax Incentives"/>
    <n v="0"/>
    <n v="0"/>
  </r>
  <r>
    <s v="2011-2471"/>
    <x v="0"/>
    <x v="0"/>
    <x v="217"/>
    <x v="4"/>
    <s v="Trailwood"/>
    <x v="229"/>
    <x v="0"/>
    <s v="Wayne"/>
    <n v="2"/>
    <s v="308 Fedelon Trail, Goldsboro, NC"/>
    <x v="1"/>
    <s v="308 Fedelon Trail, Goldsboro, NC 27534"/>
    <s v="27530-9001"/>
    <s v="919-735-5394"/>
    <s v="www.cooperstandard.com"/>
    <n v="326299"/>
    <s v="Not Applicable"/>
    <s v="Manufacturing"/>
    <s v="Not Applicable"/>
    <s v="a. Installation or purchase of new equipment"/>
    <n v="157400"/>
    <m/>
    <m/>
    <n v="123"/>
    <n v="373"/>
    <n v="28548"/>
    <n v="16122245"/>
    <m/>
    <n v="3"/>
    <x v="0"/>
    <n v="0"/>
    <n v="157400"/>
    <m/>
    <m/>
    <n v="270"/>
    <n v="373"/>
    <n v="955"/>
    <n v="20059113"/>
    <n v="0"/>
    <n v="157400"/>
    <s v="Cash"/>
    <n v="157400"/>
    <n v="157400"/>
  </r>
  <r>
    <s v="2011-7884"/>
    <x v="0"/>
    <x v="0"/>
    <x v="218"/>
    <x v="4"/>
    <s v="CertainTeed"/>
    <x v="230"/>
    <x v="0"/>
    <s v="Wilkes"/>
    <n v="1"/>
    <s v="1149 Abtco Road, North Wilkesboro, NC"/>
    <x v="1"/>
    <s v="1149 Abtco Road, North Wilkesboro, NC 28659"/>
    <s v="28659-9633"/>
    <s v="336-696-2106"/>
    <s v="www.certainteed.com"/>
    <n v="327390"/>
    <s v="Not Applicable"/>
    <s v="Manufacturing"/>
    <s v="Not Applicable"/>
    <s v="a. Installation or purchase of new equipment, b. Structural repairs, improvements, or renovations to existing buildings to be used for expansion, d. Construction of or improvements to new or existing water...or equipment for new/proposed building"/>
    <n v="98000"/>
    <m/>
    <m/>
    <n v="26"/>
    <n v="76"/>
    <n v="38480"/>
    <n v="2468700"/>
    <m/>
    <n v="3"/>
    <x v="1"/>
    <n v="0"/>
    <n v="0"/>
    <m/>
    <m/>
    <n v="0"/>
    <n v="76"/>
    <n v="0"/>
    <n v="0"/>
    <n v="0"/>
    <n v="98000"/>
    <s v="Cash, Tax Incentives"/>
    <n v="0"/>
    <n v="0"/>
  </r>
  <r>
    <s v="2011-7635"/>
    <x v="0"/>
    <x v="0"/>
    <x v="219"/>
    <x v="4"/>
    <s v="Shalag II"/>
    <x v="231"/>
    <x v="0"/>
    <s v="Granville"/>
    <n v="2"/>
    <s v="917 SE Industrial Drive, Oxford, NC"/>
    <x v="1"/>
    <s v="Post Office Box 225, Oxford, NC 27565"/>
    <s v="27565-3596"/>
    <s v="919-690-0250"/>
    <s v="Not Available"/>
    <n v="313230"/>
    <s v="Not Applicable"/>
    <s v="Manufacturing"/>
    <s v="Not Applicable"/>
    <s v="a. Installation or purchase of new equipment, b. Structural repairs, improvements, or renovations to existing buildings to be used for expansion"/>
    <n v="75000"/>
    <m/>
    <m/>
    <n v="23"/>
    <n v="42"/>
    <n v="30940"/>
    <n v="13950000"/>
    <m/>
    <n v="3"/>
    <x v="0"/>
    <n v="0"/>
    <n v="75000"/>
    <m/>
    <m/>
    <n v="28"/>
    <n v="42"/>
    <n v="991"/>
    <n v="15676843"/>
    <n v="0"/>
    <n v="580000"/>
    <s v="Cash, In-kind Services"/>
    <n v="467346"/>
    <n v="75000"/>
  </r>
  <r>
    <s v="2011-7623"/>
    <x v="0"/>
    <x v="0"/>
    <x v="220"/>
    <x v="4"/>
    <s v="Icing"/>
    <x v="232"/>
    <x v="1"/>
    <s v="Guilford"/>
    <n v="3"/>
    <s v="6430 Ballinger Road, Greensboro, NC"/>
    <x v="1"/>
    <s v="1919 Torrance Boulevard, Torrance, California 90501"/>
    <s v="27410-9063"/>
    <s v="301-783-2002"/>
    <s v="www.hondajet.honda.com"/>
    <n v="336411"/>
    <s v="Not Applicable"/>
    <s v="Manufacturing"/>
    <s v="Not Applicable"/>
    <s v="a. Installation or purchase of new equipment, b. Structural repairs, improvements, or renovations to existing buildings to be used for expansion, d. Construction of or improvements to new or existing water...or equipment for new/proposed building"/>
    <n v="1000000"/>
    <m/>
    <m/>
    <n v="377"/>
    <n v="346"/>
    <n v="47684"/>
    <n v="70830000"/>
    <m/>
    <n v="3"/>
    <x v="0"/>
    <n v="0"/>
    <n v="1000000"/>
    <m/>
    <m/>
    <n v="569"/>
    <n v="346"/>
    <n v="1792"/>
    <n v="76321671"/>
    <n v="0"/>
    <n v="1294710"/>
    <s v="Cash"/>
    <n v="1151623"/>
    <n v="1000000"/>
  </r>
  <r>
    <s v="2011-7666"/>
    <x v="0"/>
    <x v="0"/>
    <x v="221"/>
    <x v="4"/>
    <s v="Lift Off"/>
    <x v="233"/>
    <x v="1"/>
    <s v="Lee"/>
    <n v="2"/>
    <s v="5901 Elwin Buchanan Drive, Sanford, NC 27330"/>
    <x v="1"/>
    <s v="5900 Elwin Buchanan Drive, Sanford, NC 27330"/>
    <n v="27330"/>
    <s v="919-775-5592"/>
    <s v="www.zurn.com"/>
    <n v="332913"/>
    <s v="Not Applicable"/>
    <s v="Manufacturing"/>
    <s v="Not Applicable"/>
    <s v="b. Structural repairs, improvements, or renovations to existing buildings to be used for expansion"/>
    <n v="38000"/>
    <m/>
    <m/>
    <n v="38"/>
    <n v="97"/>
    <n v="25584"/>
    <n v="40000"/>
    <m/>
    <n v="3"/>
    <x v="0"/>
    <n v="0"/>
    <n v="19000"/>
    <m/>
    <m/>
    <n v="24"/>
    <n v="97"/>
    <n v="1168"/>
    <n v="255930"/>
    <n v="0"/>
    <n v="38000"/>
    <s v="Cash"/>
    <n v="24000"/>
    <n v="19000"/>
  </r>
  <r>
    <s v="2011-7873"/>
    <x v="0"/>
    <x v="0"/>
    <x v="222"/>
    <x v="4"/>
    <s v="Cabinet"/>
    <x v="234"/>
    <x v="0"/>
    <s v="Rutherford"/>
    <n v="1"/>
    <s v="160 Executive Drive, Rutherfordton, NC"/>
    <x v="0"/>
    <s v="160 Executive Drive, Rutherfordton, NC 28139"/>
    <s v="28139-2929"/>
    <s v="910-691-7099"/>
    <s v="www.geppettokitchens.com"/>
    <n v="337110"/>
    <s v="Not Applicable"/>
    <s v="Manufacturing"/>
    <s v="Not Applicable"/>
    <s v="a. Installation or purchase of new equipment, b. Structural repairs, improvements, or renovations to existing buildings to be used for expansion"/>
    <n v="270000"/>
    <m/>
    <m/>
    <n v="122"/>
    <n v="0"/>
    <n v="30680"/>
    <n v="2083860"/>
    <m/>
    <n v="3"/>
    <x v="1"/>
    <n v="0"/>
    <n v="0"/>
    <m/>
    <m/>
    <n v="0"/>
    <n v="0"/>
    <n v="0"/>
    <n v="0"/>
    <n v="0"/>
    <n v="270000"/>
    <s v="Cash"/>
    <n v="1242"/>
    <n v="0"/>
  </r>
  <r>
    <s v="2011-8038"/>
    <x v="0"/>
    <x v="0"/>
    <x v="223"/>
    <x v="4"/>
    <s v="Blue Thunder"/>
    <x v="235"/>
    <x v="0"/>
    <s v="Montgomery"/>
    <n v="1"/>
    <s v="131 Industrial Drive, Troy, NC"/>
    <x v="0"/>
    <s v="2021 Progress Court, Raleigh, NC 27608"/>
    <n v="27371"/>
    <s v="855-273-7800"/>
    <s v="www.aseptia.com"/>
    <n v="311421"/>
    <s v="Not Applicable"/>
    <s v="Manufacturing"/>
    <s v="Not Applicable"/>
    <s v="a. Installation or purchase of new equipment, b. Structural repairs, improvements, or renovations to existing buildings to be used for expansion, c. Construction of or improvements to new or existing water...or equipment for existing buildings"/>
    <n v="150000"/>
    <m/>
    <m/>
    <n v="68"/>
    <n v="0"/>
    <n v="28392"/>
    <n v="9180000"/>
    <m/>
    <n v="3"/>
    <x v="0"/>
    <n v="0"/>
    <n v="150000"/>
    <m/>
    <m/>
    <n v="77"/>
    <n v="0"/>
    <n v="755.53"/>
    <n v="10289926.640000001"/>
    <n v="0"/>
    <n v="507531"/>
    <s v="Tax Incentives, Donation of Land"/>
    <n v="250000"/>
    <n v="150000"/>
  </r>
  <r>
    <s v="2011-7683"/>
    <x v="0"/>
    <x v="0"/>
    <x v="224"/>
    <x v="4"/>
    <s v="Meghan"/>
    <x v="236"/>
    <x v="0"/>
    <s v="Brunswick"/>
    <n v="3"/>
    <s v="2080 Enterprise Drive, Leland, NC"/>
    <x v="0"/>
    <s v="11 Lake Avenue Extension, Danbury, CT 06811"/>
    <s v="28451-8804"/>
    <s v="203-300-8226"/>
    <s v="www.cmsfoods.com"/>
    <n v="325998"/>
    <s v="Not Applicable"/>
    <s v="Manufacturing"/>
    <s v="Not Applicable"/>
    <s v="a. Installation or purchase of new equipment, b. Structural repairs, improvements, or renovations to existing buildings to be used for expansion, d. Construction of or improvements to new or existing water...or equipment for new/proposed building"/>
    <n v="32000"/>
    <m/>
    <m/>
    <n v="47"/>
    <n v="0"/>
    <n v="38792"/>
    <n v="3960000"/>
    <m/>
    <n v="3"/>
    <x v="1"/>
    <n v="0"/>
    <n v="0"/>
    <m/>
    <m/>
    <n v="0"/>
    <n v="0"/>
    <n v="0"/>
    <n v="0"/>
    <n v="0"/>
    <n v="32000"/>
    <s v="Tax Incentives"/>
    <n v="0"/>
    <n v="0"/>
  </r>
  <r>
    <s v="2011-7691"/>
    <x v="0"/>
    <x v="0"/>
    <x v="225"/>
    <x v="4"/>
    <s v="Blue"/>
    <x v="237"/>
    <x v="0"/>
    <s v="Alamance"/>
    <n v="2"/>
    <s v="2031 Park Center Drive, Mebane, NC"/>
    <x v="0"/>
    <s v="287 South Randolphville Road, Piscataway, NJ 08854"/>
    <s v="27302-9817"/>
    <s v="732-424-8325"/>
    <s v="www.ferrarofoods.com"/>
    <n v="424410"/>
    <s v="Not Applicable"/>
    <s v="Wholesale Trade"/>
    <s v="Not Applicable"/>
    <s v="a. Installation or purchase of new equipment, b. Structural repairs, improvements, or renovations to existing buildings to be used for expansion"/>
    <n v="70000"/>
    <m/>
    <m/>
    <n v="21"/>
    <n v="58"/>
    <n v="39728"/>
    <n v="5377500"/>
    <m/>
    <n v="3"/>
    <x v="0"/>
    <n v="0"/>
    <n v="35000"/>
    <m/>
    <m/>
    <n v="12"/>
    <n v="58"/>
    <n v="874"/>
    <n v="7108621"/>
    <n v="0"/>
    <n v="152250"/>
    <s v="Cash"/>
    <n v="76187"/>
    <n v="35000"/>
  </r>
  <r>
    <s v="2011-7504"/>
    <x v="0"/>
    <x v="0"/>
    <x v="226"/>
    <x v="4"/>
    <s v="Norman"/>
    <x v="238"/>
    <x v="0"/>
    <s v="Lenoir"/>
    <n v="1"/>
    <s v="1780 Smithfield Way, Kinston, NC"/>
    <x v="1"/>
    <s v="112 Commerce Street, Smithfield, VA 23430"/>
    <s v="28504-9244"/>
    <s v="757-357-8192"/>
    <s v="Not Available"/>
    <n v="311612"/>
    <s v="Not Applicable"/>
    <s v="Manufacturing"/>
    <s v="Not Applicable"/>
    <s v="a. Installation or purchase of new equipment, b. Structural repairs, improvements, or renovations to existing buildings to be used for expansion"/>
    <n v="700000"/>
    <m/>
    <m/>
    <n v="297"/>
    <n v="340"/>
    <n v="24856"/>
    <n v="76900000"/>
    <m/>
    <n v="3"/>
    <x v="0"/>
    <n v="0"/>
    <n v="700000"/>
    <m/>
    <m/>
    <n v="449"/>
    <n v="340"/>
    <n v="641"/>
    <n v="82037066"/>
    <n v="0"/>
    <n v="6700000"/>
    <s v="Tax Incentives, Cash "/>
    <n v="848730"/>
    <n v="700000"/>
  </r>
  <r>
    <s v="2011-8091"/>
    <x v="0"/>
    <x v="0"/>
    <x v="227"/>
    <x v="4"/>
    <s v="Tundra"/>
    <x v="239"/>
    <x v="0"/>
    <s v="Guilford"/>
    <n v="3"/>
    <s v="426 Chimney Rock Road, Greensboro, NC"/>
    <x v="1"/>
    <s v="426 Chimney Rock Road, Greensboro, NC 27409"/>
    <s v="27409-9260"/>
    <s v="336-662-2420"/>
    <s v="www.coilplus.com"/>
    <n v="423510"/>
    <s v="Not Applicable"/>
    <s v="Wholesale Trade"/>
    <s v="Not Applicable"/>
    <s v="a. Installation or purchase of new equipment, b. Structural repairs, improvements, or renovations to existing buildings to be used for expansion, c. Construction of or improvements to new or existing water...or equipment for existing buildings, d. Construction of or improvements to new or existing water...or equipment for new/proposed building"/>
    <n v="50000"/>
    <m/>
    <m/>
    <n v="21"/>
    <n v="41"/>
    <n v="38636"/>
    <n v="11430000"/>
    <m/>
    <n v="3"/>
    <x v="0"/>
    <n v="0"/>
    <n v="40500"/>
    <m/>
    <m/>
    <n v="17"/>
    <n v="41"/>
    <n v="1286"/>
    <n v="13594606"/>
    <n v="0"/>
    <n v="160453"/>
    <s v="Cash"/>
    <n v="53484"/>
    <n v="40500"/>
  </r>
  <r>
    <s v="2011-7958"/>
    <x v="0"/>
    <x v="0"/>
    <x v="228"/>
    <x v="4"/>
    <s v="Amaretto"/>
    <x v="240"/>
    <x v="0"/>
    <s v="Cabarrus"/>
    <n v="3"/>
    <s v="4450 Fortune Ave NW, Concord, NC"/>
    <x v="1"/>
    <s v="4450 Fortune Ave NW, Concord, NC 28027"/>
    <s v="28027-7901"/>
    <s v="704-707-0331"/>
    <s v="www.pregelamerica.com"/>
    <n v="311520"/>
    <s v="Not Applicable"/>
    <s v="Manufacturing"/>
    <s v="Not Applicable"/>
    <s v="a. Installation or purchase of new equipment, b. Structural repairs, improvements, or renovations to existing buildings to be used for expansion"/>
    <n v="67500"/>
    <m/>
    <m/>
    <n v="43"/>
    <n v="80"/>
    <n v="36452"/>
    <n v="10260000"/>
    <m/>
    <n v="3"/>
    <x v="0"/>
    <n v="0"/>
    <n v="25650"/>
    <m/>
    <m/>
    <n v="16"/>
    <n v="80"/>
    <n v="783"/>
    <n v="13817593"/>
    <n v="0"/>
    <n v="320658"/>
    <s v="Tax Incentives"/>
    <n v="451761"/>
    <n v="25650"/>
  </r>
  <r>
    <s v="2011-7856"/>
    <x v="0"/>
    <x v="0"/>
    <x v="229"/>
    <x v="4"/>
    <s v="Sebring"/>
    <x v="241"/>
    <x v="0"/>
    <s v="Rockingham"/>
    <n v="1"/>
    <s v="226 Watlington Industrial Drive, Reidsville, NC"/>
    <x v="1"/>
    <s v="226 Watlington Industrial Drive, Reidsville, NC 27320"/>
    <s v="27320-8147"/>
    <s v="336-634-4063"/>
    <s v="www.hennigesautomotive.com"/>
    <n v="326291"/>
    <s v="Not Applicable"/>
    <s v="Manufacturing"/>
    <s v="Not Applicable"/>
    <s v="a. Installation or purchase of new equipment"/>
    <n v="65000"/>
    <m/>
    <m/>
    <n v="58"/>
    <n v="238"/>
    <n v="25064"/>
    <n v="2011500"/>
    <m/>
    <n v="3"/>
    <x v="1"/>
    <n v="0"/>
    <n v="0"/>
    <m/>
    <m/>
    <n v="0"/>
    <n v="238"/>
    <n v="0"/>
    <n v="0"/>
    <n v="0"/>
    <n v="84648"/>
    <s v="Tax Incentives"/>
    <n v="56260"/>
    <n v="0"/>
  </r>
  <r>
    <s v="2011-8116"/>
    <x v="0"/>
    <x v="0"/>
    <x v="229"/>
    <x v="4"/>
    <s v="Staples"/>
    <x v="242"/>
    <x v="0"/>
    <s v="Haywood"/>
    <n v="2"/>
    <s v="288 Howell Mill Road, Waynesville, NC"/>
    <x v="1"/>
    <s v="One North Second Street, Mail Stop B04, Hartsville, SC 29550"/>
    <s v="28786-3053"/>
    <s v="843-383-7743"/>
    <s v="www.sonoco.com"/>
    <n v="326100"/>
    <s v="Not Applicable"/>
    <s v="Manufacturing"/>
    <s v="Not Applicable"/>
    <s v="a. Installation or purchase of new equipment, b. Structural repairs, improvements, or renovations to existing buildings to be used for expansion"/>
    <n v="140000"/>
    <m/>
    <m/>
    <n v="32"/>
    <n v="331"/>
    <n v="31720"/>
    <n v="10551000"/>
    <m/>
    <n v="3"/>
    <x v="0"/>
    <n v="0"/>
    <n v="140000"/>
    <m/>
    <m/>
    <n v="63"/>
    <n v="331"/>
    <n v="662"/>
    <n v="11940435"/>
    <n v="0"/>
    <n v="168686"/>
    <s v="Tax Incentives"/>
    <n v="177362"/>
    <n v="140000"/>
  </r>
  <r>
    <s v="2011-7893"/>
    <x v="0"/>
    <x v="0"/>
    <x v="230"/>
    <x v="4"/>
    <s v="Electric"/>
    <x v="243"/>
    <x v="0"/>
    <s v="McDowell"/>
    <n v="1"/>
    <s v="510 Rockwell Drive, Marion, NC"/>
    <x v="1"/>
    <s v="510 Rockwell Drive, Marion, NC 28752"/>
    <s v="28752-8821"/>
    <s v="828-655-3901"/>
    <s v="www.baldor.com"/>
    <n v="332991"/>
    <s v="Not Applicable"/>
    <s v="Manufacturing"/>
    <s v="Not Applicable"/>
    <s v="a. Installation or purchase of new equipment, b. Structural repairs, improvements, or renovations to existing buildings to be used for expansion"/>
    <n v="123000"/>
    <m/>
    <m/>
    <n v="37"/>
    <n v="120"/>
    <n v="31772"/>
    <n v="15975000"/>
    <m/>
    <n v="3"/>
    <x v="0"/>
    <n v="0"/>
    <n v="61500"/>
    <m/>
    <m/>
    <n v="23"/>
    <n v="120"/>
    <n v="831"/>
    <n v="13915523"/>
    <n v="0"/>
    <n v="196000"/>
    <s v="Cash "/>
    <n v="73173"/>
    <n v="61500"/>
  </r>
  <r>
    <s v="2011-8113"/>
    <x v="0"/>
    <x v="0"/>
    <x v="231"/>
    <x v="4"/>
    <s v="Safeguard"/>
    <x v="244"/>
    <x v="0"/>
    <s v="Guilford"/>
    <n v="3"/>
    <s v="3515 West Market Street, Greensboro, NC"/>
    <x v="0"/>
    <s v="8151 West 183rd Street, Suite B, Tinley Park, IL 60487"/>
    <s v="27403-4438"/>
    <s v="708-342-6983"/>
    <s v="www.s-s-c.com"/>
    <n v="541219"/>
    <s v="Not Applicable"/>
    <s v="Professional, Scientific, and Technical Services"/>
    <s v="Not Applicable"/>
    <s v="a. Installation or purchase of new equipment"/>
    <n v="75000"/>
    <m/>
    <m/>
    <n v="68"/>
    <n v="0"/>
    <n v="25272"/>
    <n v="350000"/>
    <m/>
    <n v="3"/>
    <x v="1"/>
    <n v="0"/>
    <n v="0"/>
    <m/>
    <m/>
    <n v="0"/>
    <n v="0"/>
    <n v="0"/>
    <n v="0"/>
    <n v="0"/>
    <n v="75000"/>
    <s v="Cash, "/>
    <n v="0"/>
    <n v="0"/>
  </r>
  <r>
    <s v="2011-8049"/>
    <x v="0"/>
    <x v="0"/>
    <x v="232"/>
    <x v="4"/>
    <s v="Twisted Breeze"/>
    <x v="245"/>
    <x v="0"/>
    <s v="Catawba"/>
    <n v="2"/>
    <s v="914-916 25th Street SE, Hickory, NC"/>
    <x v="0"/>
    <s v="1209 Orange Street, Wilmington, Delaware 19801"/>
    <s v="28602-9609"/>
    <s v="832-384-1209"/>
    <s v="www.punker.com"/>
    <n v="333412"/>
    <s v="Not Applicable"/>
    <s v="Manufacturing"/>
    <s v="Not Applicable"/>
    <s v="a. Installation or purchase of new equipment"/>
    <n v="78100"/>
    <m/>
    <m/>
    <n v="50"/>
    <n v="0"/>
    <n v="32240"/>
    <n v="3810000"/>
    <m/>
    <n v="3"/>
    <x v="1"/>
    <n v="0"/>
    <n v="0"/>
    <m/>
    <m/>
    <n v="0"/>
    <n v="0"/>
    <n v="0"/>
    <n v="0"/>
    <n v="0"/>
    <n v="126849"/>
    <s v="Tax Incentives, Cash, Duke CIF grant "/>
    <n v="5000"/>
    <n v="0"/>
  </r>
  <r>
    <s v="2011-7692a"/>
    <x v="0"/>
    <x v="1"/>
    <x v="233"/>
    <x v="4"/>
    <s v="Opus"/>
    <x v="246"/>
    <x v="2"/>
    <s v="Mecklenburg"/>
    <n v="3"/>
    <s v="Downtown Options &amp; Ballantye-Woodward Bldg., City of Charlotte, NC"/>
    <x v="0"/>
    <s v="250 East Fifth Street, Cincinnati, OH 45201"/>
    <s v="TBD"/>
    <s v="513-784-8053"/>
    <s v="www.chiquita"/>
    <n v="551114"/>
    <n v="541712"/>
    <s v="Management of Companies and Enterprises"/>
    <s v="Professional, Scientific, and Technical Services"/>
    <s v="a. Installation or purchase of new equipment, b. Structural repairs, improvements, or renovations to existing buildings to be used for expansion"/>
    <n v="2503114"/>
    <m/>
    <m/>
    <n v="375"/>
    <n v="4"/>
    <n v="96096"/>
    <n v="12751000"/>
    <m/>
    <n v="3"/>
    <x v="0"/>
    <n v="0"/>
    <n v="1021275"/>
    <m/>
    <m/>
    <n v="281"/>
    <n v="4"/>
    <n v="2175.29"/>
    <n v="12713849"/>
    <n v="1021275"/>
    <n v="2503114"/>
    <s v="Cash"/>
    <n v="1021275"/>
    <n v="0"/>
  </r>
  <r>
    <s v="2011-7898"/>
    <x v="0"/>
    <x v="0"/>
    <x v="234"/>
    <x v="4"/>
    <s v="Mars"/>
    <x v="247"/>
    <x v="0"/>
    <s v="Mecklenburg"/>
    <n v="3"/>
    <s v="100-B Forsyth Hall Drive, Charlotte, NC"/>
    <x v="0"/>
    <s v="August-Hausser-Str. 6, 74080 Heilbronn, Germany"/>
    <s v="28273-5726"/>
    <s v="49 7131 918 388"/>
    <s v="www.marbach.com"/>
    <n v="333514"/>
    <s v="Not Applicable"/>
    <s v="Manufacturing"/>
    <s v="Not Applicable"/>
    <s v="a. Installation or purchase of new equipment, c. Construction of or improvements to new or existing water...or equipment for existing buildings"/>
    <n v="50000"/>
    <m/>
    <m/>
    <n v="27"/>
    <n v="0"/>
    <n v="34632"/>
    <n v="2700000"/>
    <m/>
    <n v="3"/>
    <x v="0"/>
    <n v="0"/>
    <n v="50000"/>
    <m/>
    <m/>
    <n v="30"/>
    <n v="0"/>
    <n v="1000"/>
    <n v="2920000"/>
    <n v="0"/>
    <n v="80557"/>
    <s v="Tax Incentives"/>
    <n v="80556"/>
    <n v="50000"/>
  </r>
  <r>
    <s v="2009-5943"/>
    <x v="0"/>
    <x v="0"/>
    <x v="235"/>
    <x v="4"/>
    <s v="Hitachi"/>
    <x v="248"/>
    <x v="0"/>
    <s v="Iredell"/>
    <n v="2"/>
    <s v="1 Hitachi Metals Drive, China Grove, NC"/>
    <x v="1"/>
    <s v="1 Hitachi Metals Drive, China Grove, NC 28023"/>
    <s v="28023-9461"/>
    <s v="704-856-2470"/>
    <s v="Not Available"/>
    <n v="332999"/>
    <s v="Not Applicable"/>
    <s v="Manufacturing"/>
    <s v="Not Applicable"/>
    <s v="a. Installation or purchase of new equipment, b. Structural repairs, improvements, or renovations to existing buildings to be used for expansion, c. Construction of or improvements to new or existing water...or equipment for existing buildings"/>
    <n v="153700"/>
    <m/>
    <m/>
    <n v="59"/>
    <n v="65"/>
    <n v="37908"/>
    <n v="54900000"/>
    <m/>
    <n v="3"/>
    <x v="1"/>
    <n v="0"/>
    <n v="0"/>
    <m/>
    <m/>
    <n v="0"/>
    <n v="65"/>
    <n v="0"/>
    <n v="0"/>
    <n v="0"/>
    <n v="638359"/>
    <s v="Tax Incentives"/>
    <n v="0"/>
    <n v="0"/>
  </r>
  <r>
    <s v="2011-8211"/>
    <x v="0"/>
    <x v="0"/>
    <x v="235"/>
    <x v="4"/>
    <s v="Icebox"/>
    <x v="249"/>
    <x v="0"/>
    <s v="Rowan"/>
    <n v="3"/>
    <s v="402 Statesvile Industrial Park, Route 70, Statesvile, NC"/>
    <x v="0"/>
    <s v="Post Office Box 11179, Goldsboro, NC 27532"/>
    <n v="28677"/>
    <s v="919-778-3000"/>
    <s v="www.pdco.com"/>
    <n v="424490"/>
    <s v="Not Applicable"/>
    <s v="Wholesale Trade"/>
    <s v="Not Applicable"/>
    <s v="a. Installation or purchase of new equipment, b. Structural repairs, improvements, or renovations to existing buildings to be used for expansion"/>
    <n v="150000"/>
    <m/>
    <m/>
    <n v="44"/>
    <n v="412"/>
    <n v="42796"/>
    <n v="7650000"/>
    <m/>
    <n v="3"/>
    <x v="0"/>
    <n v="0"/>
    <n v="112500"/>
    <m/>
    <m/>
    <n v="41"/>
    <n v="412"/>
    <n v="892"/>
    <n v="8225293"/>
    <n v="0"/>
    <n v="327501"/>
    <s v="Tax Incentives"/>
    <n v="33754.199999999997"/>
    <n v="112500"/>
  </r>
  <r>
    <s v="2011-7776"/>
    <x v="0"/>
    <x v="0"/>
    <x v="236"/>
    <x v="4"/>
    <s v="Breeze"/>
    <x v="250"/>
    <x v="0"/>
    <s v="Cleveland"/>
    <n v="1"/>
    <s v="4401 East Dixon Blvd., Shelby, NC"/>
    <x v="1"/>
    <s v="101 Reliance Road, Kings Mountain, NC 28086"/>
    <s v="28152-7976"/>
    <s v="704-692-6597"/>
    <s v="www.baldor.com"/>
    <n v="335312"/>
    <s v="Not Applicable"/>
    <s v="Manufacturing"/>
    <s v="Not Applicable"/>
    <s v="a. Installation or purchase of new equipment, b. Structural repairs, improvements, or renovations to existing buildings to be used for expansion, d. Construction of or improvements to new or existing water...or equipment for new/proposed building"/>
    <n v="400000"/>
    <m/>
    <m/>
    <n v="149"/>
    <n v="1125"/>
    <n v="39936"/>
    <n v="15300000"/>
    <m/>
    <n v="3"/>
    <x v="1"/>
    <n v="0"/>
    <n v="0"/>
    <m/>
    <m/>
    <n v="0"/>
    <n v="1125"/>
    <n v="0"/>
    <n v="0"/>
    <n v="0"/>
    <n v="1200850"/>
    <s v="Tax Incentives, Cash"/>
    <n v="25000"/>
    <n v="0"/>
  </r>
  <r>
    <s v="2011-8160"/>
    <x v="0"/>
    <x v="0"/>
    <x v="237"/>
    <x v="5"/>
    <s v="CPP2"/>
    <x v="251"/>
    <x v="0"/>
    <s v="Davie"/>
    <n v="2"/>
    <s v="111 Kaydon Drive, Mocksville, NC"/>
    <x v="0"/>
    <s v="7102 Cessna Drive, Greensboro, NC 27409"/>
    <s v="27028-9304"/>
    <s v="336-544-0761"/>
    <s v="www.cppglobal.com"/>
    <n v="326199"/>
    <s v="Not Applicable"/>
    <s v="Manufacturing"/>
    <s v="Not Applicable"/>
    <s v="a. Installation or purchase of new equipment, b. Structural repairs, improvements, or renovations to existing buildings to be used for expansion"/>
    <n v="250000"/>
    <m/>
    <m/>
    <n v="126"/>
    <n v="285"/>
    <n v="35256"/>
    <n v="4770000"/>
    <m/>
    <n v="3"/>
    <x v="0"/>
    <n v="0"/>
    <n v="125000"/>
    <m/>
    <m/>
    <n v="70"/>
    <n v="285"/>
    <n v="1142"/>
    <n v="8151112"/>
    <n v="0"/>
    <n v="293960"/>
    <s v="Cash"/>
    <n v="302561"/>
    <n v="125000"/>
  </r>
  <r>
    <s v="2011-8139"/>
    <x v="0"/>
    <x v="0"/>
    <x v="238"/>
    <x v="5"/>
    <s v="Treehouse"/>
    <x v="252"/>
    <x v="0"/>
    <s v="Forsyth"/>
    <n v="1"/>
    <s v="1481 West 2nd Street, Washington, NC"/>
    <x v="0"/>
    <s v="320 Livingstone Avenue South, P. O. Box 40, Listowel, Ontario, Canada, N4W3H3"/>
    <s v="27889-4157"/>
    <s v="519-291-3780"/>
    <s v="www.spinriteyarns.com"/>
    <n v="313312"/>
    <s v="Not Applicable"/>
    <s v="Manufacturing"/>
    <s v="Not Applicable"/>
    <s v="a. Installation or purchase of new equipment"/>
    <n v="180000"/>
    <m/>
    <m/>
    <n v="81"/>
    <n v="0"/>
    <n v="22620"/>
    <n v="975000"/>
    <m/>
    <n v="3"/>
    <x v="0"/>
    <n v="0"/>
    <n v="180000"/>
    <m/>
    <m/>
    <n v="81"/>
    <n v="0"/>
    <n v="551"/>
    <n v="1061245"/>
    <n v="0"/>
    <n v="180000"/>
    <s v="Cash"/>
    <n v="180000"/>
    <n v="180000"/>
  </r>
  <r>
    <s v="2011-8265"/>
    <x v="0"/>
    <x v="0"/>
    <x v="238"/>
    <x v="5"/>
    <s v="Liberty"/>
    <x v="253"/>
    <x v="0"/>
    <s v="Beaufort"/>
    <n v="3"/>
    <s v="4401 Lancing Drive, Winston-Salem, NC"/>
    <x v="1"/>
    <s v="3817 N. Liberty Street, Winston-Salem, NC 27105"/>
    <n v="27105"/>
    <s v="336-766-6260"/>
    <s v="www.piedmontpropulsion.com"/>
    <n v="336413"/>
    <s v="Not Applicable"/>
    <s v="Manufacturing"/>
    <s v="Not Applicable"/>
    <s v="a. Installation or purchase of new equipment, b. Structural repairs, improvements, or renovations to existing buildings to be used for expansion, c. Construction of or improvements to new or existing water...or equipment for existing buildings"/>
    <n v="50000"/>
    <m/>
    <m/>
    <n v="23"/>
    <n v="31"/>
    <n v="30888"/>
    <n v="1490000"/>
    <m/>
    <n v="3"/>
    <x v="0"/>
    <n v="0"/>
    <n v="35000"/>
    <m/>
    <m/>
    <n v="16"/>
    <n v="31"/>
    <n v="789"/>
    <n v="3097657"/>
    <n v="0"/>
    <n v="52500"/>
    <s v="Cash"/>
    <n v="11827"/>
    <n v="35000"/>
  </r>
  <r>
    <s v="2011-8157"/>
    <x v="0"/>
    <x v="0"/>
    <x v="239"/>
    <x v="5"/>
    <s v="Lubrimetal"/>
    <x v="254"/>
    <x v="0"/>
    <s v="Caldwell"/>
    <n v="1"/>
    <s v="435 South Main St., Granite Falls, NC"/>
    <x v="0"/>
    <s v="VIA Moggio, 19, Vercurago (LC), Italy 23808"/>
    <s v="28630-8536"/>
    <s v="39 0341 420444"/>
    <s v="www.lubrimetal.com"/>
    <n v="325998"/>
    <s v="Not Applicable"/>
    <s v="Manufacturing"/>
    <s v="Not Applicable"/>
    <s v="a. Installation or purchase of new equipment, b. Structural repairs, improvements, or renovations to existing buildings to be used for expansion, c. Construction of or improvements to new or existing water...or equipment for existing buildings, d. Construction of or improvements to new or existing water...or equipment for new/proposed building"/>
    <n v="38000"/>
    <m/>
    <m/>
    <n v="17"/>
    <n v="0"/>
    <n v="37180"/>
    <n v="1710000"/>
    <m/>
    <n v="3"/>
    <x v="0"/>
    <n v="0"/>
    <n v="17860"/>
    <m/>
    <m/>
    <n v="8"/>
    <n v="0"/>
    <n v="837"/>
    <n v="1775185"/>
    <n v="0"/>
    <n v="38000"/>
    <s v="Cash"/>
    <n v="17860"/>
    <n v="17860"/>
  </r>
  <r>
    <s v="2011-7899"/>
    <x v="0"/>
    <x v="0"/>
    <x v="240"/>
    <x v="5"/>
    <s v="Big Forest"/>
    <x v="255"/>
    <x v="0"/>
    <s v="Henderson"/>
    <n v="3"/>
    <s v="Ferncliff Industrial Park, Henderson, NC"/>
    <x v="0"/>
    <s v="1075 E. 20th Street, Chico, CA 95928"/>
    <n v="28759"/>
    <s v="530-893-3520"/>
    <s v="www.sierranevada.com"/>
    <n v="312120"/>
    <s v="Not Applicable"/>
    <s v="Manufacturing"/>
    <s v="Not Applicable"/>
    <s v="a. Installation or purchase of new equipment"/>
    <n v="1025000"/>
    <m/>
    <m/>
    <n v="86"/>
    <n v="0"/>
    <n v="37284"/>
    <n v="96750000"/>
    <m/>
    <n v="3"/>
    <x v="0"/>
    <n v="0"/>
    <n v="1025000"/>
    <m/>
    <m/>
    <n v="108"/>
    <n v="0"/>
    <n v="1092"/>
    <n v="170782076"/>
    <n v="0"/>
    <n v="3836800"/>
    <s v="Cash"/>
    <n v="1375000"/>
    <n v="1025000"/>
  </r>
  <r>
    <s v="2011-8342"/>
    <x v="0"/>
    <x v="0"/>
    <x v="241"/>
    <x v="5"/>
    <s v="Red Rider"/>
    <x v="256"/>
    <x v="0"/>
    <s v="Dare"/>
    <n v="2"/>
    <s v="Davis Building, 829D Harbor Road, Wanchese, NC"/>
    <x v="0"/>
    <s v="257 Franklin Street, Bristol, RI 02809"/>
    <n v="27981"/>
    <s v="401-619-1055"/>
    <s v="www.gunboat.com"/>
    <n v="336621"/>
    <s v="Not Applicable"/>
    <s v="Manufacturing"/>
    <s v="Not Applicable"/>
    <s v="a. Installation or purchase of new equipment, b. Structural repairs, improvements, or renovations to existing buildings to be used for expansion, d. Construction of or improvements to new or existing water...or equipment for new/proposed building"/>
    <n v="213000"/>
    <m/>
    <m/>
    <n v="64"/>
    <n v="0"/>
    <n v="24388"/>
    <n v="1650000"/>
    <m/>
    <n v="3"/>
    <x v="0"/>
    <n v="0"/>
    <n v="213000"/>
    <m/>
    <m/>
    <n v="75"/>
    <n v="0"/>
    <n v="720"/>
    <n v="2309017"/>
    <n v="0"/>
    <n v="2101652"/>
    <s v="In-kind Services, Cash, Infrastructure"/>
    <n v="1546857"/>
    <n v="213000"/>
  </r>
  <r>
    <s v="2011-8087a"/>
    <x v="0"/>
    <x v="1"/>
    <x v="242"/>
    <x v="5"/>
    <s v="Bee aka Dig"/>
    <x v="257"/>
    <x v="1"/>
    <s v="Johnston"/>
    <n v="3"/>
    <s v="954 Highway 42 East, Clayton, NC"/>
    <x v="1"/>
    <s v="954 Highway 42 East, Clayton, PO Box 999, Clayton, NC 27520"/>
    <s v="27527-8078"/>
    <s v="919-550-1284"/>
    <s v="www.caterpillar.com"/>
    <n v="333120"/>
    <s v="Not Applicable"/>
    <s v="Manufacturing"/>
    <s v="Not Applicable"/>
    <s v="a. Installation or purchase of new equipment, b. Structural repairs, improvements, or renovations to existing buildings to be used for expansion, d. Construction of or improvements to new or existing water...or equipment for new/proposed building"/>
    <n v="400000"/>
    <m/>
    <m/>
    <n v="141"/>
    <n v="1144"/>
    <n v="34008"/>
    <n v="29700000"/>
    <m/>
    <n v="3"/>
    <x v="1"/>
    <n v="0"/>
    <n v="0"/>
    <m/>
    <m/>
    <n v="0"/>
    <n v="1144"/>
    <n v="0"/>
    <n v="0"/>
    <n v="0"/>
    <n v="1609242"/>
    <s v="Tax Incentives"/>
    <n v="93919"/>
    <n v="0"/>
  </r>
  <r>
    <s v="2011-8291"/>
    <x v="0"/>
    <x v="0"/>
    <x v="243"/>
    <x v="5"/>
    <s v="Strategic II"/>
    <x v="258"/>
    <x v="0"/>
    <s v="Guilford"/>
    <n v="3"/>
    <s v="High Point, Guilford County, NC"/>
    <x v="1"/>
    <s v="2550 Meridian Blvd, Suite 200, Franklin, TN 37064"/>
    <n v="27260"/>
    <s v="336-482-7569"/>
    <s v="www.solstas.com"/>
    <n v="6221510"/>
    <s v="Not Applicable"/>
    <s v="Health Care and Social Assistance"/>
    <s v="Not Applicable"/>
    <s v="a. Installation or purchase of new equipment, c. Construction of or improvements to new or existing water...or equipment for existing buildings"/>
    <n v="450000"/>
    <m/>
    <m/>
    <n v="270"/>
    <n v="721"/>
    <n v="44096"/>
    <n v="6750000"/>
    <m/>
    <n v="3"/>
    <x v="1"/>
    <n v="0"/>
    <n v="0"/>
    <m/>
    <m/>
    <n v="0"/>
    <n v="721"/>
    <n v="0"/>
    <n v="0"/>
    <n v="0"/>
    <n v="1000000"/>
    <s v="Cash"/>
    <n v="0"/>
    <n v="0"/>
  </r>
  <r>
    <s v="2011-7673"/>
    <x v="0"/>
    <x v="0"/>
    <x v="244"/>
    <x v="5"/>
    <s v="Navajo"/>
    <x v="259"/>
    <x v="0"/>
    <s v="Cleveland"/>
    <n v="1"/>
    <s v="1100 Airport Road, Shelby, NC"/>
    <x v="1"/>
    <s v="1100 Airport Road, Shelby, NC 28150"/>
    <s v="28150-3639"/>
    <s v="704-482-9482"/>
    <s v="www.fascontrols.com"/>
    <n v="336322"/>
    <s v="Not Applicable"/>
    <s v="Manufacturing"/>
    <s v="Not Applicable"/>
    <s v="a. Installation or purchase of new equipment, b. Structural repairs, improvements, or renovations to existing buildings to be used for expansion, c. Construction of or improvements to new or existing water...or equipment for existing buildings, d. Construction of or improvements to new or existing water...or equipment for new/proposed building"/>
    <n v="228000"/>
    <m/>
    <m/>
    <n v="51"/>
    <n v="203"/>
    <n v="29276"/>
    <n v="6570000"/>
    <m/>
    <n v="3"/>
    <x v="0"/>
    <n v="0"/>
    <n v="59280"/>
    <m/>
    <m/>
    <n v="13"/>
    <n v="203"/>
    <n v="826"/>
    <n v="7208732"/>
    <n v="0"/>
    <n v="232155"/>
    <s v="Cash"/>
    <n v="48274"/>
    <n v="59280"/>
  </r>
  <r>
    <s v="2011-8310"/>
    <x v="0"/>
    <x v="0"/>
    <x v="245"/>
    <x v="5"/>
    <s v="BT"/>
    <x v="260"/>
    <x v="0"/>
    <s v="Alamance"/>
    <n v="2"/>
    <s v="1305 Graham Street, Burlington, NC"/>
    <x v="1"/>
    <s v="PO Box 295, Burlington, NC 27217"/>
    <s v="27217-6148"/>
    <s v="336-585-2308"/>
    <s v="www.burlingtontechnologies.com"/>
    <n v="314129"/>
    <n v="314129"/>
    <s v="Manufacturing"/>
    <s v="Manufacturing"/>
    <s v="a. Installation or purchase of new equipment, b. Structural repairs, improvements, or renovations to existing buildings to be used for expansion"/>
    <n v="120000"/>
    <m/>
    <m/>
    <n v="99"/>
    <n v="106"/>
    <n v="20332"/>
    <n v="652500"/>
    <m/>
    <n v="3"/>
    <x v="1"/>
    <n v="0"/>
    <n v="0"/>
    <m/>
    <m/>
    <n v="0"/>
    <n v="106"/>
    <n v="0"/>
    <n v="0"/>
    <n v="0"/>
    <n v="150000"/>
    <s v="Cash"/>
    <n v="0"/>
    <n v="0"/>
  </r>
  <r>
    <s v="2011-8346"/>
    <x v="0"/>
    <x v="0"/>
    <x v="246"/>
    <x v="5"/>
    <s v="Alliance"/>
    <x v="261"/>
    <x v="0"/>
    <s v="Rutherford"/>
    <n v="1"/>
    <s v="171 Fairground Road, Spindale, NC"/>
    <x v="0"/>
    <s v="12 Piedmont Center, Ste 404, 3495 Piedmont Road, NE, Atlanta, GA 30305"/>
    <s v="28160-2209"/>
    <s v="404-995-6225"/>
    <s v="www.allianceppc.com"/>
    <n v="326199"/>
    <s v="Not Applicable"/>
    <s v="Manufacturing"/>
    <s v="Not Applicable"/>
    <s v="b. Structural repairs, improvements, or renovations to existing buildings to be used for expansion, c. Construction of or improvements to new or existing water...or equipment for existing buildings, d. Construction of or improvements to new or existing water...or equipment for new/proposed building"/>
    <n v="48000"/>
    <m/>
    <m/>
    <n v="49"/>
    <n v="0"/>
    <n v="28132"/>
    <n v="270000"/>
    <m/>
    <n v="3"/>
    <x v="0"/>
    <n v="0"/>
    <n v="48000"/>
    <m/>
    <m/>
    <n v="49"/>
    <n v="0"/>
    <n v="545"/>
    <n v="1460544"/>
    <n v="0"/>
    <n v="50500"/>
    <s v="Tax Incentives, In-kind Services"/>
    <n v="72000"/>
    <n v="48000"/>
  </r>
  <r>
    <s v="2012-8394"/>
    <x v="0"/>
    <x v="0"/>
    <x v="247"/>
    <x v="5"/>
    <s v="Ameridial"/>
    <x v="262"/>
    <x v="0"/>
    <s v="Rutherford"/>
    <n v="1"/>
    <s v="500 West Street, Spindale, NC"/>
    <x v="1"/>
    <s v="4535 Strausser St. NW, Spindale, NC 28160"/>
    <s v="28160-1360"/>
    <s v="330-497-4888"/>
    <s v="www.ameridial.com"/>
    <n v="561422"/>
    <s v="Not Applicable"/>
    <s v="Administrative and Support and Waste Management and Remediation Services"/>
    <s v="Not Applicable"/>
    <s v="a. Installation or purchase of new equipment, b. Structural repairs, improvements, or renovations to existing buildings to be used for expansion, c. Construction of or improvements to new or existing water...or equipment for existing buildings"/>
    <n v="100000"/>
    <m/>
    <m/>
    <n v="176"/>
    <n v="38"/>
    <n v="19552"/>
    <n v="1894500"/>
    <m/>
    <n v="3"/>
    <x v="1"/>
    <n v="0"/>
    <n v="0"/>
    <m/>
    <m/>
    <n v="0"/>
    <n v="38"/>
    <n v="0"/>
    <n v="0"/>
    <n v="0"/>
    <n v="143212"/>
    <s v="Tax Incentives, Cash, Rural Center BRR - 50% of OneNC as match,"/>
    <n v="41008.28"/>
    <n v="0"/>
  </r>
  <r>
    <s v="2011-8232"/>
    <x v="0"/>
    <x v="0"/>
    <x v="248"/>
    <x v="5"/>
    <s v="Ark"/>
    <x v="263"/>
    <x v="0"/>
    <s v="Wake"/>
    <n v="3"/>
    <s v="5151 McCrimmon Pkwy, Suite 260, Morrisville, NC"/>
    <x v="0"/>
    <s v="562 Central Avenue, New Providence, NJ 07974"/>
    <s v="27560-8425"/>
    <s v="366-275-6469"/>
    <s v="www.aerocrine.com"/>
    <n v="541990"/>
    <s v="Not Applicable"/>
    <s v="Professional, Scientific, and Technical Services"/>
    <s v="Not Applicable"/>
    <s v="a. Installation or purchase of new equipment, b. Structural repairs, improvements, or renovations to existing buildings to be used for expansion, c. Construction of or improvements to new or existing water...or equipment for existing buildings, d. Construction of or improvements to new or existing water...or equipment for new/proposed building"/>
    <n v="50000"/>
    <m/>
    <m/>
    <n v="41"/>
    <n v="6"/>
    <n v="62088"/>
    <n v="197000"/>
    <m/>
    <n v="3"/>
    <x v="1"/>
    <n v="0"/>
    <n v="0"/>
    <m/>
    <m/>
    <n v="0"/>
    <n v="6"/>
    <n v="0"/>
    <n v="0"/>
    <n v="0"/>
    <n v="75000"/>
    <s v="Cash, BioTech Center - 1/2 toward match "/>
    <n v="75000"/>
    <n v="0"/>
  </r>
  <r>
    <s v="2011-8261"/>
    <x v="0"/>
    <x v="0"/>
    <x v="249"/>
    <x v="5"/>
    <s v="Protein"/>
    <x v="264"/>
    <x v="0"/>
    <s v="Rowan"/>
    <n v="2"/>
    <s v="2865 North Cannon Blvd, Kannapolis, NC"/>
    <x v="1"/>
    <s v="2865 North Cannon Blvd, Kannapolis, NC 28083"/>
    <s v="28083-9124"/>
    <s v="704-939-4399"/>
    <s v="www.eisolutionworks.com"/>
    <n v="325412"/>
    <s v="Not Applicable"/>
    <s v="Manufacturing"/>
    <s v="Not Applicable"/>
    <s v="a. Installation or purchase of new equipment, b. Structural repairs, improvements, or renovations to existing buildings to be used for expansion"/>
    <n v="500000"/>
    <m/>
    <m/>
    <n v="107"/>
    <n v="208"/>
    <n v="33852"/>
    <n v="11880000"/>
    <m/>
    <n v="3"/>
    <x v="1"/>
    <n v="0"/>
    <n v="0"/>
    <m/>
    <m/>
    <n v="0"/>
    <n v="208"/>
    <n v="0"/>
    <n v="0"/>
    <n v="0"/>
    <n v="611253"/>
    <s v="Tax Incentives"/>
    <n v="0"/>
    <n v="0"/>
  </r>
  <r>
    <s v="2011-7803"/>
    <x v="0"/>
    <x v="0"/>
    <x v="250"/>
    <x v="5"/>
    <s v="Jo"/>
    <x v="265"/>
    <x v="0"/>
    <s v="Buncombe"/>
    <n v="3"/>
    <s v="65 Craven Street, Asheville, NC"/>
    <x v="0"/>
    <s v="500 Linden Street, Fort Collins, CO 80524"/>
    <s v="28806-4648"/>
    <s v="970-419-4333"/>
    <s v="www.newbelgium.com"/>
    <n v="312120"/>
    <s v="Not Applicable"/>
    <s v="Manufacturing"/>
    <s v="Not Applicable"/>
    <s v="a. Installation or purchase of new equipment, b. Structural repairs, improvements, or renovations to existing buildings to be used for expansion, c. Construction of or improvements to new or existing water...or equipment for existing buildings, d. Construction of or improvements to new or existing water...or equipment for new/proposed building"/>
    <n v="1000000"/>
    <m/>
    <m/>
    <n v="117"/>
    <n v="0"/>
    <n v="43420"/>
    <n v="103500000"/>
    <m/>
    <n v="3"/>
    <x v="0"/>
    <n v="0"/>
    <n v="1000000"/>
    <m/>
    <m/>
    <n v="131"/>
    <n v="0"/>
    <n v="951"/>
    <n v="118263332"/>
    <n v="0"/>
    <n v="13750000"/>
    <s v="Tax Incentives, Infrastructure"/>
    <n v="1950000"/>
    <n v="1000000"/>
  </r>
  <r>
    <s v="2012-8432"/>
    <x v="0"/>
    <x v="0"/>
    <x v="251"/>
    <x v="5"/>
    <s v="HP Diggs"/>
    <x v="62"/>
    <x v="0"/>
    <s v="Guilford"/>
    <n v="3"/>
    <s v="200 North Hamilton Street, High Point, NC"/>
    <x v="1"/>
    <s v="1641 Fairystone Park Highway, Stanleytown, VA 24168"/>
    <s v="27260-5032"/>
    <s v="276-627-2446"/>
    <s v="www.stanleyfurniture.com"/>
    <n v="337122"/>
    <s v="Not Applicable"/>
    <s v="Manufacturing"/>
    <s v="Not Applicable"/>
    <s v="b. Structural repairs, improvements, or renovations to existing buildings to be used for expansion"/>
    <n v="335000"/>
    <m/>
    <m/>
    <n v="38"/>
    <n v="13"/>
    <n v="58240"/>
    <n v="3600000"/>
    <m/>
    <n v="3"/>
    <x v="0"/>
    <n v="0"/>
    <n v="221100"/>
    <m/>
    <m/>
    <n v="25"/>
    <n v="13"/>
    <n v="1481"/>
    <n v="5441375"/>
    <n v="0"/>
    <n v="416000"/>
    <s v="Cash"/>
    <n v="340000"/>
    <n v="221100"/>
  </r>
  <r>
    <s v="2012-8582"/>
    <x v="0"/>
    <x v="0"/>
    <x v="251"/>
    <x v="5"/>
    <s v="Junction"/>
    <x v="266"/>
    <x v="0"/>
    <s v="Wayne"/>
    <n v="2"/>
    <s v="1923 Hwy 581N, Pikeville, NC"/>
    <x v="1"/>
    <s v="227 W. Monroe, 27th Floor, Chicago, IL 60606"/>
    <s v="27863-8756"/>
    <s v="312-292-5077"/>
    <s v="www.ryerson.com"/>
    <n v="423510"/>
    <s v="Not Applicable"/>
    <s v="Wholesale Trade"/>
    <s v="Not Applicable"/>
    <s v="a. Installation or purchase of new equipment"/>
    <n v="100000"/>
    <m/>
    <m/>
    <n v="40"/>
    <n v="155"/>
    <n v="29744"/>
    <n v="2700000"/>
    <m/>
    <n v="3"/>
    <x v="0"/>
    <n v="0"/>
    <n v="43000"/>
    <m/>
    <m/>
    <n v="30"/>
    <n v="155"/>
    <n v="928"/>
    <n v="4412916"/>
    <n v="0"/>
    <n v="100000"/>
    <s v="Cash"/>
    <n v="43000"/>
    <n v="43000"/>
  </r>
  <r>
    <s v="2012-8427"/>
    <x v="0"/>
    <x v="0"/>
    <x v="252"/>
    <x v="5"/>
    <s v="BRP"/>
    <x v="267"/>
    <x v="0"/>
    <s v="Mitchell"/>
    <n v="1"/>
    <s v="1211 Greenwood Road, Spruce Pine, NC"/>
    <x v="1"/>
    <s v="1211 Greenwood Road, Spruce Pine, NC 28777"/>
    <s v="28777-8808"/>
    <s v="828-766-1180"/>
    <s v="www.brp.com"/>
    <n v="331528"/>
    <s v="Not Applicable"/>
    <s v="Manufacturing"/>
    <s v="Not Applicable"/>
    <s v="a. Installation or purchase of new equipment, b. Structural repairs, improvements, or renovations to existing buildings to be used for expansion, c. Construction of or improvements to new or existing water...or equipment for existing buildings"/>
    <n v="210000"/>
    <m/>
    <m/>
    <n v="63"/>
    <n v="164"/>
    <n v="33904"/>
    <n v="1030500"/>
    <m/>
    <n v="3"/>
    <x v="1"/>
    <n v="0"/>
    <n v="0"/>
    <m/>
    <m/>
    <n v="0"/>
    <n v="164"/>
    <n v="0"/>
    <n v="0"/>
    <n v="0"/>
    <n v="210000"/>
    <s v="Cash"/>
    <n v="0"/>
    <n v="0"/>
  </r>
  <r>
    <s v="2005-0435a"/>
    <x v="0"/>
    <x v="1"/>
    <x v="253"/>
    <x v="5"/>
    <s v="Top Drawer - Phase I"/>
    <x v="268"/>
    <x v="1"/>
    <s v="Davie"/>
    <n v="2"/>
    <s v="Baltimore Road, Advance, NC"/>
    <x v="0"/>
    <s v="One Ashley Way, Arcadia, WI 54612"/>
    <s v="27006-7812"/>
    <s v="608-323-3377"/>
    <s v="www.ashleyfurniture.com"/>
    <n v="337121"/>
    <n v="493110"/>
    <s v="Manufacturing"/>
    <s v="Transportation and Warehousing"/>
    <s v="a. Installation or purchase of new equipment, b. Structural repairs, improvements, or renovations to existing buildings to be used for expansion, c. Construction of or improvements to new or existing water...or equipment for existing buildings, d. Construction of or improvements to new or existing water...or equipment for new/proposed building"/>
    <n v="825000"/>
    <m/>
    <m/>
    <n v="443"/>
    <n v="10"/>
    <n v="27248"/>
    <n v="73530000"/>
    <m/>
    <n v="3"/>
    <x v="0"/>
    <n v="0"/>
    <n v="825000"/>
    <m/>
    <m/>
    <n v="264"/>
    <n v="10"/>
    <n v="598"/>
    <n v="101677103"/>
    <n v="0"/>
    <n v="3723505"/>
    <s v="Donation of Land, Tax Incentives, Cash, Fee Waivers, Rural Center, Building Reuse and Golden Leaf, Sewer Plant Cost"/>
    <n v="2331828"/>
    <n v="825000"/>
  </r>
  <r>
    <s v="2011-8352a"/>
    <x v="0"/>
    <x v="1"/>
    <x v="254"/>
    <x v="5"/>
    <s v="Spirit"/>
    <x v="269"/>
    <x v="1"/>
    <s v="Forsyth"/>
    <n v="3"/>
    <s v="Forsyth County, NC"/>
    <x v="1"/>
    <s v="2650 Pilgrim Court, Winston-Salem, NC 27106"/>
    <n v="27106"/>
    <s v="336-631-2764"/>
    <s v="www.inmar.com"/>
    <n v="541990"/>
    <n v="541614"/>
    <s v="Professional, Scientific, and Technical Services"/>
    <s v="Professional, Scientific, and Technical Services"/>
    <s v="a. Installation or purchase of new equipment, b. Structural repairs, improvements, or renovations to existing buildings to be used for expansion"/>
    <n v="237000"/>
    <m/>
    <m/>
    <n v="142"/>
    <n v="723"/>
    <n v="65520"/>
    <n v="22050000"/>
    <m/>
    <n v="3"/>
    <x v="0"/>
    <n v="0"/>
    <n v="145000"/>
    <m/>
    <m/>
    <n v="99"/>
    <n v="723"/>
    <n v="1262"/>
    <n v="2732748"/>
    <n v="0"/>
    <n v="2803610"/>
    <s v="Cash"/>
    <n v="343000"/>
    <n v="145000"/>
  </r>
  <r>
    <s v="2011-7708"/>
    <x v="0"/>
    <x v="0"/>
    <x v="255"/>
    <x v="5"/>
    <s v="Plastic"/>
    <x v="270"/>
    <x v="0"/>
    <s v="Buncombe"/>
    <n v="3"/>
    <s v="605 Sweeten Creek Industrial Park, Asheville, NC"/>
    <x v="1"/>
    <s v="8762 Lake Tibet Ct., Orlando, FL 32836"/>
    <s v="28803-1774"/>
    <s v="407-876-3317"/>
    <s v="www.plicards.com"/>
    <n v="326199"/>
    <s v="Not Applicable"/>
    <s v="Manufacturing"/>
    <s v="Not Applicable"/>
    <s v="a. Installation or purchase of new equipment, b. Structural repairs, improvements, or renovations to existing buildings to be used for expansion"/>
    <n v="84000"/>
    <m/>
    <m/>
    <n v="38"/>
    <n v="200"/>
    <n v="23712"/>
    <n v="3960000"/>
    <m/>
    <n v="3"/>
    <x v="0"/>
    <n v="0"/>
    <n v="84000"/>
    <m/>
    <m/>
    <n v="152"/>
    <n v="200"/>
    <n v="652"/>
    <n v="15148705"/>
    <n v="0"/>
    <n v="84000"/>
    <s v="Tax Incentives"/>
    <n v="96200"/>
    <n v="84000"/>
  </r>
  <r>
    <s v="2012-8719"/>
    <x v="0"/>
    <x v="0"/>
    <x v="256"/>
    <x v="5"/>
    <s v="Desk"/>
    <x v="271"/>
    <x v="0"/>
    <s v="McDowell"/>
    <n v="1"/>
    <s v="769 E. Main St., Old Fort, NC"/>
    <x v="1"/>
    <s v="123 Lyman Street, Asheville, NC 28801"/>
    <n v="28762"/>
    <s v="828-251-9847"/>
    <s v="www.sbfi.com"/>
    <n v="337211"/>
    <s v="Not Applicable"/>
    <s v="Manufacturing"/>
    <s v="Not Applicable"/>
    <s v="a. Installation or purchase of new equipment, b. Structural repairs, improvements, or renovations to existing buildings to be used for expansion, c. Construction of or improvements to new or existing water...or equipment for existing buildings"/>
    <n v="75000"/>
    <m/>
    <m/>
    <n v="23"/>
    <n v="101"/>
    <n v="27976"/>
    <n v="1260000"/>
    <m/>
    <n v="3"/>
    <x v="1"/>
    <n v="0"/>
    <n v="0"/>
    <m/>
    <m/>
    <n v="0"/>
    <n v="101"/>
    <n v="0"/>
    <n v="0"/>
    <n v="0"/>
    <n v="75000"/>
    <s v="Cash"/>
    <n v="7885"/>
    <n v="0"/>
  </r>
  <r>
    <s v="2011-7844"/>
    <x v="0"/>
    <x v="0"/>
    <x v="257"/>
    <x v="5"/>
    <s v="Quick"/>
    <x v="272"/>
    <x v="0"/>
    <s v="Davie"/>
    <n v="2"/>
    <s v="501 Sanford Avenue, Mocksville, NC"/>
    <x v="1"/>
    <s v="501 Sanford Avenue, Mocksville, NC 27028"/>
    <s v="27028-2919"/>
    <s v="336-751-6890"/>
    <s v="www.ingersollrand.com"/>
    <n v="333912"/>
    <s v="Not Applicable"/>
    <s v="Manufacturing"/>
    <s v="Not Applicable"/>
    <s v="a. Installation or purchase of new equipment, b. Structural repairs, improvements, or renovations to existing buildings to be used for expansion, c. Construction of or improvements to new or existing water...or equipment for existing buildings, d. Construction of or improvements to new or existing water...or equipment for new/proposed building"/>
    <n v="50000"/>
    <m/>
    <m/>
    <n v="54"/>
    <n v="2346"/>
    <n v="31720"/>
    <n v="19710000"/>
    <m/>
    <n v="3"/>
    <x v="1"/>
    <n v="0"/>
    <n v="0"/>
    <m/>
    <m/>
    <n v="0"/>
    <n v="2346"/>
    <n v="0"/>
    <n v="0"/>
    <n v="0"/>
    <n v="50000"/>
    <s v="Cash"/>
    <n v="0"/>
    <n v="0"/>
  </r>
  <r>
    <s v="2012-8618"/>
    <x v="0"/>
    <x v="0"/>
    <x v="258"/>
    <x v="5"/>
    <s v="Superior"/>
    <x v="273"/>
    <x v="0"/>
    <s v="Martin"/>
    <n v="1"/>
    <s v="28333 US Hwy 64, Jamesville, NC"/>
    <x v="0"/>
    <s v="3209 Marquita Drive, Forth Worth, TX 76116"/>
    <s v="27846-9625"/>
    <s v="817-244-8300"/>
    <s v="www.marcocompany.com"/>
    <n v="339950"/>
    <n v="339999"/>
    <s v="Manufacturing"/>
    <s v="Manufacturing"/>
    <s v="a. Installation or purchase of new equipment, b. Structural repairs, improvements, or renovations to existing buildings to be used for expansion, c. Construction of or improvements to new or existing water...or equipment for existing buildings, d. Construction of or improvements to new or existing water...or equipment for new/proposed building"/>
    <n v="200000"/>
    <m/>
    <m/>
    <n v="90"/>
    <n v="0"/>
    <n v="24804"/>
    <n v="171000"/>
    <m/>
    <n v="3"/>
    <x v="0"/>
    <n v="0"/>
    <n v="112000"/>
    <m/>
    <m/>
    <n v="50"/>
    <n v="0"/>
    <n v="522"/>
    <n v="232441"/>
    <n v="0"/>
    <n v="910489"/>
    <s v="Cash, Donation of Land, In-kind Services"/>
    <n v="800489"/>
    <n v="112000"/>
  </r>
  <r>
    <s v="2012-8501a"/>
    <x v="0"/>
    <x v="1"/>
    <x v="259"/>
    <x v="5"/>
    <s v="Rudolph"/>
    <x v="274"/>
    <x v="1"/>
    <s v="Mecklenburg"/>
    <n v="3"/>
    <s v="2730 W. Tyvola Road, Charlotte, NC"/>
    <x v="0"/>
    <s v="2730 W. Tyvola Road, Charlotte, NC 28217"/>
    <s v="28217-4576"/>
    <s v="860-654-9502"/>
    <s v="www.hamiltonsundstrand.com"/>
    <n v="551114"/>
    <s v="Not Applicable"/>
    <s v="Management of Companies and Enterprises"/>
    <s v="Not Applicable"/>
    <s v="a. Installation or purchase of new equipment, b. Structural repairs, improvements, or renovations to existing buildings to be used for expansion, c. Construction of or improvements to new or existing water...or equipment for existing buildings"/>
    <n v="2481644"/>
    <m/>
    <m/>
    <n v="293"/>
    <n v="0"/>
    <n v="160108"/>
    <n v="0"/>
    <m/>
    <n v="4"/>
    <x v="0"/>
    <n v="0"/>
    <n v="2481644"/>
    <m/>
    <m/>
    <n v="274"/>
    <n v="0"/>
    <n v="3654"/>
    <n v="8037132"/>
    <n v="0"/>
    <n v="2481644"/>
    <s v="Cash"/>
    <n v="1823380"/>
    <n v="2481644"/>
  </r>
  <r>
    <s v="2012-8605a"/>
    <x v="0"/>
    <x v="1"/>
    <x v="260"/>
    <x v="5"/>
    <s v="Iconic"/>
    <x v="275"/>
    <x v="1"/>
    <s v="Guilford"/>
    <n v="3"/>
    <s v="Guilford County, NC"/>
    <x v="1"/>
    <s v="4100 Beechwood Drive, Greensboro, NC 24710"/>
    <s v="TBD"/>
    <s v="336-632-5295"/>
    <s v="www.ralphlauren.com"/>
    <n v="493110"/>
    <n v="454111"/>
    <s v="Transportation and Warehousing"/>
    <s v="Retail Trade"/>
    <s v="a. Installation or purchase of new equipment, b. Structural repairs, improvements, or renovations to existing buildings to be used for expansion"/>
    <n v="500000"/>
    <m/>
    <m/>
    <n v="450"/>
    <n v="1422"/>
    <n v="30940"/>
    <n v="87300000"/>
    <m/>
    <n v="4"/>
    <x v="0"/>
    <n v="0"/>
    <n v="156000"/>
    <m/>
    <m/>
    <n v="273"/>
    <n v="1422"/>
    <n v="915"/>
    <n v="104700000"/>
    <n v="0"/>
    <n v="3238400"/>
    <s v="Cash"/>
    <n v="1056000"/>
    <n v="156000"/>
  </r>
  <r>
    <s v="2008-4067a"/>
    <x v="0"/>
    <x v="1"/>
    <x v="261"/>
    <x v="5"/>
    <s v="Lifesaver"/>
    <x v="276"/>
    <x v="1"/>
    <s v="Person"/>
    <n v="2"/>
    <s v="6400 Durham Road, Timberlake, NC"/>
    <x v="1"/>
    <s v="1067 Trollingwood-Hawfields Road, Mebane, NC 27302"/>
    <s v="27583-9587"/>
    <s v="919-304-7510"/>
    <s v="www.gkn.com"/>
    <n v="336350"/>
    <s v="Not Applicable"/>
    <s v="Manufacturing"/>
    <s v="Not Applicable"/>
    <s v="a. Installation or purchase of new equipment, b. Structural repairs, improvements, or renovations to existing buildings to be used for expansion, c. Construction of or improvements to new or existing water...or equipment for existing buildings"/>
    <n v="175000"/>
    <m/>
    <m/>
    <n v="95"/>
    <n v="996"/>
    <n v="36972"/>
    <n v="21744000"/>
    <m/>
    <n v="3"/>
    <x v="0"/>
    <n v="0"/>
    <n v="175000"/>
    <m/>
    <m/>
    <n v="231"/>
    <n v="996"/>
    <n v="757"/>
    <n v="33602719"/>
    <n v="0"/>
    <n v="1390000"/>
    <s v="Cash"/>
    <n v="530000"/>
    <n v="175000"/>
  </r>
  <r>
    <s v="2012-8397a"/>
    <x v="0"/>
    <x v="1"/>
    <x v="262"/>
    <x v="5"/>
    <s v="Husker"/>
    <x v="277"/>
    <x v="1"/>
    <s v="Mecklenburg"/>
    <n v="3"/>
    <s v="Harbor Place (i-77 &amp; Exit 30), Davidson, NC"/>
    <x v="0"/>
    <s v="75 Maxess Road, Melville, NY 11747"/>
    <n v="28036"/>
    <s v="687-309-6609"/>
    <s v="www.mscdirect.com"/>
    <n v="551114"/>
    <n v="423830"/>
    <s v="Management of Companies and Enterprises"/>
    <s v="Wholesale Trade"/>
    <s v="a. Installation or purchase of new equipment"/>
    <n v="1050000"/>
    <m/>
    <m/>
    <n v="360"/>
    <n v="64"/>
    <n v="79196"/>
    <n v="28170000"/>
    <m/>
    <n v="6"/>
    <x v="0"/>
    <n v="0"/>
    <n v="739477"/>
    <m/>
    <m/>
    <n v="387"/>
    <n v="64"/>
    <n v="1637"/>
    <n v="39278581"/>
    <n v="0"/>
    <n v="1072180"/>
    <s v="Cash"/>
    <n v="1049451"/>
    <n v="739477"/>
  </r>
  <r>
    <s v="2011-7777"/>
    <x v="0"/>
    <x v="0"/>
    <x v="263"/>
    <x v="5"/>
    <s v="Tundra"/>
    <x v="71"/>
    <x v="1"/>
    <s v="Cleveland"/>
    <n v="1"/>
    <s v="Enterprise Drive, Kings Mountain, NC"/>
    <x v="0"/>
    <s v="PO Box 410, Schofield, WI 54476"/>
    <n v="28086"/>
    <s v="715-355-2388"/>
    <s v="www.greenheck.com"/>
    <n v="333412"/>
    <s v="Not Applicable"/>
    <s v="Manufacturing"/>
    <s v="Not Applicable"/>
    <s v="a. Installation or purchase of new equipment"/>
    <n v="150000"/>
    <m/>
    <m/>
    <n v="56"/>
    <n v="54"/>
    <n v="31980"/>
    <n v="7020000"/>
    <m/>
    <n v="3"/>
    <x v="0"/>
    <n v="0"/>
    <n v="150000"/>
    <m/>
    <m/>
    <n v="66"/>
    <n v="54"/>
    <n v="662"/>
    <n v="7906706"/>
    <n v="0"/>
    <n v="649248"/>
    <s v="Cash, Donation of Land"/>
    <n v="163072"/>
    <n v="150000"/>
  </r>
  <r>
    <s v="2012-8870"/>
    <x v="0"/>
    <x v="0"/>
    <x v="264"/>
    <x v="5"/>
    <s v="Howar"/>
    <x v="278"/>
    <x v="0"/>
    <s v="Richmond"/>
    <n v="1"/>
    <s v="1150 Hylan Ave., Hamlet, NC"/>
    <x v="0"/>
    <s v="60 Marycroft Ave., Unit 6, Woodbridge, Ontario, LRL 5Y5, Canada"/>
    <n v="28345"/>
    <s v="905-265-8812"/>
    <s v="www.Ferro-Fab.com"/>
    <n v="332999"/>
    <s v="Not Applicable"/>
    <s v="Manufacturing"/>
    <s v="Not Applicable"/>
    <s v="a. Installation or purchase of new equipment, b. Structural repairs, improvements, or renovations to existing buildings to be used for expansion, c. Construction of or improvements to new or existing water...or equipment for existing buildings"/>
    <n v="81000"/>
    <m/>
    <m/>
    <n v="49"/>
    <n v="0"/>
    <n v="30004"/>
    <n v="450000"/>
    <m/>
    <n v="3"/>
    <x v="1"/>
    <n v="0"/>
    <n v="0"/>
    <m/>
    <m/>
    <n v="0"/>
    <n v="0"/>
    <n v="0"/>
    <n v="0"/>
    <n v="0"/>
    <n v="111000"/>
    <s v="Cash, Tax Incentives"/>
    <n v="49350"/>
    <n v="0"/>
  </r>
  <r>
    <s v="2012-8431"/>
    <x v="0"/>
    <x v="0"/>
    <x v="265"/>
    <x v="5"/>
    <s v="Mazeppa"/>
    <x v="279"/>
    <x v="0"/>
    <s v="Iredell"/>
    <n v="3"/>
    <s v="119 Mazepp Road, Mooresville, NC"/>
    <x v="1"/>
    <s v="119 Mazeppa Road, Mooresville, NC 28115"/>
    <s v="28115-7927"/>
    <s v="704-664-7000"/>
    <s v="www.ngk-detroit.com"/>
    <n v="336399"/>
    <s v="Not Applicable"/>
    <s v="Manufacturing"/>
    <s v="Not Applicable"/>
    <s v="a. Installation or purchase of new equipment, b. Structural repairs, improvements, or renovations to existing buildings to be used for expansion, d. Construction of or improvements to new or existing water...or equipment for new/proposed building"/>
    <n v="160000"/>
    <m/>
    <m/>
    <n v="77"/>
    <n v="549"/>
    <n v="34580"/>
    <n v="83700000"/>
    <m/>
    <n v="3"/>
    <x v="0"/>
    <n v="0"/>
    <n v="160000"/>
    <m/>
    <m/>
    <n v="93"/>
    <n v="549"/>
    <n v="872"/>
    <n v="88475736"/>
    <n v="0"/>
    <n v="4764384"/>
    <s v="Tax Incentives"/>
    <n v="598275"/>
    <n v="160000"/>
  </r>
  <r>
    <s v="2011-8251"/>
    <x v="0"/>
    <x v="0"/>
    <x v="266"/>
    <x v="5"/>
    <s v="White"/>
    <x v="280"/>
    <x v="0"/>
    <s v="Scotland"/>
    <n v="1"/>
    <s v="16700 Airport Rd., Maxton, NC"/>
    <x v="1"/>
    <s v="18000 Fieldcrrest Road, Laurinburg, NC 28352"/>
    <s v="28364-6824"/>
    <s v="910-462-4465"/>
    <s v="www.fcc-na.com"/>
    <n v="336350"/>
    <s v="Not Applicable"/>
    <s v="Manufacturing"/>
    <s v="Not Applicable"/>
    <s v="a. Installation or purchase of new equipment, b. Structural repairs, improvements, or renovations to existing buildings to be used for expansion, c. Construction of or improvements to new or existing water...or equipment for existing buildings"/>
    <n v="264000"/>
    <m/>
    <m/>
    <n v="59"/>
    <n v="144"/>
    <n v="28132"/>
    <n v="51800000"/>
    <m/>
    <n v="3"/>
    <x v="0"/>
    <n v="0"/>
    <n v="264000"/>
    <m/>
    <m/>
    <n v="128"/>
    <n v="144"/>
    <n v="764"/>
    <n v="95391062"/>
    <n v="0"/>
    <n v="2007725"/>
    <s v="Tax Incentives, Land"/>
    <n v="1042865"/>
    <n v="264000"/>
  </r>
  <r>
    <s v="2012-8697"/>
    <x v="0"/>
    <x v="0"/>
    <x v="267"/>
    <x v="5"/>
    <s v="Cover 2"/>
    <x v="281"/>
    <x v="0"/>
    <s v="Guilford"/>
    <n v="3"/>
    <s v="Highway 158, Stokesdale, NC"/>
    <x v="0"/>
    <s v="1823 EastchesterDrive, High Point, NC 27265"/>
    <n v="23757"/>
    <s v="336-889-5161"/>
    <s v="www.culp.com"/>
    <n v="313210"/>
    <s v="Not Applicable"/>
    <s v="Manufacturing"/>
    <s v="Not Applicable"/>
    <s v="a. Installation or purchase of new equipment"/>
    <n v="82560"/>
    <m/>
    <m/>
    <n v="116"/>
    <n v="413"/>
    <n v="24596"/>
    <n v="405000"/>
    <m/>
    <n v="3"/>
    <x v="0"/>
    <n v="0"/>
    <n v="82500"/>
    <m/>
    <m/>
    <n v="84"/>
    <n v="413"/>
    <n v="934"/>
    <n v="870984"/>
    <n v="0"/>
    <n v="82560"/>
    <s v="Tax Incentives"/>
    <n v="0"/>
    <n v="82500"/>
  </r>
  <r>
    <s v="2011-7185a"/>
    <x v="0"/>
    <x v="1"/>
    <x v="268"/>
    <x v="5"/>
    <s v="Letter"/>
    <x v="282"/>
    <x v="2"/>
    <s v="Cleveland"/>
    <n v="1"/>
    <s v="1001 Commerce Drive, Shelby, NC"/>
    <x v="0"/>
    <s v="3761 East Farnum Place, Tucson, Arizona 85706"/>
    <n v="28150"/>
    <s v="520-289-8716"/>
    <s v="www.schletter.us"/>
    <n v="332312"/>
    <s v="Not Applicable"/>
    <s v="Manufacturing"/>
    <s v="Not Applicable"/>
    <s v="a. Installation or purchase of new equipment, b. Structural repairs, improvements, or renovations to existing buildings to be used for expansion, c. Construction of or improvements to new or existing water...or equipment for existing buildings, d. Construction of or improvements to new or existing water...or equipment for new/proposed building"/>
    <n v="630000"/>
    <m/>
    <m/>
    <n v="275"/>
    <n v="0"/>
    <n v="36608"/>
    <n v="24480000"/>
    <m/>
    <n v="3"/>
    <x v="1"/>
    <n v="0"/>
    <n v="0"/>
    <m/>
    <m/>
    <n v="0"/>
    <n v="0"/>
    <n v="0"/>
    <n v="0"/>
    <n v="0"/>
    <n v="1216493"/>
    <s v="Tax Incentives, Tax Incentives, Fee Waivers"/>
    <n v="166897"/>
    <n v="0"/>
  </r>
  <r>
    <s v="2011-8119"/>
    <x v="0"/>
    <x v="0"/>
    <x v="269"/>
    <x v="5"/>
    <s v="Click"/>
    <x v="283"/>
    <x v="0"/>
    <s v="Mecklenburg"/>
    <n v="3"/>
    <s v="3034 Horseshoe Lane, Charlotte, NC"/>
    <x v="0"/>
    <s v="32 Blundells Road, Bradville, Milton Keynes, United Kingdom"/>
    <s v="28208-6435"/>
    <s v="190-857-4047"/>
    <s v="www.beardowadams.com"/>
    <n v="325520"/>
    <s v="Not Applicable"/>
    <s v="Manufacturing"/>
    <s v="Not Applicable"/>
    <s v="a. Installation or purchase of new equipment, b. Structural repairs, improvements, or renovations to existing buildings to be used for expansion, c. Construction of or improvements to new or existing water...or equipment for existing buildings"/>
    <n v="37600"/>
    <m/>
    <m/>
    <n v="22"/>
    <n v="0"/>
    <n v="47684"/>
    <n v="4590000"/>
    <m/>
    <n v="3"/>
    <x v="1"/>
    <n v="0"/>
    <n v="0"/>
    <m/>
    <m/>
    <n v="7"/>
    <n v="0"/>
    <n v="1500"/>
    <n v="6000000"/>
    <n v="0"/>
    <n v="78989"/>
    <s v="Cash"/>
    <n v="0"/>
    <n v="0"/>
  </r>
  <r>
    <s v="2012-9022"/>
    <x v="0"/>
    <x v="0"/>
    <x v="270"/>
    <x v="5"/>
    <s v="Lake"/>
    <x v="284"/>
    <x v="1"/>
    <s v="Nash"/>
    <n v="2"/>
    <s v="4285 N. Wesleyan Boulevard, Rocky Mount, NC"/>
    <x v="1"/>
    <s v="275 N. Field Drive, Lake Forest, IL 60045"/>
    <s v="27804-8612"/>
    <s v="224-212-2667"/>
    <s v="www.hospira.com"/>
    <n v="325411"/>
    <s v="Not Applicable"/>
    <s v="Manufacturing"/>
    <s v="Not Applicable"/>
    <s v="a. Installation or purchase of new equipment, b. Structural repairs, improvements, or renovations to existing buildings to be used for expansion"/>
    <n v="645000"/>
    <m/>
    <m/>
    <n v="180"/>
    <n v="2700"/>
    <n v="46592"/>
    <n v="76500000"/>
    <m/>
    <n v="3"/>
    <x v="0"/>
    <n v="0"/>
    <n v="483750"/>
    <m/>
    <m/>
    <n v="253"/>
    <n v="2700"/>
    <n v="1085"/>
    <n v="180208984"/>
    <n v="0"/>
    <n v="12518950"/>
    <s v="Cash"/>
    <n v="589422"/>
    <n v="483750"/>
  </r>
  <r>
    <s v="2011-7855a"/>
    <x v="0"/>
    <x v="1"/>
    <x v="271"/>
    <x v="5"/>
    <s v="South Park"/>
    <x v="285"/>
    <x v="2"/>
    <s v="Alamance"/>
    <n v="2"/>
    <s v="Whites Kennel Road, Alamance County, NC"/>
    <x v="0"/>
    <s v="242 Sheetz Way, Claysburg, PA 16625"/>
    <n v="27215"/>
    <s v="814-239-1617"/>
    <s v="www.sheetz.com"/>
    <n v="493110"/>
    <s v="Not Applicable"/>
    <s v="Transportation and Warehousing"/>
    <s v="Not Applicable"/>
    <s v="a. Installation or purchase of new equipment"/>
    <n v="800000"/>
    <m/>
    <m/>
    <n v="229"/>
    <n v="0"/>
    <n v="27820"/>
    <n v="29560000"/>
    <m/>
    <n v="6"/>
    <x v="0"/>
    <n v="0"/>
    <n v="800000"/>
    <m/>
    <m/>
    <n v="255"/>
    <n v="0"/>
    <n v="702"/>
    <n v="29890213"/>
    <n v="0"/>
    <n v="3203520"/>
    <s v="Cash"/>
    <n v="2066921"/>
    <n v="800000"/>
  </r>
  <r>
    <s v="2011-8262"/>
    <x v="0"/>
    <x v="0"/>
    <x v="272"/>
    <x v="5"/>
    <s v="Piedmont"/>
    <x v="286"/>
    <x v="0"/>
    <s v="Guilford"/>
    <n v="3"/>
    <s v="204 Muirs Chapel Rd, Greensboro, NC"/>
    <x v="1"/>
    <s v="204 Muirs Chapel Road, Greensboro, NC 27410"/>
    <n v="27410"/>
    <s v="336-544-0320"/>
    <s v="www.piedmontpharma.com"/>
    <n v="541720"/>
    <s v="Not Applicable"/>
    <s v="Professional, Scientific, and Technical Services"/>
    <s v="Not Applicable"/>
    <s v="a. Installation or purchase of new equipment, b. Structural repairs, improvements, or renovations to existing buildings to be used for expansion"/>
    <n v="88000"/>
    <m/>
    <m/>
    <n v="13"/>
    <n v="12"/>
    <n v="97604"/>
    <n v="251000"/>
    <m/>
    <n v="3"/>
    <x v="1"/>
    <n v="0"/>
    <n v="0"/>
    <m/>
    <m/>
    <n v="4"/>
    <n v="12"/>
    <n v="3522"/>
    <n v="59738"/>
    <n v="0"/>
    <n v="94000"/>
    <s v="Tax Incentives"/>
    <n v="0"/>
    <n v="0"/>
  </r>
  <r>
    <s v="2012-8749"/>
    <x v="0"/>
    <x v="0"/>
    <x v="273"/>
    <x v="5"/>
    <s v="DWI"/>
    <x v="287"/>
    <x v="0"/>
    <s v="Person"/>
    <n v="2"/>
    <s v="2473 Dueham Road, Roxboro, NC"/>
    <x v="0"/>
    <s v="225 Crown Boulevard, Timberlake, NC 27583"/>
    <s v="27573-6171"/>
    <s v="336-597-7160"/>
    <s v="www.divatex.com"/>
    <n v="424310"/>
    <s v="Not Applicable"/>
    <s v="Wholesale Trade"/>
    <s v="Not Applicable"/>
    <s v="a. Installation or purchase of new equipment, b. Structural repairs, improvements, or renovations to existing buildings to be used for expansion"/>
    <n v="125000"/>
    <m/>
    <m/>
    <n v="38"/>
    <n v="37"/>
    <n v="28964"/>
    <n v="1170000"/>
    <m/>
    <n v="3"/>
    <x v="1"/>
    <n v="0"/>
    <n v="0"/>
    <m/>
    <m/>
    <n v="0"/>
    <n v="37"/>
    <n v="0"/>
    <n v="0"/>
    <n v="0"/>
    <n v="149000"/>
    <s v="Cash"/>
    <n v="0"/>
    <n v="0"/>
  </r>
  <r>
    <s v="2012-9044"/>
    <x v="0"/>
    <x v="0"/>
    <x v="273"/>
    <x v="5"/>
    <s v="Sheena"/>
    <x v="288"/>
    <x v="0"/>
    <s v="Rockingham"/>
    <n v="1"/>
    <s v="2361 Holiday Loop Road, Reidsville, NC"/>
    <x v="1"/>
    <s v="2361 Holly Loop Road, Reidsville, NC 27320"/>
    <s v="27320-8684"/>
    <s v="336-347-7604"/>
    <s v="gtatextiles.com"/>
    <n v="313000"/>
    <s v="Not Applicable"/>
    <s v="Manufacturing"/>
    <s v="Not Applicable"/>
    <s v="a. Installation or purchase of new equipment, c. Construction of or improvements to new or existing water...or equipment for existing buildings"/>
    <n v="150000"/>
    <m/>
    <m/>
    <n v="50"/>
    <n v="137"/>
    <n v="28340"/>
    <n v="6660000"/>
    <m/>
    <n v="3"/>
    <x v="0"/>
    <n v="0"/>
    <n v="150000"/>
    <m/>
    <m/>
    <n v="126"/>
    <n v="137"/>
    <n v="849"/>
    <n v="13864809"/>
    <n v="0"/>
    <n v="203923"/>
    <s v="Cash"/>
    <n v="153962"/>
    <n v="150000"/>
  </r>
  <r>
    <s v="2012-8669"/>
    <x v="0"/>
    <x v="0"/>
    <x v="274"/>
    <x v="5"/>
    <s v="Compactor"/>
    <x v="289"/>
    <x v="0"/>
    <s v="Caldwell"/>
    <n v="1"/>
    <s v="1808 Norwood St. SW, Lenoir, NC"/>
    <x v="1"/>
    <s v="3679 Cook Road, Valdese, NC 28690"/>
    <s v="28645-6431"/>
    <s v="828-879-8222"/>
    <s v="www.bwe-nc.com"/>
    <n v="332439"/>
    <s v="Not Applicable"/>
    <s v="Manufacturing"/>
    <s v="Not Applicable"/>
    <s v="a. Installation or purchase of new equipment, b. Structural repairs, improvements, or renovations to existing buildings to be used for expansion"/>
    <n v="240000"/>
    <m/>
    <m/>
    <n v="54"/>
    <n v="82"/>
    <n v="29172"/>
    <n v="2644000"/>
    <m/>
    <n v="3"/>
    <x v="0"/>
    <n v="0"/>
    <n v="240000"/>
    <m/>
    <m/>
    <n v="125"/>
    <n v="82"/>
    <n v="794"/>
    <n v="2652577"/>
    <n v="0"/>
    <n v="456000"/>
    <s v="Cash"/>
    <n v="426000"/>
    <n v="240000"/>
  </r>
  <r>
    <s v="2012-9093"/>
    <x v="0"/>
    <x v="0"/>
    <x v="275"/>
    <x v="5"/>
    <s v="UCP"/>
    <x v="290"/>
    <x v="0"/>
    <s v="Polk"/>
    <n v="2"/>
    <s v="250 Scriven Road, Tryon, NC"/>
    <x v="1"/>
    <s v="7025 Augusta Road, Greenville, SC 29605"/>
    <s v="28782-2720"/>
    <s v="864-299-0600"/>
    <s v="carolinaamfg.com"/>
    <n v="313310"/>
    <s v="Not Applicable"/>
    <s v="Manufacturing"/>
    <s v="Not Applicable"/>
    <s v="a. Installation or purchase of new equipment, b. Structural repairs, improvements, or renovations to existing buildings to be used for expansion, c. Construction of or improvements to new or existing water...or equipment for existing buildings, d. Construction of or improvements to new or existing water...or equipment for new/proposed building"/>
    <n v="115000"/>
    <m/>
    <m/>
    <n v="21"/>
    <n v="43"/>
    <n v="25844"/>
    <n v="669000"/>
    <m/>
    <n v="3"/>
    <x v="0"/>
    <n v="0"/>
    <n v="115000"/>
    <m/>
    <m/>
    <n v="21"/>
    <n v="43"/>
    <n v="574"/>
    <n v="870218"/>
    <n v="0"/>
    <n v="115000"/>
    <s v="Cash"/>
    <n v="115000"/>
    <n v="115000"/>
  </r>
  <r>
    <s v="2012-8576"/>
    <x v="0"/>
    <x v="0"/>
    <x v="276"/>
    <x v="5"/>
    <s v="P60"/>
    <x v="209"/>
    <x v="0"/>
    <s v="Hoke"/>
    <n v="2"/>
    <s v="100 Faberge Blvd., Raeford, NC"/>
    <x v="1"/>
    <s v="100 Faberge Blvd., Raeford, NC 28376"/>
    <s v="28376-3406"/>
    <s v="910-875-1205"/>
    <s v="www.unilever.com"/>
    <n v="325620"/>
    <s v="Not Applicable"/>
    <s v="Manufacturing"/>
    <s v="Not Applicable"/>
    <s v="a. Installation or purchase of new equipment, b. Structural repairs, improvements, or renovations to existing buildings to be used for expansion"/>
    <n v="63000"/>
    <m/>
    <m/>
    <n v="19"/>
    <n v="340"/>
    <n v="29692"/>
    <n v="26910000"/>
    <m/>
    <n v="3"/>
    <x v="1"/>
    <n v="0"/>
    <n v="0"/>
    <m/>
    <m/>
    <n v="0"/>
    <n v="340"/>
    <n v="0"/>
    <n v="0"/>
    <n v="0"/>
    <n v="63000"/>
    <s v="Cash"/>
    <n v="0"/>
    <n v="0"/>
  </r>
  <r>
    <s v="2010-7092a"/>
    <x v="0"/>
    <x v="1"/>
    <x v="277"/>
    <x v="5"/>
    <s v="Dogwood"/>
    <x v="291"/>
    <x v="1"/>
    <s v="Forsyth"/>
    <n v="3"/>
    <s v="1000 Deere-Hitachi Rd, Kernersville, NC"/>
    <x v="1"/>
    <s v="P. O. Box 1187, Kernersville, NC 27285"/>
    <n v="27285"/>
    <s v="336-996-8234"/>
    <s v="www.dhkernersville.com"/>
    <n v="333120"/>
    <s v="Not Applicable"/>
    <s v="Manufacturing"/>
    <s v="Not Applicable"/>
    <s v="a. Installation or purchase of new equipment, b. Structural repairs, improvements, or renovations to existing buildings to be used for expansion, c. Construction of or improvements to new or existing water...or equipment for existing buildings, d. Construction of or improvements to new or existing water...or equipment for new/proposed building"/>
    <n v="510000"/>
    <m/>
    <m/>
    <n v="306"/>
    <n v="743"/>
    <n v="39988"/>
    <n v="87442000"/>
    <m/>
    <n v="4"/>
    <x v="1"/>
    <n v="0"/>
    <n v="0"/>
    <m/>
    <m/>
    <n v="0"/>
    <n v="743"/>
    <n v="0"/>
    <n v="0"/>
    <n v="0"/>
    <n v="1439454"/>
    <s v="Cash, Infrastructure"/>
    <n v="169671"/>
    <n v="0"/>
  </r>
  <r>
    <s v="2012-8406"/>
    <x v="0"/>
    <x v="0"/>
    <x v="278"/>
    <x v="5"/>
    <s v="Fresh"/>
    <x v="292"/>
    <x v="0"/>
    <s v="Rowan"/>
    <n v="2"/>
    <s v="209 Long Meadow Drive, Salisbury, NC"/>
    <x v="1"/>
    <s v="889 Harrison Avenue, 4th Floor, Riverhead, NY 11901"/>
    <s v="28147-9299"/>
    <s v="631-591-5269"/>
    <s v="www.freshouse.com"/>
    <n v="424480"/>
    <s v="Not Applicable"/>
    <s v="Wholesale Trade"/>
    <s v="Not Applicable"/>
    <s v="a. Installation or purchase of new equipment, b. Structural repairs, improvements, or renovations to existing buildings to be used for expansion"/>
    <n v="100000"/>
    <m/>
    <m/>
    <n v="81"/>
    <n v="116"/>
    <n v="23816"/>
    <n v="5690000"/>
    <m/>
    <n v="3"/>
    <x v="1"/>
    <n v="0"/>
    <n v="0"/>
    <m/>
    <m/>
    <n v="0"/>
    <n v="116"/>
    <n v="0"/>
    <n v="5400000"/>
    <n v="0"/>
    <n v="168000"/>
    <s v="Tax Incentives, CIF Grant"/>
    <n v="10000"/>
    <n v="0"/>
  </r>
  <r>
    <s v="2012-9020"/>
    <x v="0"/>
    <x v="0"/>
    <x v="278"/>
    <x v="5"/>
    <s v="Woodgrain"/>
    <x v="293"/>
    <x v="0"/>
    <s v="Caldwell"/>
    <n v="1"/>
    <s v="820 Complex Place, Lenoir, NC"/>
    <x v="1"/>
    <s v="300 NW 16th Street, Fruitland, ID 83619"/>
    <s v="28645-8338"/>
    <s v="208-452-8223"/>
    <s v="www,woodgrain.com"/>
    <n v="321918"/>
    <s v="Not Applicable"/>
    <s v="Manufacturing"/>
    <s v="Not Applicable"/>
    <s v="a. Installation or purchase of new equipment, b. Structural repairs, improvements, or renovations to existing buildings to be used for expansion"/>
    <n v="635000"/>
    <m/>
    <m/>
    <n v="153"/>
    <n v="183"/>
    <n v="29640"/>
    <n v="7231000"/>
    <m/>
    <n v="3"/>
    <x v="0"/>
    <n v="0"/>
    <n v="635000"/>
    <m/>
    <m/>
    <n v="162"/>
    <n v="183"/>
    <n v="786"/>
    <n v="11881198"/>
    <n v="0"/>
    <n v="813004"/>
    <s v="Cash, Tax Incentives, Rural Center"/>
    <n v="845968"/>
    <n v="635000"/>
  </r>
  <r>
    <s v="2012-8504"/>
    <x v="0"/>
    <x v="0"/>
    <x v="279"/>
    <x v="5"/>
    <s v="Lift"/>
    <x v="294"/>
    <x v="0"/>
    <s v="Gaston"/>
    <n v="2"/>
    <s v="1932 Jordache Ct., Gastonia, NC"/>
    <x v="0"/>
    <s v="373 Maplewood Ct., Madison, IN 47250"/>
    <n v="28052"/>
    <s v="812-701-7846"/>
    <s v="www.nussbaum-lifts.de"/>
    <n v="333921"/>
    <s v="Not Applicable"/>
    <s v="Manufacturing"/>
    <s v="Not Applicable"/>
    <s v="a. Installation or purchase of new equipment, b. Structural repairs, improvements, or renovations to existing buildings to be used for expansion"/>
    <n v="137000"/>
    <m/>
    <m/>
    <n v="75"/>
    <n v="0"/>
    <n v="46696"/>
    <n v="6840000"/>
    <m/>
    <n v="3"/>
    <x v="0"/>
    <n v="0"/>
    <n v="34250"/>
    <m/>
    <m/>
    <n v="21"/>
    <n v="0"/>
    <n v="1007"/>
    <n v="2594165"/>
    <n v="0"/>
    <n v="280200"/>
    <s v="Cash, Tax Incentive, Site Development, "/>
    <n v="32070.94"/>
    <n v="34250"/>
  </r>
  <r>
    <s v="2012-8481"/>
    <x v="0"/>
    <x v="0"/>
    <x v="280"/>
    <x v="5"/>
    <s v="New Year"/>
    <x v="295"/>
    <x v="0"/>
    <s v="Cleveland"/>
    <n v="1"/>
    <s v="304 Linwood Road, Kings Mountain"/>
    <x v="1"/>
    <s v="P. O. Box 1727, Kings Mountain, NC 28286"/>
    <s v="28086-2466"/>
    <s v="704-734-0688"/>
    <s v="www.steag.us"/>
    <n v="541620"/>
    <s v="Not Applicable"/>
    <s v="Professional, Scientific, and Technical Services"/>
    <s v="Not Applicable"/>
    <s v="b. Structural repairs, improvements, or renovations to existing buildings to be used for expansion, c. Construction of or improvements to new or existing water...or equipment for existing buildings, d. Construction of or improvements to new or existing water...or equipment for new/proposed building"/>
    <n v="50000"/>
    <m/>
    <m/>
    <n v="26"/>
    <n v="57"/>
    <n v="39468"/>
    <n v="5400000"/>
    <m/>
    <n v="3"/>
    <x v="0"/>
    <n v="0"/>
    <n v="48500"/>
    <m/>
    <m/>
    <n v="25"/>
    <n v="57"/>
    <n v="902"/>
    <n v="8371118"/>
    <n v="0"/>
    <n v="54495"/>
    <s v="Tax Incentives, Cash"/>
    <n v="32441"/>
    <n v="48500"/>
  </r>
  <r>
    <s v="2012-8893"/>
    <x v="0"/>
    <x v="0"/>
    <x v="281"/>
    <x v="5"/>
    <s v="MGC"/>
    <x v="296"/>
    <x v="0"/>
    <s v="Rockingham"/>
    <n v="1"/>
    <s v="1808 Norwood St. SW, Lenoir, NC"/>
    <x v="0"/>
    <s v="119 Carlton Park Drive, Stokesdale, NC 27357"/>
    <s v="28645-6431"/>
    <s v="336-949-4802"/>
    <s v="www.kalofoods.com"/>
    <n v="311812"/>
    <s v="Not Applicable"/>
    <s v="Manufacturing"/>
    <s v="Not Applicable"/>
    <s v="a. Installation or purchase of new equipment, b. Structural repairs, improvements, or renovations to existing buildings to be used for expansion"/>
    <n v="70000"/>
    <m/>
    <m/>
    <n v="19"/>
    <n v="0"/>
    <n v="31148"/>
    <n v="584000"/>
    <m/>
    <n v="3"/>
    <x v="1"/>
    <n v="0"/>
    <n v="0"/>
    <m/>
    <m/>
    <n v="3"/>
    <n v="0"/>
    <n v="567"/>
    <n v="454000"/>
    <n v="0"/>
    <n v="121067"/>
    <s v="In-kind Services, Tax Incentives, Cash"/>
    <n v="38297"/>
    <n v="0"/>
  </r>
  <r>
    <s v="2012-9073"/>
    <x v="0"/>
    <x v="0"/>
    <x v="282"/>
    <x v="5"/>
    <s v="Progress"/>
    <x v="297"/>
    <x v="0"/>
    <s v="Forsyth"/>
    <n v="3"/>
    <s v="3050 Westinghouse Road, Rural Hall, NC"/>
    <x v="1"/>
    <s v="3050 Westinghouse Road, Suite 190, Rural Hall, NC 27045"/>
    <s v="27045-9570"/>
    <s v="336-969-4052"/>
    <s v="www.ellwoodgroup.com"/>
    <n v="333611"/>
    <s v="Not Applicable"/>
    <s v="Manufacturing"/>
    <s v="Not Applicable"/>
    <s v="a. Installation or purchase of new equipment, b. Structural repairs, improvements, or renovations to existing buildings to be used for expansion"/>
    <n v="188000"/>
    <m/>
    <m/>
    <n v="50"/>
    <n v="145"/>
    <n v="44148"/>
    <n v="29700000"/>
    <m/>
    <n v="3"/>
    <x v="1"/>
    <n v="0"/>
    <n v="0"/>
    <m/>
    <m/>
    <n v="0"/>
    <n v="145"/>
    <n v="1012"/>
    <n v="8598000"/>
    <n v="0"/>
    <n v="188000"/>
    <s v="Cash"/>
    <n v="0"/>
    <n v="0"/>
  </r>
  <r>
    <s v="2012-9042a"/>
    <x v="0"/>
    <x v="1"/>
    <x v="282"/>
    <x v="5"/>
    <s v="Tuxedo"/>
    <x v="298"/>
    <x v="1"/>
    <s v="Cabarrus"/>
    <n v="3"/>
    <s v="755West Winds Blvd., Concord, NC"/>
    <x v="1"/>
    <s v="PO Box 1628, Concord, NC 28026"/>
    <s v="28027-2206"/>
    <s v="704-782-3121"/>
    <s v="www.sndcoffee.com"/>
    <n v="311920"/>
    <s v="Not Applicable"/>
    <s v="Manufacturing"/>
    <s v="Not Applicable"/>
    <s v="a. Installation or purchase of new equipment, b. Structural repairs, improvements, or renovations to existing buildings to be used for expansion, c. Construction of or improvements to new or existing water...or equipment for existing buildings, d. Construction of or improvements to new or existing water...or equipment for new/proposed building"/>
    <n v="300000"/>
    <m/>
    <m/>
    <n v="180"/>
    <n v="613"/>
    <n v="32656"/>
    <n v="42300000"/>
    <m/>
    <n v="5"/>
    <x v="2"/>
    <n v="132000"/>
    <n v="168000"/>
    <m/>
    <m/>
    <n v="147"/>
    <n v="613"/>
    <n v="763"/>
    <n v="27185706"/>
    <n v="0"/>
    <n v="2313500"/>
    <s v="Tax Incentives, Cash"/>
    <n v="0"/>
    <n v="168000"/>
  </r>
  <r>
    <s v="2012-9154"/>
    <x v="0"/>
    <x v="0"/>
    <x v="283"/>
    <x v="5"/>
    <s v="Retro"/>
    <x v="299"/>
    <x v="0"/>
    <s v="Union"/>
    <n v="3"/>
    <s v="1419 N. Rocky River Road, Monroe, NC"/>
    <x v="0"/>
    <s v="100 Riser Road, Little Ferry, NC 07643"/>
    <s v="28110-7957"/>
    <s v="201-440-4800"/>
    <s v="www.midwayaircraft.com"/>
    <n v="336413"/>
    <s v="Not Applicable"/>
    <s v="Manufacturing"/>
    <s v="Not Applicable"/>
    <s v="a. Installation or purchase of new equipment, b. Structural repairs, improvements, or renovations to existing buildings to be used for expansion"/>
    <n v="12500"/>
    <m/>
    <m/>
    <n v="32"/>
    <n v="0"/>
    <n v="45240"/>
    <n v="2070000"/>
    <m/>
    <n v="3"/>
    <x v="0"/>
    <n v="0"/>
    <n v="9000"/>
    <m/>
    <m/>
    <n v="23"/>
    <n v="0"/>
    <n v="1109"/>
    <n v="2362425"/>
    <n v="0"/>
    <n v="20000"/>
    <s v="Cash"/>
    <n v="8491"/>
    <n v="9000"/>
  </r>
  <r>
    <s v="2012-9252"/>
    <x v="0"/>
    <x v="0"/>
    <x v="284"/>
    <x v="5"/>
    <s v="Lloyd"/>
    <x v="300"/>
    <x v="0"/>
    <s v="Nash"/>
    <n v="2"/>
    <s v="2051 N. Church Street, Rocky Mount"/>
    <x v="1"/>
    <s v="2151 N. Church St., Rocky Mount, NC 27539"/>
    <s v="27804-2026"/>
    <s v="252-972-6605"/>
    <s v="www.drakaelevator.com"/>
    <n v="331422"/>
    <s v="Not Applicable"/>
    <s v="Manufacturing"/>
    <s v="Not Applicable"/>
    <s v="a. Installation or purchase of new equipment, b. Structural repairs, improvements, or renovations to existing buildings to be used for expansion"/>
    <n v="100000"/>
    <m/>
    <m/>
    <n v="60"/>
    <n v="136"/>
    <n v="39728"/>
    <n v="2800000"/>
    <m/>
    <n v="3"/>
    <x v="1"/>
    <n v="0"/>
    <n v="0"/>
    <m/>
    <m/>
    <n v="6"/>
    <n v="136"/>
    <n v="1180"/>
    <n v="233000"/>
    <n v="0"/>
    <n v="100000"/>
    <s v="Cash"/>
    <n v="0"/>
    <n v="0"/>
  </r>
  <r>
    <s v="2012-8748"/>
    <x v="0"/>
    <x v="0"/>
    <x v="285"/>
    <x v="5"/>
    <s v="Ink"/>
    <x v="301"/>
    <x v="0"/>
    <s v="Burke"/>
    <n v="1"/>
    <s v="1 Quality Products Road, Morganton, NC"/>
    <x v="1"/>
    <s v="1 Quality Products Road, Morganton, NC 28655"/>
    <s v="28655-4759"/>
    <s v="800-368-4657"/>
    <s v="www.siegwerk.com"/>
    <n v="325910"/>
    <s v="Not Applicable"/>
    <s v="Manufacturing"/>
    <s v="Not Applicable"/>
    <s v="a. Installation or purchase of new equipment, b. Structural repairs, improvements, or renovations to existing buildings to be used for expansion"/>
    <n v="36000"/>
    <m/>
    <m/>
    <n v="16"/>
    <n v="112"/>
    <n v="23712"/>
    <n v="2700000"/>
    <m/>
    <n v="3"/>
    <x v="1"/>
    <n v="0"/>
    <n v="0"/>
    <m/>
    <m/>
    <n v="18"/>
    <n v="112"/>
    <n v="807"/>
    <n v="1000000"/>
    <n v="0"/>
    <n v="37000"/>
    <s v="Cash, Rural Center Building Reuse (part of LG match)"/>
    <n v="16000"/>
    <n v="0"/>
  </r>
  <r>
    <s v="2012-9187"/>
    <x v="0"/>
    <x v="0"/>
    <x v="286"/>
    <x v="5"/>
    <s v="Viking"/>
    <x v="302"/>
    <x v="0"/>
    <s v="Forsyth"/>
    <n v="1"/>
    <s v="501 Mountain View Lane, Mount Airy, NC"/>
    <x v="0"/>
    <s v="P. O. Box 404, Rockford, IL 61105-0404"/>
    <s v="27030-9850"/>
    <s v="815-742-7006"/>
    <s v="Not Available"/>
    <n v="336360"/>
    <s v="Not Applicable"/>
    <s v="Manufacturing"/>
    <s v="Not Applicable"/>
    <s v="a. Installation or purchase of new equipment, b. Structural repairs, improvements, or renovations to existing buildings to be used for expansion, c. Construction of or improvements to new or existing water...or equipment for existing buildings, d. Construction of or improvements to new or existing water...or equipment for new/proposed building"/>
    <n v="130000"/>
    <m/>
    <m/>
    <n v="33"/>
    <n v="0"/>
    <n v="50440"/>
    <n v="5490000"/>
    <m/>
    <n v="3"/>
    <x v="0"/>
    <n v="0"/>
    <n v="65000"/>
    <m/>
    <m/>
    <n v="22"/>
    <n v="0"/>
    <n v="1052"/>
    <n v="6509976"/>
    <n v="0"/>
    <n v="684376"/>
    <s v="Tax Incentives, Donation of Land, Cash"/>
    <n v="87484"/>
    <n v="65000"/>
  </r>
  <r>
    <s v="2010-6547a"/>
    <x v="0"/>
    <x v="1"/>
    <x v="286"/>
    <x v="5"/>
    <s v="Klausner"/>
    <x v="303"/>
    <x v="2"/>
    <s v="Halifax"/>
    <n v="1"/>
    <s v="Piper Lane, Enfield, NC"/>
    <x v="0"/>
    <s v="1297 Professional Drive, Suite 202, Myrtle Beach, SC 29577"/>
    <n v="27823"/>
    <s v="843-626-9600"/>
    <s v="www.klausner-group.com"/>
    <n v="321113"/>
    <s v="Not Applicable"/>
    <s v="Manufacturing"/>
    <s v="Not Applicable"/>
    <s v="a. Installation or purchase of new equipment, d. Construction of or improvements to new or existing water...or equipment for new/proposed building"/>
    <n v="750000"/>
    <m/>
    <m/>
    <n v="315"/>
    <n v="0"/>
    <n v="29328"/>
    <n v="99000000"/>
    <m/>
    <n v="3"/>
    <x v="1"/>
    <n v="0"/>
    <n v="0"/>
    <m/>
    <m/>
    <n v="0"/>
    <n v="0"/>
    <n v="0"/>
    <n v="0"/>
    <n v="0"/>
    <n v="9830000"/>
    <s v="Cash, Donation of Land, In-kind Services"/>
    <n v="1550000"/>
    <n v="0"/>
  </r>
  <r>
    <s v="2012-9195a"/>
    <x v="0"/>
    <x v="1"/>
    <x v="286"/>
    <x v="5"/>
    <s v="Galaxy"/>
    <x v="304"/>
    <x v="2"/>
    <s v="Surry"/>
    <n v="3"/>
    <s v="3200 Temple School Road, Winston-Salem, NC"/>
    <x v="0"/>
    <s v="990 west 190th Street, Torrance, CA 90502"/>
    <s v="27107-3628"/>
    <s v="310-851-2350"/>
    <s v="www.herbalife.com"/>
    <n v="311999"/>
    <s v="Not Applicable"/>
    <s v="Manufacturing"/>
    <s v="Not Applicable"/>
    <s v="a. Installation or purchase of new equipment, b. Structural repairs, improvements, or renovations to existing buildings to be used for expansion"/>
    <n v="1000000"/>
    <m/>
    <m/>
    <n v="444"/>
    <n v="0"/>
    <n v="36192"/>
    <n v="117000000"/>
    <m/>
    <n v="3"/>
    <x v="0"/>
    <n v="0"/>
    <n v="1000000"/>
    <m/>
    <m/>
    <n v="493"/>
    <n v="0"/>
    <n v="1059"/>
    <n v="143741106"/>
    <n v="0"/>
    <n v="4216661"/>
    <s v="Cash, Rate Reductions"/>
    <n v="1108324"/>
    <n v="1000000"/>
  </r>
  <r>
    <s v="2010-6988"/>
    <x v="0"/>
    <x v="0"/>
    <x v="287"/>
    <x v="5"/>
    <s v="WoodFuels North Carolina"/>
    <x v="305"/>
    <x v="0"/>
    <s v="Wilson"/>
    <n v="2"/>
    <s v="Sims, Wilson County, NC"/>
    <x v="0"/>
    <s v="600 West Broadway, Suite 960, San Diego, CA 92101"/>
    <n v="27880"/>
    <s v="619-515-1161"/>
    <s v="www.iwoodfuels.com"/>
    <n v="321999"/>
    <s v="Not Applicable"/>
    <s v="Manufacturing"/>
    <s v="Not Applicable"/>
    <s v="a. Installation or purchase of new equipment, b. Structural repairs, improvements, or renovations to existing buildings to be used for expansion"/>
    <n v="100000"/>
    <m/>
    <m/>
    <n v="29"/>
    <n v="0"/>
    <n v="40560"/>
    <n v="53512000"/>
    <m/>
    <n v="3"/>
    <x v="1"/>
    <n v="0"/>
    <n v="0"/>
    <m/>
    <m/>
    <n v="0"/>
    <n v="0"/>
    <n v="0"/>
    <n v="350000"/>
    <n v="0"/>
    <n v="200000"/>
    <s v="Cash"/>
    <n v="50000"/>
    <n v="0"/>
  </r>
  <r>
    <s v="2012-9371"/>
    <x v="0"/>
    <x v="0"/>
    <x v="287"/>
    <x v="5"/>
    <s v="Flint"/>
    <x v="306"/>
    <x v="0"/>
    <s v="Lincoln"/>
    <n v="3"/>
    <s v="1968 Kawai Road, Lincolnton, NC"/>
    <x v="1"/>
    <s v="1968 Kawai Road, Lincolnton, NC 28092"/>
    <s v="28092-5916"/>
    <s v="704-732-3525"/>
    <s v="hoftextiles.com"/>
    <n v="313230"/>
    <s v="Not Applicable"/>
    <s v="Manufacturing"/>
    <s v="Not Applicable"/>
    <s v="a. Installation or purchase of new equipment"/>
    <n v="50000"/>
    <m/>
    <m/>
    <n v="23"/>
    <n v="67"/>
    <n v="29276"/>
    <n v="6480000"/>
    <m/>
    <n v="3"/>
    <x v="0"/>
    <n v="0"/>
    <n v="37000"/>
    <m/>
    <m/>
    <n v="17"/>
    <n v="67"/>
    <n v="929"/>
    <n v="9605261"/>
    <n v="0"/>
    <n v="113020"/>
    <s v="Tax Incentives"/>
    <n v="55490"/>
    <n v="37000"/>
  </r>
  <r>
    <s v="2012-9276"/>
    <x v="0"/>
    <x v="0"/>
    <x v="288"/>
    <x v="5"/>
    <s v="Railroad"/>
    <x v="307"/>
    <x v="0"/>
    <s v="Wayne"/>
    <n v="2"/>
    <s v="1503 Hwy. 117 Bypass N., Goldsboro, NC"/>
    <x v="1"/>
    <s v="1503 Hwy. 117 Bypass N., Goldsboro, NC 27530"/>
    <s v="27530-1311"/>
    <s v="919-432-1806"/>
    <s v="www.bbri.com"/>
    <n v="335313"/>
    <s v="Not Applicable"/>
    <s v="Manufacturing"/>
    <s v="Not Applicable"/>
    <s v="b. Structural repairs, improvements, or renovations to existing buildings to be used for expansion, c. Construction of or improvements to new or existing water...or equipment for existing buildings"/>
    <n v="60000"/>
    <m/>
    <m/>
    <n v="26"/>
    <n v="56"/>
    <n v="38688"/>
    <n v="945000"/>
    <m/>
    <n v="3"/>
    <x v="0"/>
    <n v="0"/>
    <n v="30000"/>
    <m/>
    <m/>
    <n v="22"/>
    <n v="56"/>
    <n v="1067"/>
    <n v="706962"/>
    <n v="0"/>
    <n v="64280"/>
    <s v="Cash"/>
    <n v="30000"/>
    <n v="30000"/>
  </r>
  <r>
    <s v="2012-9357"/>
    <x v="0"/>
    <x v="0"/>
    <x v="289"/>
    <x v="6"/>
    <s v="Needle"/>
    <x v="308"/>
    <x v="0"/>
    <s v="Wayne"/>
    <n v="2"/>
    <s v="301 Jeffreys Lane, Goldsboro, NC"/>
    <x v="0"/>
    <s v="4540 California Avenue, Suite 520, Bakersfield, CA 93309"/>
    <s v="27530-2071"/>
    <s v="661/328-1992"/>
    <s v="www.acxpacific.com"/>
    <n v="523130"/>
    <s v="Not Applicable"/>
    <s v="Finance and Insurance"/>
    <s v="Not Applicable"/>
    <s v="a. Installation or purchase of new equipment, b. Structural repairs, improvements, or renovations to existing buildings to be used for expansion, c. Construction of or improvements to new or existing water...or equipment for existing buildings, d. Construction of or improvements to new or existing water...or equipment for new/proposed building"/>
    <n v="60000"/>
    <m/>
    <m/>
    <n v="34"/>
    <n v="0"/>
    <n v="26468"/>
    <n v="4230000"/>
    <m/>
    <n v="3"/>
    <x v="1"/>
    <n v="0"/>
    <n v="0"/>
    <m/>
    <m/>
    <n v="0"/>
    <n v="0"/>
    <n v="0"/>
    <n v="0"/>
    <n v="0"/>
    <n v="60000"/>
    <s v="Cash"/>
    <n v="0"/>
    <n v="0"/>
  </r>
  <r>
    <s v="2012-9407"/>
    <x v="0"/>
    <x v="0"/>
    <x v="289"/>
    <x v="6"/>
    <s v="Lexar"/>
    <x v="60"/>
    <x v="0"/>
    <s v="Caldwell"/>
    <n v="1"/>
    <s v="County of Caldwell, NC"/>
    <x v="1"/>
    <s v="1325 William White Place, PO Box 818, Lenoir, NC 28645"/>
    <n v="28645"/>
    <s v="703-964-7884"/>
    <s v="www.exela.us"/>
    <n v="325412"/>
    <s v="Not Applicable"/>
    <s v="Manufacturing"/>
    <s v="Not Applicable"/>
    <s v="a. Installation or purchase of new equipment"/>
    <n v="189000"/>
    <m/>
    <m/>
    <n v="34"/>
    <n v="47"/>
    <n v="42640"/>
    <n v="7650000"/>
    <m/>
    <n v="3"/>
    <x v="0"/>
    <n v="0"/>
    <n v="189000"/>
    <m/>
    <m/>
    <n v="57"/>
    <n v="47"/>
    <n v="956"/>
    <n v="7764607"/>
    <n v="0"/>
    <n v="189382"/>
    <s v="Cash, Tax Incentives"/>
    <n v="284000"/>
    <n v="189000"/>
  </r>
  <r>
    <s v="2012-9286"/>
    <x v="0"/>
    <x v="0"/>
    <x v="290"/>
    <x v="6"/>
    <s v="Awesome"/>
    <x v="309"/>
    <x v="0"/>
    <s v="Surry"/>
    <n v="2"/>
    <s v="1625 Sheep Farm Road, Mt. Airy, NC "/>
    <x v="0"/>
    <s v="6370 Altura Boulevard, Buena Park, CA 90620"/>
    <s v="27030-6379"/>
    <s v="714-562-8873"/>
    <s v="www.lastotallyawesome.com"/>
    <n v="325611"/>
    <s v="Not Applicable"/>
    <s v="Manufacturing"/>
    <s v="Not Applicable"/>
    <s v="b. Structural repairs, improvements, or renovations to existing buildings to be used for expansion, c. Construction of or improvements to new or existing water...or equipment for existing buildings, d. Construction of or improvements to new or existing water...or equipment for new/proposed building"/>
    <n v="300000"/>
    <m/>
    <m/>
    <n v="81"/>
    <n v="0"/>
    <n v="30264"/>
    <n v="19800000"/>
    <m/>
    <n v="3"/>
    <x v="1"/>
    <n v="0"/>
    <n v="0"/>
    <m/>
    <m/>
    <n v="0"/>
    <n v="0"/>
    <n v="0"/>
    <n v="0"/>
    <n v="0"/>
    <n v="3063488"/>
    <s v="Cash, City - lowered rates"/>
    <n v="0"/>
    <n v="0"/>
  </r>
  <r>
    <s v="2012-9228"/>
    <x v="0"/>
    <x v="0"/>
    <x v="291"/>
    <x v="6"/>
    <s v="BV"/>
    <x v="310"/>
    <x v="0"/>
    <s v="Durham"/>
    <n v="3"/>
    <s v="100 Rodolphe Street, Durham, NC"/>
    <x v="1"/>
    <s v="100 Rodolphe Street, Durham, NC 27712"/>
    <s v="27712-9402"/>
    <s v="919-620-5600"/>
    <s v="www.biomerieux.com"/>
    <n v="325413"/>
    <s v="Not Applicable"/>
    <s v="Manufacturing"/>
    <s v="Not Applicable"/>
    <s v="a. Installation or purchase of new equipment, b. Structural repairs, improvements, or renovations to existing buildings to be used for expansion, d. Construction of or improvements to new or existing water...or equipment for new/proposed building"/>
    <n v="220000"/>
    <m/>
    <m/>
    <n v="40"/>
    <n v="642"/>
    <n v="46904"/>
    <n v="43470000"/>
    <m/>
    <n v="3"/>
    <x v="0"/>
    <n v="0"/>
    <n v="220000"/>
    <m/>
    <m/>
    <n v="171"/>
    <n v="642"/>
    <n v="1502"/>
    <n v="52000000"/>
    <n v="0"/>
    <n v="400000"/>
    <s v="Cash"/>
    <n v="0"/>
    <n v="220000"/>
  </r>
  <r>
    <s v="2012-8740a"/>
    <x v="0"/>
    <x v="1"/>
    <x v="292"/>
    <x v="6"/>
    <s v="X-CEL"/>
    <x v="311"/>
    <x v="2"/>
    <s v="Cleveland"/>
    <n v="2"/>
    <s v="641 Plato Lee Road, Shelby, NC"/>
    <x v="0"/>
    <s v="31137 Hildesheim, Germany"/>
    <n v="28150"/>
    <s v="+49 5121 505 265"/>
    <s v="www.ksmcastings.com"/>
    <n v="331521"/>
    <s v="Not Applicable"/>
    <s v="Manufacturing"/>
    <s v="Not Applicable"/>
    <s v="a. Installation or purchase of new equipment"/>
    <n v="705000"/>
    <m/>
    <m/>
    <n v="170"/>
    <n v="0"/>
    <n v="38532"/>
    <n v="40561660"/>
    <m/>
    <n v="5"/>
    <x v="2"/>
    <n v="83000"/>
    <n v="622000"/>
    <m/>
    <m/>
    <n v="128"/>
    <n v="0"/>
    <n v="885"/>
    <n v="50692628"/>
    <n v="0"/>
    <n v="4377516"/>
    <s v="Donation of Land, Fee Waivers, Cash, Golden Leaf"/>
    <n v="1556411"/>
    <n v="622000"/>
  </r>
  <r>
    <s v="2012-9269"/>
    <x v="0"/>
    <x v="0"/>
    <x v="293"/>
    <x v="6"/>
    <s v="Goldmine"/>
    <x v="312"/>
    <x v="0"/>
    <s v="Edgecombe"/>
    <n v="1"/>
    <s v="1801 Anaconda Road, Tarboro, NC"/>
    <x v="0"/>
    <s v="P. O. Box 1320, Tarboro, NC 27886"/>
    <s v="27886-8811"/>
    <s v="252-813-8071"/>
    <s v="Not Available"/>
    <n v="332311"/>
    <s v="Not Applicable"/>
    <s v="Manufacturing"/>
    <s v="Not Applicable"/>
    <s v="a. Installation or purchase of new equipment, b. Structural repairs, improvements, or renovations to existing buildings to be used for expansion, c. Construction of or improvements to new or existing water...or equipment for existing buildings, d. Construction of or improvements to new or existing water...or equipment for new/proposed building"/>
    <n v="100000"/>
    <m/>
    <m/>
    <n v="26"/>
    <n v="10"/>
    <n v="34684"/>
    <n v="1980000"/>
    <m/>
    <n v="3"/>
    <x v="1"/>
    <n v="0"/>
    <n v="0"/>
    <m/>
    <m/>
    <n v="0"/>
    <n v="10"/>
    <n v="0"/>
    <n v="0"/>
    <n v="0"/>
    <n v="187000"/>
    <s v="Cash,  Rural Center will provide 50% of Local match"/>
    <n v="0"/>
    <n v="0"/>
  </r>
  <r>
    <s v="2012-9161"/>
    <x v="0"/>
    <x v="0"/>
    <x v="294"/>
    <x v="6"/>
    <s v="Cool"/>
    <x v="313"/>
    <x v="0"/>
    <s v="Davie"/>
    <n v="2"/>
    <s v="351 Bethel Church Road, Mocksville, NC "/>
    <x v="0"/>
    <s v="326 8th Street SW, Auburn, WA 98001"/>
    <s v="27028-2873"/>
    <s v="253-735-9466"/>
    <s v="www.prochiller.com"/>
    <n v="333415"/>
    <s v="Not Applicable"/>
    <s v="Manufacturing"/>
    <s v="Not Applicable"/>
    <s v="a. Installation or purchase of new equipment, b. Structural repairs, improvements, or renovations to existing buildings to be used for expansion, c. Construction of or improvements to new or existing water...or equipment for existing buildings, d. Construction of or improvements to new or existing water...or equipment for new/proposed building"/>
    <n v="75000"/>
    <m/>
    <m/>
    <n v="52"/>
    <n v="0"/>
    <n v="34476"/>
    <n v="3240000"/>
    <m/>
    <n v="3"/>
    <x v="0"/>
    <n v="0"/>
    <n v="18750"/>
    <m/>
    <m/>
    <n v="28"/>
    <n v="0"/>
    <n v="929"/>
    <n v="660596"/>
    <n v="3000"/>
    <n v="75000"/>
    <s v="Cash"/>
    <n v="25000"/>
    <n v="15750"/>
  </r>
  <r>
    <s v="2012-9400"/>
    <x v="0"/>
    <x v="0"/>
    <x v="295"/>
    <x v="6"/>
    <s v="Lifetime"/>
    <x v="314"/>
    <x v="0"/>
    <s v="Guilford"/>
    <n v="2"/>
    <s v="6505 Franz Warner Parkway, Whitsett, NC"/>
    <x v="1"/>
    <s v="6505 Franz Warner Parkway, Whitsett, NC 27377"/>
    <s v="27377-9215"/>
    <s v="336-449-7300"/>
    <s v="www.qualicaps.com"/>
    <n v="325998"/>
    <s v="Not Applicable"/>
    <s v="Manufacturing"/>
    <s v="Not Applicable"/>
    <s v="a. Installation or purchase of new equipment, b. Structural repairs, improvements, or renovations to existing buildings to be used for expansion, c. Construction of or improvements to new or existing water...or equipment for existing buildings, d. Construction of or improvements to new or existing water...or equipment for new/proposed building"/>
    <n v="235000"/>
    <m/>
    <m/>
    <n v="111"/>
    <n v="156"/>
    <n v="37960"/>
    <n v="23400000"/>
    <m/>
    <n v="3"/>
    <x v="1"/>
    <n v="0"/>
    <n v="0"/>
    <m/>
    <m/>
    <n v="0"/>
    <n v="156"/>
    <n v="0"/>
    <n v="0"/>
    <n v="0"/>
    <n v="272805"/>
    <s v="Cash"/>
    <n v="0"/>
    <n v="0"/>
  </r>
  <r>
    <s v="2012-9575"/>
    <x v="0"/>
    <x v="0"/>
    <x v="296"/>
    <x v="6"/>
    <s v="Sweet Daddy"/>
    <x v="315"/>
    <x v="1"/>
    <s v="Robeson"/>
    <n v="1"/>
    <s v="6064 Deep Branch Rd, Pembroke,NC"/>
    <x v="0"/>
    <s v="15720 John J Delaney Dr, Suite 300, Charlotte, NC,28277"/>
    <s v="28372-8734"/>
    <s v="704-469-4634 x 102"/>
    <s v="trinityfrozenfoods.com"/>
    <n v="311411"/>
    <s v="Not Applicable"/>
    <s v="Manufacturing"/>
    <s v="Not Applicable"/>
    <s v="a. Installation or purchase of new equipment, b. Structural repairs, improvements, or renovations to existing buildings to be used for expansion, c. Construction of or improvements to new or existing water...or equipment for existing buildings"/>
    <n v="500000"/>
    <m/>
    <m/>
    <n v="134"/>
    <n v="0"/>
    <n v="23400"/>
    <n v="16000000"/>
    <m/>
    <n v="3"/>
    <x v="0"/>
    <n v="0"/>
    <n v="250000"/>
    <m/>
    <m/>
    <n v="83"/>
    <n v="0"/>
    <n v="452"/>
    <n v="9704335"/>
    <n v="0"/>
    <n v="777000"/>
    <s v="Tax Incentives, Fee Waivers, Cash"/>
    <n v="30522"/>
    <n v="250000"/>
  </r>
  <r>
    <s v="2012-9157"/>
    <x v="0"/>
    <x v="0"/>
    <x v="297"/>
    <x v="6"/>
    <s v="Sarah"/>
    <x v="316"/>
    <x v="0"/>
    <s v="Guilford"/>
    <n v="2"/>
    <s v="3561 Old Highway 221, Stoneville,NC"/>
    <x v="1"/>
    <s v="2619 Phoenix Drive, Greensboro, NC 27406"/>
    <s v="27406-6320"/>
    <s v="336-544-4101"/>
    <s v="www.sjpack.com"/>
    <n v="326111"/>
    <s v="Not Applicable"/>
    <s v="Manufacturing"/>
    <s v="Not Applicable"/>
    <s v="a. Installation or purchase of new equipment, b. Structural repairs, improvements, or renovations to existing buildings to be used for expansion"/>
    <n v="61500"/>
    <m/>
    <m/>
    <n v="37"/>
    <n v="123"/>
    <n v="32812"/>
    <n v="3900000"/>
    <m/>
    <n v="3"/>
    <x v="0"/>
    <n v="0"/>
    <n v="46125"/>
    <m/>
    <m/>
    <n v="38"/>
    <n v="123"/>
    <n v="781"/>
    <n v="2174697"/>
    <n v="0"/>
    <n v="61500"/>
    <s v="Cash"/>
    <n v="6591"/>
    <n v="46125"/>
  </r>
  <r>
    <s v="2013-9598"/>
    <x v="0"/>
    <x v="0"/>
    <x v="297"/>
    <x v="6"/>
    <s v="Mould"/>
    <x v="317"/>
    <x v="1"/>
    <s v="Rockingham"/>
    <n v="1"/>
    <s v="2619 Phoenix Drive, Greensboro, NC"/>
    <x v="1"/>
    <s v="100 West Main Street, Stoneville, NC,27048"/>
    <n v="27048"/>
    <s v="336-573-3537"/>
    <s v="southernfinishing.com"/>
    <n v="321900"/>
    <s v="Not Applicable"/>
    <s v="Manufacturing"/>
    <s v="Not Applicable"/>
    <s v="a. Installation or purchase of new equipment, b. Structural repairs, improvements, or renovations to existing buildings to be used for expansion, c. Construction of or improvements to new or existing water...or equipment for existing buildings, d. Construction of or improvements to new or existing water...or equipment for new/proposed building"/>
    <n v="13000"/>
    <m/>
    <m/>
    <n v="10"/>
    <n v="74"/>
    <n v="25480"/>
    <n v="450000"/>
    <m/>
    <n v="3"/>
    <x v="1"/>
    <n v="0"/>
    <n v="0"/>
    <m/>
    <m/>
    <n v="2"/>
    <n v="74"/>
    <n v="1588"/>
    <n v="500000"/>
    <n v="0"/>
    <n v="26063"/>
    <s v="Cash"/>
    <n v="13000"/>
    <n v="0"/>
  </r>
  <r>
    <s v="2013-9700"/>
    <x v="0"/>
    <x v="0"/>
    <x v="298"/>
    <x v="6"/>
    <s v="Steel"/>
    <x v="318"/>
    <x v="2"/>
    <s v="Macon"/>
    <n v="2"/>
    <s v="66 Van Raalte Street, Franklin,NC"/>
    <x v="0"/>
    <s v="Spring Lane, Malvern, NC,WR14 1DA"/>
    <s v="28734-2760"/>
    <s v="0044 7843 471268"/>
    <s v="www.franklintubular.com"/>
    <n v="332996"/>
    <s v="Not Applicable"/>
    <s v="Manufacturing"/>
    <s v="Not Applicable"/>
    <s v="b. Structural repairs, improvements, or renovations to existing buildings to be used for expansion"/>
    <n v="56000"/>
    <m/>
    <m/>
    <n v="121"/>
    <n v="0"/>
    <n v="28912"/>
    <n v="3600000"/>
    <m/>
    <n v="3"/>
    <x v="1"/>
    <n v="0"/>
    <n v="0"/>
    <m/>
    <m/>
    <n v="107"/>
    <n v="0"/>
    <n v="927"/>
    <n v="4371500"/>
    <n v="0"/>
    <n v="123000"/>
    <s v="Cash"/>
    <n v="79082"/>
    <n v="0"/>
  </r>
  <r>
    <s v="2013-9570"/>
    <x v="0"/>
    <x v="0"/>
    <x v="299"/>
    <x v="6"/>
    <s v="Bear"/>
    <x v="319"/>
    <x v="1"/>
    <s v="Mecklenburg"/>
    <n v="3"/>
    <s v="12700 General DRive, Charlotte,NC"/>
    <x v="1"/>
    <s v="12700 General Drive, Charlotte, NC,28273"/>
    <s v="28273-6415"/>
    <s v="704-583-5227"/>
    <s v="www.otto-usa.com"/>
    <n v="326199"/>
    <n v="423990"/>
    <s v="Manufacturing"/>
    <s v="Wholesale Trade"/>
    <s v="a. Installation or purchase of new equipment, b. Structural repairs, improvements, or renovations to existing buildings to be used for expansion, c. Construction of or improvements to new or existing water...or equipment for existing buildings"/>
    <n v="48000"/>
    <m/>
    <m/>
    <n v="29"/>
    <n v="218"/>
    <n v="38168"/>
    <n v="6300000"/>
    <m/>
    <n v="3"/>
    <x v="0"/>
    <n v="0"/>
    <n v="48000"/>
    <m/>
    <m/>
    <n v="120"/>
    <n v="218"/>
    <n v="1028"/>
    <n v="11822959"/>
    <n v="0"/>
    <n v="186707"/>
    <s v="Cash"/>
    <n v="140091"/>
    <n v="48000"/>
  </r>
  <r>
    <s v="2012-9283a"/>
    <x v="0"/>
    <x v="1"/>
    <x v="300"/>
    <x v="6"/>
    <s v="Magellan"/>
    <x v="320"/>
    <x v="1"/>
    <s v="Wake"/>
    <n v="3"/>
    <s v="Highwoods Property, Cary, North Carolina"/>
    <x v="1"/>
    <s v="1095 Avenue of the Americas, New York, NY 10036"/>
    <n v="27511"/>
    <s v="212-578-4492"/>
    <s v="www.metlife.com"/>
    <n v="524113"/>
    <n v="541512"/>
    <s v="Finance and Insurance"/>
    <s v="Professional, Scientific, and Technical Services"/>
    <s v="a. Installation or purchase of new equipment, b. Structural repairs, improvements, or renovations to existing buildings to be used for expansion"/>
    <n v="2000000"/>
    <m/>
    <m/>
    <n v="2098"/>
    <n v="143"/>
    <n v="65520"/>
    <n v="112950000"/>
    <m/>
    <n v="3"/>
    <x v="0"/>
    <n v="0"/>
    <n v="2000000"/>
    <m/>
    <m/>
    <n v="3159"/>
    <n v="143"/>
    <n v="1904"/>
    <n v="141134114"/>
    <n v="0"/>
    <n v="7546304"/>
    <s v="Cash, Fee Waivers"/>
    <n v="1010950"/>
    <n v="2000000"/>
  </r>
  <r>
    <s v="2012-9335"/>
    <x v="0"/>
    <x v="0"/>
    <x v="301"/>
    <x v="6"/>
    <s v="Red Rooster"/>
    <x v="321"/>
    <x v="0"/>
    <s v="Guilford"/>
    <n v="2"/>
    <s v="1264 Jackson Lake Road, High Point, NC "/>
    <x v="1"/>
    <s v="1264 Jackson Lake Road, High Point, NC 27265"/>
    <s v="27263-9731"/>
    <s v="812-683-4848"/>
    <s v="www.ofsbrands.com"/>
    <n v="337127"/>
    <s v="Not Applicable"/>
    <s v="Manufacturing"/>
    <s v="Not Applicable"/>
    <s v="a. Installation or purchase of new equipment, b. Structural repairs, improvements, or renovations to existing buildings to be used for expansion, c. Construction of or improvements to new or existing water...or equipment for existing buildings, d. Construction of or improvements to new or existing water...or equipment for new/proposed building"/>
    <n v="300000"/>
    <m/>
    <m/>
    <n v="113"/>
    <n v="198"/>
    <n v="37960"/>
    <n v="7560000"/>
    <m/>
    <n v="3"/>
    <x v="1"/>
    <n v="0"/>
    <n v="0"/>
    <m/>
    <m/>
    <n v="30"/>
    <n v="198"/>
    <n v="887"/>
    <n v="753509"/>
    <n v="0"/>
    <n v="408000"/>
    <s v="Cash"/>
    <n v="0"/>
    <n v="0"/>
  </r>
  <r>
    <s v="2012-9192"/>
    <x v="0"/>
    <x v="0"/>
    <x v="302"/>
    <x v="6"/>
    <s v="Coast"/>
    <x v="322"/>
    <x v="0"/>
    <s v="Halifax"/>
    <n v="1"/>
    <s v="1772 Trueblood Road, Weldon, NC"/>
    <x v="0"/>
    <s v="P. O. Box 100, Alberta, VA 23821"/>
    <n v="27890"/>
    <s v="434-959-7707"/>
    <s v="Meherrinriver.com"/>
    <n v="321113"/>
    <s v="Not Applicable"/>
    <s v="Manufacturing"/>
    <s v="Not Applicable"/>
    <s v="a. Installation or purchase of new equipment, b. Structural repairs, improvements, or renovations to existing buildings to be used for expansion"/>
    <n v="80000"/>
    <m/>
    <m/>
    <n v="36"/>
    <n v="0"/>
    <n v="30472"/>
    <n v="1642000"/>
    <m/>
    <n v="3"/>
    <x v="0"/>
    <n v="0"/>
    <n v="80000"/>
    <m/>
    <m/>
    <n v="41"/>
    <n v="0"/>
    <n v="755"/>
    <n v="2259062"/>
    <n v="0"/>
    <n v="100000"/>
    <s v="Cash, Rural Center - part of match"/>
    <n v="105140"/>
    <n v="80000"/>
  </r>
  <r>
    <s v="2013-9607"/>
    <x v="0"/>
    <x v="0"/>
    <x v="303"/>
    <x v="6"/>
    <s v="Blue Goose"/>
    <x v="323"/>
    <x v="2"/>
    <s v="Beaufort"/>
    <n v="2"/>
    <s v="1151 Page Rd., Washington,NC"/>
    <x v="0"/>
    <s v="105-C Regency Blvd., Greenville, NC,27834"/>
    <s v="27889-6546"/>
    <s v="252-321-0438"/>
    <s v="www.pronamicindustries.com"/>
    <n v="333413"/>
    <s v="Not Applicable"/>
    <s v="Manufacturing"/>
    <s v="Not Applicable"/>
    <s v="a. Installation or purchase of new equipment"/>
    <n v="156000"/>
    <m/>
    <m/>
    <n v="47"/>
    <n v="0"/>
    <n v="29848"/>
    <n v="7700000"/>
    <m/>
    <n v="3"/>
    <x v="0"/>
    <n v="0"/>
    <n v="117000"/>
    <m/>
    <m/>
    <n v="158"/>
    <n v="0"/>
    <n v="587"/>
    <n v="5772039"/>
    <n v="0"/>
    <n v="1636986"/>
    <s v="Cash, Donation of Land, Discount price of Shell Bldg. "/>
    <n v="1436790"/>
    <n v="117000"/>
  </r>
  <r>
    <s v="2012-9082"/>
    <x v="0"/>
    <x v="0"/>
    <x v="304"/>
    <x v="6"/>
    <s v="Greendeck"/>
    <x v="41"/>
    <x v="1"/>
    <s v="Columbus"/>
    <n v="1"/>
    <s v="15159 &amp; 15223 Andrew Jackson Hwy  , Fairbluff,NC"/>
    <x v="1"/>
    <s v="5020 Weston Parkway, Cary, NC,27513"/>
    <s v="68467-9632"/>
    <s v="919-677-3923"/>
    <s v="www.plygem.com"/>
    <n v="326199"/>
    <s v="Not Applicable"/>
    <s v="Manufacturing"/>
    <s v="Not Applicable"/>
    <s v="a. Installation or purchase of new equipment, b. Structural repairs, improvements, or renovations to existing buildings to be used for expansion, c. Construction of or improvements to new or existing water...or equipment for existing buildings, d. Construction of or improvements to new or existing water...or equipment for new/proposed building"/>
    <n v="150000"/>
    <m/>
    <m/>
    <n v="131"/>
    <n v="40"/>
    <n v="40716"/>
    <n v="13950000"/>
    <m/>
    <n v="3"/>
    <x v="1"/>
    <n v="0"/>
    <n v="0"/>
    <m/>
    <m/>
    <n v="59"/>
    <n v="40"/>
    <n v="1843"/>
    <n v="2205482"/>
    <n v="0"/>
    <n v="274504"/>
    <s v="Cash, Bldg. Reuse Grant for Building Upfits"/>
    <n v="155000"/>
    <n v="0"/>
  </r>
  <r>
    <s v="2012-9508"/>
    <x v="0"/>
    <x v="0"/>
    <x v="305"/>
    <x v="6"/>
    <s v="Outback"/>
    <x v="324"/>
    <x v="1"/>
    <s v="Montgomery"/>
    <n v="1"/>
    <s v="402 Capel Street, Biscoe,NC"/>
    <x v="1"/>
    <s v="P. O. Box 98, Mt. Gilead, NC,27306"/>
    <n v="27209"/>
    <s v="910-439-8108"/>
    <s v="www.jordanlumber.com"/>
    <n v="321912"/>
    <s v="Not Applicable"/>
    <s v="Manufacturing"/>
    <s v="Not Applicable"/>
    <s v="a. Installation or purchase of new equipment, b. Structural repairs, improvements, or renovations to existing buildings to be used for expansion"/>
    <n v="43600"/>
    <m/>
    <m/>
    <n v="28"/>
    <n v="12"/>
    <n v="23920"/>
    <n v="1400000"/>
    <m/>
    <n v="3"/>
    <x v="1"/>
    <n v="0"/>
    <n v="0"/>
    <m/>
    <m/>
    <n v="0"/>
    <n v="12"/>
    <n v="0"/>
    <n v="0"/>
    <n v="0"/>
    <n v="38190"/>
    <s v="Tax Incentives"/>
    <n v="0"/>
    <n v="0"/>
  </r>
  <r>
    <s v="2012-8596"/>
    <x v="0"/>
    <x v="0"/>
    <x v="306"/>
    <x v="6"/>
    <s v="Blue Macaw"/>
    <x v="325"/>
    <x v="0"/>
    <s v="Lincoln"/>
    <n v="3"/>
    <s v="St Matthews Church Road, Lincolnton, NC"/>
    <x v="0"/>
    <s v="137 Cross Center Road #328"/>
    <s v="28092-7118"/>
    <s v="828-994-0036"/>
    <s v="www.masterpower.com.br"/>
    <n v="333618"/>
    <s v="Not Applicable"/>
    <s v="Manufacturing"/>
    <s v="Not Applicable"/>
    <s v="a. Installation or purchase of new equipment, d. Construction of or improvements to new or existing water...or equipment for new/proposed building"/>
    <n v="99000"/>
    <m/>
    <m/>
    <n v="77"/>
    <n v="0"/>
    <n v="29744"/>
    <n v="3420000"/>
    <m/>
    <n v="3"/>
    <x v="1"/>
    <n v="0"/>
    <n v="0"/>
    <m/>
    <m/>
    <n v="0"/>
    <n v="0"/>
    <n v="0"/>
    <n v="0"/>
    <n v="0"/>
    <n v="99000"/>
    <s v="Donation of Land"/>
    <n v="1915"/>
    <n v="0"/>
  </r>
  <r>
    <s v="2012-9156"/>
    <x v="0"/>
    <x v="0"/>
    <x v="307"/>
    <x v="6"/>
    <s v="Mule"/>
    <x v="326"/>
    <x v="0"/>
    <s v="Robeson"/>
    <n v="1"/>
    <s v="1401 Starlite Drive, Lumberton, NC"/>
    <x v="0"/>
    <s v="2924 Laughton Drive, Fayetteville, NC 28306"/>
    <s v="28358-0564"/>
    <s v="910-322-2434"/>
    <s v="www.cfarsenal.com"/>
    <n v="332992"/>
    <s v="Not Applicable"/>
    <s v="Manufacturing"/>
    <s v="Not Applicable"/>
    <s v="a. Installation or purchase of new equipment, b. Structural repairs, improvements, or renovations to existing buildings to be used for expansion, c. Construction of or improvements to new or existing water...or equipment for existing buildings, d. Construction of or improvements to new or existing water...or equipment for new/proposed building"/>
    <n v="490000"/>
    <m/>
    <m/>
    <n v="135"/>
    <n v="0"/>
    <n v="37388"/>
    <n v="13700000"/>
    <m/>
    <n v="3"/>
    <x v="1"/>
    <n v="0"/>
    <n v="0"/>
    <m/>
    <m/>
    <n v="0"/>
    <n v="0"/>
    <n v="0"/>
    <n v="0"/>
    <n v="0"/>
    <n v="490256"/>
    <s v="Tax Incentives, Cash"/>
    <n v="0"/>
    <n v="0"/>
  </r>
  <r>
    <s v="2012-9420"/>
    <x v="0"/>
    <x v="0"/>
    <x v="308"/>
    <x v="6"/>
    <s v="Lava"/>
    <x v="327"/>
    <x v="0"/>
    <s v="Randolph"/>
    <n v="2"/>
    <s v="5608 Uwarrie Road, Archdale, NC"/>
    <x v="1"/>
    <s v="5608 Uwharrie Road, Archdale, NC 27263"/>
    <s v="27263-4167"/>
    <s v="336-434-9541"/>
    <s v="novamelt.com/usa/"/>
    <n v="325520"/>
    <s v="Not Applicable"/>
    <s v="Manufacturing"/>
    <s v="Not Applicable"/>
    <s v="a. Installation or purchase of new equipment, b. Structural repairs, improvements, or renovations to existing buildings to be used for expansion, c. Construction of or improvements to new or existing water...or equipment for existing buildings, d. Construction of or improvements to new or existing water...or equipment for new/proposed building"/>
    <n v="10000"/>
    <m/>
    <m/>
    <n v="10"/>
    <n v="15"/>
    <n v="40768"/>
    <n v="1710000"/>
    <m/>
    <n v="3"/>
    <x v="1"/>
    <n v="0"/>
    <n v="0"/>
    <m/>
    <m/>
    <n v="5"/>
    <n v="15"/>
    <n v="1221"/>
    <n v="107188"/>
    <n v="0"/>
    <n v="10000"/>
    <s v="Cash"/>
    <n v="0"/>
    <n v="0"/>
  </r>
  <r>
    <s v="2013-9787"/>
    <x v="0"/>
    <x v="0"/>
    <x v="309"/>
    <x v="6"/>
    <s v="Watch"/>
    <x v="328"/>
    <x v="1"/>
    <s v="Iredell"/>
    <n v="3"/>
    <s v="149 Yaeger Road, Mooresville (Not in City Limits),NC"/>
    <x v="1"/>
    <s v="133 River Park Road, Mooresville, NC,28117"/>
    <s v="28117-9405"/>
    <s v="704-662-1857"/>
    <s v="Under Construction"/>
    <n v="336411"/>
    <n v="334511"/>
    <s v="Manufacturing"/>
    <s v="Manufacturing"/>
    <s v="a. Installation or purchase of new equipment, b. Structural repairs, improvements, or renovations to existing buildings to be used for expansion"/>
    <n v="75000"/>
    <m/>
    <m/>
    <n v="32"/>
    <n v="65"/>
    <n v="58448"/>
    <n v="1575000"/>
    <m/>
    <n v="3"/>
    <x v="0"/>
    <n v="0"/>
    <n v="75000"/>
    <m/>
    <m/>
    <n v="38"/>
    <n v="65"/>
    <n v="2476"/>
    <n v="3807373"/>
    <n v="0"/>
    <n v="75000"/>
    <s v="Cash"/>
    <n v="75000"/>
    <n v="75000"/>
  </r>
  <r>
    <s v="2012-9071"/>
    <x v="0"/>
    <x v="0"/>
    <x v="310"/>
    <x v="6"/>
    <s v="Heater"/>
    <x v="329"/>
    <x v="0"/>
    <s v="Buncombe"/>
    <n v="3"/>
    <s v="30 Legend Drive, Arden, NC"/>
    <x v="1"/>
    <s v="112 Hwy. 225, Greenwood, SC 29646"/>
    <s v="28704-6203"/>
    <s v="864-229-4332"/>
    <s v="www.farnam-custom.com"/>
    <n v="333414"/>
    <s v="Not Applicable"/>
    <s v="Manufacturing"/>
    <s v="Not Applicable"/>
    <s v="a. Installation or purchase of new equipment"/>
    <n v="98000"/>
    <m/>
    <m/>
    <n v="81"/>
    <n v="50"/>
    <n v="23088"/>
    <n v="450000"/>
    <m/>
    <n v="3"/>
    <x v="1"/>
    <n v="0"/>
    <n v="0"/>
    <m/>
    <m/>
    <n v="0"/>
    <n v="50"/>
    <n v="0"/>
    <n v="0"/>
    <n v="0"/>
    <n v="115380"/>
    <s v="Tax Incentives"/>
    <n v="0"/>
    <n v="0"/>
  </r>
  <r>
    <s v="2012-8692"/>
    <x v="0"/>
    <x v="0"/>
    <x v="311"/>
    <x v="6"/>
    <s v="Solid"/>
    <x v="330"/>
    <x v="0"/>
    <s v="Burke"/>
    <n v="1"/>
    <s v="313 Crescent Street NE, Valdese, NC"/>
    <x v="0"/>
    <s v="313 Crescent Street NE, Valdese, NC 28690"/>
    <s v="28690-9635"/>
    <s v="828-874-4111"/>
    <s v="www.saftbatteries.com"/>
    <n v="335912"/>
    <s v="Not Applicable"/>
    <s v="Manufacturing"/>
    <s v="Not Applicable"/>
    <s v="a. Installation or purchase of new equipment, b. Structural repairs, improvements, or renovations to existing buildings to be used for expansion, c. Construction of or improvements to new or existing water...or equipment for existing buildings, d. Construction of or improvements to new or existing water...or equipment for new/proposed building"/>
    <n v="108000"/>
    <m/>
    <m/>
    <n v="45"/>
    <n v="217"/>
    <n v="23764"/>
    <n v="9315900"/>
    <m/>
    <n v="3"/>
    <x v="1"/>
    <n v="0"/>
    <n v="0"/>
    <m/>
    <m/>
    <n v="0"/>
    <n v="217"/>
    <n v="0"/>
    <n v="0"/>
    <n v="0"/>
    <n v="108000"/>
    <s v="Cash, Rural Center Building Reuse and Restoration/part of match "/>
    <n v="0"/>
    <n v="0"/>
  </r>
  <r>
    <s v="2013-9599"/>
    <x v="0"/>
    <x v="0"/>
    <x v="312"/>
    <x v="6"/>
    <s v="Glenwood"/>
    <x v="331"/>
    <x v="1"/>
    <s v="Harnett"/>
    <n v="2"/>
    <s v="Dunn, NC, Dunn,NC"/>
    <x v="0"/>
    <s v="400 Perimeter Center Terrace -- Suite 800, Atlanta, NC,30346"/>
    <n v="28334"/>
    <s v="678-338-4639"/>
    <s v="www.roomstogo.com"/>
    <n v="493110"/>
    <n v="442110"/>
    <s v="Transportation and Warehousing"/>
    <s v="Retail Trade"/>
    <s v="a. Installation or purchase of new equipment"/>
    <n v="200000"/>
    <m/>
    <m/>
    <n v="198"/>
    <n v="180"/>
    <n v="25584"/>
    <n v="36000000"/>
    <m/>
    <n v="3"/>
    <x v="0"/>
    <n v="0"/>
    <n v="200000"/>
    <m/>
    <m/>
    <n v="0"/>
    <n v="180"/>
    <n v="0"/>
    <n v="32486144"/>
    <n v="0"/>
    <n v="4418012"/>
    <s v="Tax Incentives"/>
    <n v="0"/>
    <n v="200000"/>
  </r>
  <r>
    <s v="2013-9610"/>
    <x v="0"/>
    <x v="0"/>
    <x v="313"/>
    <x v="6"/>
    <s v="Shield"/>
    <x v="332"/>
    <x v="1"/>
    <s v="Henderson"/>
    <n v="2"/>
    <s v="401 Technology Lane, Mount Airy,NC"/>
    <x v="1"/>
    <s v="401 Technology Lane, Mount Airy, NC,27030"/>
    <s v="27030-6692"/>
    <s v="336-783-6956 X407"/>
    <s v="www.ottenweller.com"/>
    <n v="332999"/>
    <s v="Not Applicable"/>
    <s v="Manufacturing"/>
    <s v="Not Applicable"/>
    <s v="a. Installation or purchase of new equipment, b. Structural repairs, improvements, or renovations to existing buildings to be used for expansion"/>
    <n v="50000"/>
    <m/>
    <m/>
    <n v="18"/>
    <n v="60"/>
    <n v="27508"/>
    <n v="1350000"/>
    <m/>
    <n v="3"/>
    <x v="1"/>
    <n v="0"/>
    <n v="0"/>
    <m/>
    <m/>
    <n v="0"/>
    <n v="60"/>
    <n v="661.46"/>
    <n v="315800"/>
    <n v="0"/>
    <n v="66180"/>
    <s v="Tax Incentives, Rural Center part of match"/>
    <n v="0"/>
    <n v="0"/>
  </r>
  <r>
    <s v="2013-9684"/>
    <x v="0"/>
    <x v="0"/>
    <x v="313"/>
    <x v="6"/>
    <s v="Cloud"/>
    <x v="333"/>
    <x v="1"/>
    <s v="Surry"/>
    <n v="3"/>
    <s v="One Quality Way, Fletcher,NC"/>
    <x v="1"/>
    <s v="One Quality Way, Fletcher, NC,28732"/>
    <s v="28732-9385"/>
    <s v="828-654-2230"/>
    <s v="conti-online.com"/>
    <n v="336340"/>
    <s v="Not Applicable"/>
    <s v="Manufacturing"/>
    <s v="Not Applicable"/>
    <s v="a. Installation or purchase of new equipment, b. Structural repairs, improvements, or renovations to existing buildings to be used for expansion"/>
    <n v="40000"/>
    <m/>
    <m/>
    <n v="36"/>
    <n v="566"/>
    <n v="44044"/>
    <n v="30860000"/>
    <m/>
    <n v="3"/>
    <x v="0"/>
    <n v="0"/>
    <n v="40000"/>
    <m/>
    <m/>
    <n v="7"/>
    <n v="566"/>
    <n v="1043"/>
    <n v="34291585"/>
    <n v="0"/>
    <n v="1221830.6000000001"/>
    <s v="Cash, Utility Cost Credit "/>
    <n v="883336"/>
    <n v="40000"/>
  </r>
  <r>
    <s v="2012-9102a"/>
    <x v="0"/>
    <x v="1"/>
    <x v="314"/>
    <x v="6"/>
    <s v="CMC"/>
    <x v="334"/>
    <x v="1"/>
    <s v="Buncombe, Ashe, New Hanover, Durham"/>
    <s v="3, 2, 3, 3"/>
    <s v="401 Sweeten Creek Industrial Park, Asheville,NC/400 The Professional Way, West Jefferson, NC/3901 Castle Hayne Road, NC/3701 S. Miami Blvd., Durham, NC"/>
    <x v="1"/>
    <s v="4211 Metro Parkway MS 1A, Fort Myers, NC,33916"/>
    <s v="28803-1729/28694-8451/28402-2819/27703-9131"/>
    <s v="203-232-1496"/>
    <s v="www.geaviation.com"/>
    <n v="336412"/>
    <s v="Not Applicable"/>
    <s v="Manufacturing"/>
    <s v="Not Applicable"/>
    <s v="a. Installation or purchase of new equipment, b. Structural repairs, improvements, or renovations to existing buildings to be used for expansion, c. Construction of or improvements to new or existing water...or equipment for existing buildings, d. Construction of or improvements to new or existing water...or equipment for new/proposed building"/>
    <n v="1250000"/>
    <m/>
    <m/>
    <n v="218"/>
    <n v="1382"/>
    <n v="43056"/>
    <n v="175617000"/>
    <m/>
    <n v="4"/>
    <x v="0"/>
    <n v="0"/>
    <n v="1250000"/>
    <m/>
    <m/>
    <n v="277"/>
    <n v="1382"/>
    <n v="1692"/>
    <n v="196766277"/>
    <n v="0"/>
    <n v="11150000"/>
    <s v="Cash, Land/Building Lease"/>
    <n v="1250000"/>
    <n v="1250000"/>
  </r>
  <r>
    <s v="2012-9504"/>
    <x v="0"/>
    <x v="0"/>
    <x v="315"/>
    <x v="6"/>
    <s v="Skyfall"/>
    <x v="335"/>
    <x v="1"/>
    <s v="Montgomery/Montgomery"/>
    <n v="1"/>
    <s v="1 Wright Way, Troy, NC/Biscoe, NC"/>
    <x v="1"/>
    <s v="723 West Johnson Street, Raleigh, NC,27603"/>
    <s v="27371/27209"/>
    <s v="855-273-7800"/>
    <s v="wrightfoods.com"/>
    <n v="311421"/>
    <s v="Not Applicable"/>
    <s v="Manufacturing"/>
    <s v="Not Applicable"/>
    <s v="a. Installation or purchase of new equipment, b. Structural repairs, improvements, or renovations to existing buildings to be used for expansion, c. Construction of or improvements to new or existing water...or equipment for existing buildings, d. Construction of or improvements to new or existing water...or equipment for new/proposed building"/>
    <n v="1500000"/>
    <m/>
    <m/>
    <n v="404"/>
    <n v="87"/>
    <n v="26728"/>
    <n v="47700000"/>
    <m/>
    <n v="3"/>
    <x v="1"/>
    <n v="0"/>
    <n v="0"/>
    <m/>
    <m/>
    <n v="0"/>
    <n v="87"/>
    <n v="0"/>
    <n v="0"/>
    <n v="0"/>
    <n v="943374"/>
    <s v="Tax Incentives, Donation of Land"/>
    <n v="355841"/>
    <n v="0"/>
  </r>
  <r>
    <s v="2011-8114"/>
    <x v="0"/>
    <x v="0"/>
    <x v="316"/>
    <x v="6"/>
    <s v="Coffee"/>
    <x v="336"/>
    <x v="1"/>
    <s v="Iredell"/>
    <n v="3"/>
    <s v="314 Mooresville Blvd., Mooresville,NC"/>
    <x v="1"/>
    <s v="1900 West Field Court, Lake Forest, NC,60045"/>
    <s v="28115-7909"/>
    <s v="847-482-2210"/>
    <s v="www.pactiv.com"/>
    <n v="322211"/>
    <n v="322221"/>
    <s v="Manufacturing"/>
    <s v="Manufacturing"/>
    <s v="a. Installation or purchase of new equipment"/>
    <n v="103000"/>
    <m/>
    <m/>
    <n v="46"/>
    <n v="667"/>
    <n v="33696"/>
    <n v="5220000"/>
    <m/>
    <n v="3"/>
    <x v="0"/>
    <n v="0"/>
    <n v="103000"/>
    <m/>
    <m/>
    <n v="52"/>
    <n v="667"/>
    <n v="802"/>
    <n v="9112384"/>
    <n v="0"/>
    <n v="247080"/>
    <s v="Tax Incentives"/>
    <n v="466512"/>
    <n v="103000"/>
  </r>
  <r>
    <s v="2013-9709"/>
    <x v="0"/>
    <x v="0"/>
    <x v="317"/>
    <x v="6"/>
    <s v="Recreate"/>
    <x v="337"/>
    <x v="1"/>
    <s v="Catawba"/>
    <n v="2"/>
    <s v="1545 Deborah Herman Rd, Conover, NC/1115 Farrington St., Catawba County, NC/2200 Main Avenue SE, Catawba County, NC"/>
    <x v="1"/>
    <s v="235 2nd Ave NW, Hickory, NC,28601"/>
    <s v="28613-8204/28613-8251/28602"/>
    <s v="828-328-2201 x3230"/>
    <s v="www.hsmsolutions.com"/>
    <n v="332312"/>
    <s v="Not Applicable"/>
    <s v="Manufacturing"/>
    <s v="Not Applicable"/>
    <s v="a. Installation or purchase of new equipment"/>
    <n v="200000"/>
    <m/>
    <m/>
    <n v="146"/>
    <n v="1494"/>
    <n v="38844"/>
    <n v="3012000"/>
    <m/>
    <n v="3"/>
    <x v="1"/>
    <n v="0"/>
    <n v="0"/>
    <m/>
    <m/>
    <n v="22"/>
    <n v="1494"/>
    <n v="896"/>
    <n v="3980487"/>
    <n v="0"/>
    <n v="221969"/>
    <s v="Tax Incentives, Cash"/>
    <n v="5140"/>
    <n v="0"/>
  </r>
  <r>
    <s v="2013-10183"/>
    <x v="0"/>
    <x v="0"/>
    <x v="318"/>
    <x v="6"/>
    <s v="Carpet Ride"/>
    <x v="338"/>
    <x v="2"/>
    <s v="Robeson"/>
    <n v="1"/>
    <s v="4111 West 5th Street, Lumberton,NC"/>
    <x v="0"/>
    <s v="300 McGaw Drive, Edison, NC,8837"/>
    <s v="28358-0411"/>
    <s v="732 225 8380 x 304"/>
    <s v="www.dpstc.com"/>
    <n v="442110"/>
    <s v="Not Applicable"/>
    <s v="Retail Trade"/>
    <s v="Not Applicable"/>
    <s v="a. Installation or purchase of new equipment, b. Structural repairs, improvements, or renovations to existing buildings to be used for expansion, c. Construction of or improvements to new or existing water...or equipment for existing buildings, d. Construction of or improvements to new or existing water...or equipment for new/proposed building"/>
    <n v="40000"/>
    <m/>
    <m/>
    <n v="41"/>
    <n v="0"/>
    <n v="37752"/>
    <n v="1233000"/>
    <m/>
    <n v="3"/>
    <x v="0"/>
    <n v="0"/>
    <n v="24125"/>
    <m/>
    <m/>
    <n v="43"/>
    <n v="0"/>
    <n v="576"/>
    <n v="1402707"/>
    <n v="0"/>
    <n v="50550"/>
    <s v="Tax Incentives, Cash"/>
    <n v="4725"/>
    <n v="24125"/>
  </r>
  <r>
    <s v="2012-8472"/>
    <x v="0"/>
    <x v="0"/>
    <x v="319"/>
    <x v="6"/>
    <s v="Rainbow"/>
    <x v="339"/>
    <x v="2"/>
    <s v="Orange"/>
    <n v="3"/>
    <s v="TBD, Mebane,NC"/>
    <x v="0"/>
    <s v="33-1, Shiba 5-Chome, Minato-ku, Tokyo, Japan, NC,108-8403"/>
    <s v="TBD"/>
    <s v="+81-3-3456-0134"/>
    <s v="www.hi-chew.com"/>
    <n v="311340"/>
    <s v="Not Applicable"/>
    <s v="Manufacturing"/>
    <s v="Not Applicable"/>
    <s v="a. Installation or purchase of new equipment, d. Construction of or improvements to new or existing water...or equipment for new/proposed building"/>
    <n v="264000"/>
    <m/>
    <m/>
    <n v="81"/>
    <n v="0"/>
    <n v="34476"/>
    <n v="43200000"/>
    <m/>
    <n v="3"/>
    <x v="0"/>
    <n v="0"/>
    <n v="219120"/>
    <m/>
    <m/>
    <n v="67"/>
    <n v="0"/>
    <n v="854"/>
    <n v="37326736"/>
    <n v="0"/>
    <n v="2670000"/>
    <s v="Cash, Infrastructure for Project"/>
    <n v="594244"/>
    <n v="219120"/>
  </r>
  <r>
    <s v="2012-9573"/>
    <x v="0"/>
    <x v="0"/>
    <x v="320"/>
    <x v="6"/>
    <s v="But For"/>
    <x v="340"/>
    <x v="1"/>
    <s v="Beaufort"/>
    <n v="2"/>
    <s v="234 Springs Road, Washington,NC"/>
    <x v="1"/>
    <s v="3451 Rider Trail S., Earth City, NC,63045"/>
    <s v="27889-9368"/>
    <s v="513-543-0622"/>
    <s v="idxcorporation.com"/>
    <n v="337215"/>
    <s v="Not Applicable"/>
    <s v="Manufacturing"/>
    <s v="Not Applicable"/>
    <s v="a. Installation or purchase of new equipment, b. Structural repairs, improvements, or renovations to existing buildings to be used for expansion"/>
    <n v="300000"/>
    <m/>
    <m/>
    <n v="143"/>
    <n v="84"/>
    <n v="29848"/>
    <n v="2700000"/>
    <m/>
    <n v="3"/>
    <x v="1"/>
    <n v="0"/>
    <n v="0"/>
    <m/>
    <m/>
    <n v="0"/>
    <n v="84"/>
    <n v="678"/>
    <n v="1489351"/>
    <n v="0"/>
    <n v="300000"/>
    <s v="Contribution of land, building, assets"/>
    <n v="2900000"/>
    <n v="0"/>
  </r>
  <r>
    <s v="2013-10388"/>
    <x v="0"/>
    <x v="0"/>
    <x v="321"/>
    <x v="6"/>
    <s v="L"/>
    <x v="341"/>
    <x v="2"/>
    <s v="Brunswick"/>
    <n v="3"/>
    <s v="8250  River Road, Southport, NC, Not in City Limits,NC"/>
    <x v="1"/>
    <s v="4577 Regency Crossing, Southport, NC,28461"/>
    <s v="28461-8911"/>
    <s v="910-457-1799"/>
    <s v="Leelinear.com"/>
    <n v="332991"/>
    <s v="Not Applicable"/>
    <s v="Manufacturing"/>
    <s v="Not Applicable"/>
    <s v="b. Structural repairs, improvements, or renovations to existing buildings to be used for expansion"/>
    <n v="40000"/>
    <m/>
    <m/>
    <n v="69"/>
    <n v="0"/>
    <n v="35672"/>
    <n v="2218000"/>
    <m/>
    <n v="3"/>
    <x v="1"/>
    <n v="0"/>
    <n v="0"/>
    <m/>
    <m/>
    <n v="5"/>
    <n v="0"/>
    <n v="798"/>
    <n v="200000"/>
    <n v="0"/>
    <n v="85000"/>
    <s v="Cash, Sewer Line Extension"/>
    <n v="15015"/>
    <n v="0"/>
  </r>
  <r>
    <s v="2013-10408"/>
    <x v="0"/>
    <x v="0"/>
    <x v="322"/>
    <x v="6"/>
    <s v="Watershed"/>
    <x v="342"/>
    <x v="1"/>
    <s v="Pitt"/>
    <n v="2"/>
    <s v="1029 Old Creek Road, Greenville,NC"/>
    <x v="1"/>
    <s v="100 Kingsley Park Drive, Fort Mill, NC,29715"/>
    <s v="27834-8178"/>
    <s v="803-802-8099"/>
    <s v="www.domtar.com"/>
    <n v="322291"/>
    <s v="Not Applicable"/>
    <s v="Manufacturing"/>
    <s v="Not Applicable"/>
    <s v="b. Structural repairs, improvements, or renovations to existing buildings to be used for expansion"/>
    <n v="70000"/>
    <m/>
    <m/>
    <n v="32"/>
    <n v="321"/>
    <n v="46800"/>
    <n v="90000"/>
    <m/>
    <n v="3"/>
    <x v="1"/>
    <n v="0"/>
    <n v="0"/>
    <m/>
    <m/>
    <n v="0"/>
    <n v="321"/>
    <n v="0"/>
    <n v="0"/>
    <n v="0"/>
    <n v="70000"/>
    <s v="Cash"/>
    <n v="0"/>
    <n v="0"/>
  </r>
  <r>
    <s v="2013-9648"/>
    <x v="0"/>
    <x v="0"/>
    <x v="323"/>
    <x v="6"/>
    <s v="Breeze"/>
    <x v="343"/>
    <x v="2"/>
    <s v="Durham, Wilson"/>
    <s v="3, 1"/>
    <s v="TBD, Treyburn,NC/4701 Purdue Drive, Wilson County, NC; "/>
    <x v="0"/>
    <s v="4701 Purdue Drive, Wilson, NC,27896"/>
    <s v="TBD/27896"/>
    <s v="252-265-1765"/>
    <s v="purduepharma.com"/>
    <n v="325412"/>
    <s v="Not Applicable"/>
    <s v="Manufacturing"/>
    <s v="Not Applicable"/>
    <s v="a. Installation or purchase of new equipment"/>
    <n v="300000"/>
    <m/>
    <m/>
    <n v="90"/>
    <n v="196"/>
    <n v="63180"/>
    <n v="53000000"/>
    <m/>
    <n v="3"/>
    <x v="0"/>
    <n v="0"/>
    <n v="300000"/>
    <m/>
    <m/>
    <n v="88"/>
    <n v="196"/>
    <n v="3349"/>
    <n v="63890699"/>
    <n v="0"/>
    <n v="1213172"/>
    <s v="Cash, Energy Incentives"/>
    <n v="142857"/>
    <n v="300000"/>
  </r>
  <r>
    <s v="2013-10317"/>
    <x v="0"/>
    <x v="0"/>
    <x v="324"/>
    <x v="6"/>
    <s v="Soft"/>
    <x v="344"/>
    <x v="2"/>
    <s v="Davidson"/>
    <n v="2"/>
    <s v="113 SUNRISE CENTER DR, Thomasville,NC"/>
    <x v="0"/>
    <s v="1344 Sherman Street, Allentown, NC,18109"/>
    <s v="27360-4928"/>
    <s v="610-435-0585"/>
    <s v="http://www.custom-nonwoven.com/"/>
    <n v="313230"/>
    <s v="Not Applicable"/>
    <s v="Manufacturing"/>
    <s v="Not Applicable"/>
    <s v="a. Installation or purchase of new equipment, b. Structural repairs, improvements, or renovations to existing buildings to be used for expansion"/>
    <n v="128000"/>
    <m/>
    <m/>
    <n v="65"/>
    <n v="0"/>
    <n v="41288"/>
    <n v="11569000"/>
    <m/>
    <n v="3"/>
    <x v="1"/>
    <n v="0"/>
    <n v="0"/>
    <m/>
    <m/>
    <n v="31"/>
    <n v="0"/>
    <n v="642"/>
    <n v="4162000"/>
    <n v="0"/>
    <n v="133380"/>
    <s v="Tax Incentives"/>
    <n v="0"/>
    <n v="0"/>
  </r>
  <r>
    <s v="2013-10125"/>
    <x v="0"/>
    <x v="0"/>
    <x v="325"/>
    <x v="6"/>
    <s v="Blue"/>
    <x v="345"/>
    <x v="1"/>
    <s v="Buncombe"/>
    <n v="3"/>
    <s v="1265 Sand Hill Road, Candler,NC"/>
    <x v="1"/>
    <s v="1265 Sand Hill Road, Candler, NC,28715"/>
    <s v="28715-6907"/>
    <s v="828-418-2159"/>
    <s v="www.jacob-holm.com"/>
    <n v="314999"/>
    <s v="Not Applicable"/>
    <s v="Manufacturing"/>
    <s v="Not Applicable"/>
    <s v="a. Installation or purchase of new equipment, b. Structural repairs, improvements, or renovations to existing buildings to be used for expansion, c. Construction of or improvements to new or existing water...or equipment for existing buildings, d. Construction of or improvements to new or existing water...or equipment for new/proposed building"/>
    <n v="100000"/>
    <m/>
    <m/>
    <n v="59"/>
    <n v="82"/>
    <n v="41652"/>
    <n v="41300000"/>
    <m/>
    <n v="3"/>
    <x v="0"/>
    <n v="0"/>
    <n v="100000"/>
    <m/>
    <m/>
    <n v="62"/>
    <n v="82"/>
    <n v="1115"/>
    <n v="67730760"/>
    <n v="0"/>
    <n v="1120545"/>
    <s v="Cash"/>
    <n v="448218"/>
    <n v="100000"/>
  </r>
  <r>
    <s v="2013-10372"/>
    <x v="0"/>
    <x v="0"/>
    <x v="325"/>
    <x v="6"/>
    <s v="Lakewood"/>
    <x v="71"/>
    <x v="1"/>
    <s v="Cleveland"/>
    <n v="2"/>
    <s v="Foothills Ind. Park, Shelby, N.C., Not in City Limits,NC"/>
    <x v="0"/>
    <s v="400 Ross Avenue, Schofield, NC,54476"/>
    <n v="28150"/>
    <s v="715-355-6469"/>
    <s v="www.Greenheck.com"/>
    <n v="333413"/>
    <s v="Not Applicable"/>
    <s v="Manufacturing"/>
    <s v="Not Applicable"/>
    <s v="a. Installation or purchase of new equipment, d. Construction of or improvements to new or existing water...or equipment for new/proposed building"/>
    <n v="300000"/>
    <m/>
    <m/>
    <n v="92"/>
    <n v="116"/>
    <n v="30264"/>
    <n v="27000000"/>
    <m/>
    <n v="3"/>
    <x v="0"/>
    <n v="0"/>
    <n v="246000"/>
    <m/>
    <m/>
    <n v="160"/>
    <n v="116"/>
    <n v="771"/>
    <n v="22162183"/>
    <n v="0"/>
    <n v="2116365"/>
    <s v="Cash, Tax Incentives,  Donation of Land, Fee Waivers"/>
    <n v="991110"/>
    <n v="246000"/>
  </r>
  <r>
    <s v="2013-10470"/>
    <x v="0"/>
    <x v="0"/>
    <x v="326"/>
    <x v="6"/>
    <s v="VSC"/>
    <x v="346"/>
    <x v="1"/>
    <s v="Rutherford"/>
    <n v="1"/>
    <s v="715 Railroad Avenue, Rutherford, NC 28139,NC"/>
    <x v="1"/>
    <s v="790 Reeves Street, Spartanburg, NC,29301"/>
    <s v="28139-2207"/>
    <s v="864-595-2165"/>
    <s v="http://www.trelleborg.com/en/Engineered-Fabrics/"/>
    <n v="313320"/>
    <s v="Not Applicable"/>
    <s v="Manufacturing"/>
    <s v="Not Applicable"/>
    <s v="a. Installation or purchase of new equipment, b. Structural repairs, improvements, or renovations to existing buildings to be used for expansion, c. Construction of or improvements to new or existing water...or equipment for existing buildings"/>
    <n v="440000"/>
    <m/>
    <m/>
    <n v="68"/>
    <n v="139"/>
    <n v="59592"/>
    <n v="9573000"/>
    <m/>
    <n v="3"/>
    <x v="0"/>
    <n v="0"/>
    <n v="440000"/>
    <m/>
    <m/>
    <n v="89"/>
    <n v="139"/>
    <n v="1430"/>
    <n v="10708022"/>
    <n v="0"/>
    <n v="598720.91999999993"/>
    <s v="Tax Incentives, Equipment purchase/lease back, Duke Energy Carolinas Investment Fund"/>
    <n v="210000"/>
    <n v="440000"/>
  </r>
  <r>
    <s v="2013-9966"/>
    <x v="0"/>
    <x v="0"/>
    <x v="327"/>
    <x v="6"/>
    <s v="Wolverine"/>
    <x v="347"/>
    <x v="1"/>
    <s v="Wake"/>
    <n v="3"/>
    <s v="1001 Carrington Mill Blvd, Morrisville,NC"/>
    <x v="1"/>
    <s v="155 S. Limerick Rd., Limerick, NC,19468"/>
    <s v="27560-8363 "/>
    <s v="610-948-2892"/>
    <s v="www.teleflex.com"/>
    <n v="551114"/>
    <n v="541712"/>
    <s v="Management of Companies and Enterprises"/>
    <s v="Professional, Scientific, and Technical Services"/>
    <s v="a. Installation or purchase of new equipment, d. Construction of or improvements to new or existing water...or equipment for new/proposed building"/>
    <n v="200000"/>
    <m/>
    <m/>
    <n v="68"/>
    <n v="442"/>
    <n v="65676"/>
    <n v="8626000"/>
    <m/>
    <n v="3"/>
    <x v="1"/>
    <n v="0"/>
    <n v="0"/>
    <m/>
    <m/>
    <n v="0"/>
    <n v="442"/>
    <n v="0"/>
    <n v="0"/>
    <n v="0"/>
    <n v="200000"/>
    <s v="Cash"/>
    <n v="0"/>
    <n v="0"/>
  </r>
  <r>
    <s v="2012-8608"/>
    <x v="0"/>
    <x v="0"/>
    <x v="328"/>
    <x v="6"/>
    <s v="Engineering for manned/Unmanned Systems"/>
    <x v="348"/>
    <x v="1"/>
    <s v="Cumberland, Hyde"/>
    <s v="2, 1"/>
    <s v="2827 Coalition Blvd., Fayetteville ,NC/TBD, Hyde County, NC"/>
    <x v="1"/>
    <s v="1 Compass Way, Suite 250, Newport News, NC,23606"/>
    <s v="28303/28724"/>
    <s v="757-283-9600"/>
    <s v="www.boshgs.com"/>
    <n v="541330"/>
    <s v="Not Applicable"/>
    <s v="Professional, Scientific, and Technical Services"/>
    <s v="Not Applicable"/>
    <s v="a. Installation or purchase of new equipment, d. Construction of or improvements to new or existing water...or equipment for new/proposed building"/>
    <n v="64000"/>
    <m/>
    <m/>
    <n v="29"/>
    <n v="10"/>
    <n v="76492"/>
    <n v="360000"/>
    <m/>
    <n v="3"/>
    <x v="1"/>
    <n v="0"/>
    <n v="0"/>
    <m/>
    <m/>
    <n v="6"/>
    <n v="10"/>
    <n v="1850"/>
    <n v="370258"/>
    <n v="0"/>
    <n v="64000"/>
    <s v="Cash"/>
    <n v="0"/>
    <n v="0"/>
  </r>
  <r>
    <s v="2010-7170"/>
    <x v="0"/>
    <x v="0"/>
    <x v="329"/>
    <x v="6"/>
    <s v="Chemtex"/>
    <x v="349"/>
    <x v="2"/>
    <s v="Sampson"/>
    <n v="2"/>
    <s v="1454 Turkey Highway, Clinton,NC"/>
    <x v="0"/>
    <s v="1979 Eastwood Rd, Wilmington, NC,28403"/>
    <n v="28328"/>
    <s v="910-509-4462"/>
    <s v="Not Available"/>
    <n v="325193"/>
    <s v="Not Applicable"/>
    <s v="Manufacturing"/>
    <s v="Not Applicable"/>
    <s v="a. Installation or purchase of new equipment, d. Construction of or improvements to new or existing water...or equipment for new/proposed building"/>
    <n v="300000"/>
    <m/>
    <m/>
    <n v="59"/>
    <n v="0"/>
    <n v="42744"/>
    <n v="147000000"/>
    <m/>
    <n v="3"/>
    <x v="1"/>
    <n v="0"/>
    <n v="0"/>
    <m/>
    <m/>
    <n v="0"/>
    <n v="0"/>
    <n v="0"/>
    <n v="3027000"/>
    <n v="0"/>
    <n v="2870686"/>
    <s v="Tax Incentives"/>
    <n v="0"/>
    <n v="0"/>
  </r>
  <r>
    <s v="2013-10407"/>
    <x v="0"/>
    <x v="0"/>
    <x v="329"/>
    <x v="6"/>
    <s v="Dry Daddy"/>
    <x v="350"/>
    <x v="2"/>
    <s v="Pitt"/>
    <n v="2"/>
    <s v="8966 W Marlboro Road, Farmville,NC"/>
    <x v="0"/>
    <s v="963 Hwy 258 South, Snow Hill, NC,28580"/>
    <n v="27828"/>
    <s v="252-747-8200"/>
    <s v="Not Available"/>
    <n v="311423"/>
    <s v="Not Applicable"/>
    <s v="Manufacturing"/>
    <s v="Not Applicable"/>
    <s v="b. Structural repairs, improvements, or renovations to existing buildings to be used for expansion"/>
    <n v="114000"/>
    <m/>
    <m/>
    <n v="51"/>
    <n v="84"/>
    <n v="34840"/>
    <n v="10800000"/>
    <m/>
    <n v="3"/>
    <x v="0"/>
    <n v="0"/>
    <n v="114000"/>
    <m/>
    <m/>
    <n v="56"/>
    <n v="84"/>
    <n v="781"/>
    <n v="17552719"/>
    <n v="0"/>
    <n v="462931"/>
    <s v="Cash, Economic Development Grant, Training"/>
    <n v="114000"/>
    <n v="114000"/>
  </r>
  <r>
    <s v="2013-10625"/>
    <x v="0"/>
    <x v="0"/>
    <x v="330"/>
    <x v="6"/>
    <s v="Tool"/>
    <x v="351"/>
    <x v="2"/>
    <s v="Iredell"/>
    <n v="3"/>
    <s v="TBD, Mooresville,NC"/>
    <x v="0"/>
    <s v="1401 Front Street, Yorktown Heights, NC,10598"/>
    <n v="28117"/>
    <s v="914-962-5775"/>
    <s v="www.weberusa.com"/>
    <n v="333991"/>
    <s v="Not Applicable"/>
    <s v="Manufacturing"/>
    <s v="Not Applicable"/>
    <s v="a. Installation or purchase of new equipment"/>
    <n v="40000"/>
    <m/>
    <m/>
    <n v="34"/>
    <n v="0"/>
    <n v="74620"/>
    <n v="2137000"/>
    <m/>
    <n v="3"/>
    <x v="0"/>
    <n v="0"/>
    <n v="29600"/>
    <m/>
    <m/>
    <n v="25"/>
    <n v="0"/>
    <n v="2325"/>
    <n v="2249420"/>
    <n v="0"/>
    <n v="96915"/>
    <s v="Tax Incentives"/>
    <n v="8336"/>
    <n v="29600"/>
  </r>
  <r>
    <s v="2012-9151"/>
    <x v="0"/>
    <x v="0"/>
    <x v="331"/>
    <x v="6"/>
    <s v="Swordfish"/>
    <x v="352"/>
    <x v="1"/>
    <s v="Alamance"/>
    <n v="2"/>
    <s v="TBD, Mebane, NC"/>
    <x v="0"/>
    <s v="2001 S.E. 10th Street, Bentonville, NC,72716-5570"/>
    <n v="27302"/>
    <s v="479-277-1963"/>
    <s v="www.walmart.com"/>
    <n v="493120"/>
    <s v="Not Applicable"/>
    <s v="Transportation and Warehousing"/>
    <s v="Not Applicable"/>
    <s v="a. Installation or purchase of new equipment, d. Construction of or improvements to new or existing water...or equipment for new/proposed building"/>
    <n v="1100000"/>
    <m/>
    <m/>
    <n v="405"/>
    <n v="1855"/>
    <n v="31824"/>
    <n v="90000000"/>
    <m/>
    <n v="6"/>
    <x v="1"/>
    <n v="0"/>
    <n v="0"/>
    <m/>
    <m/>
    <n v="165"/>
    <n v="1855"/>
    <n v="804"/>
    <n v="122433181"/>
    <n v="0"/>
    <n v="10980000"/>
    <s v="Donation of Land, Fee Waivers, Water/Sewer Infrastructure Improvements, Donated temporary office space"/>
    <n v="8578277"/>
    <n v="0"/>
  </r>
  <r>
    <s v="2013-9609"/>
    <x v="0"/>
    <x v="0"/>
    <x v="331"/>
    <x v="6"/>
    <s v="Line5"/>
    <x v="353"/>
    <x v="1"/>
    <s v="Person"/>
    <n v="2"/>
    <s v="555 North Park Dr., Roxboro,NC"/>
    <x v="1"/>
    <s v="555 North Park Dr. , Roxboro, NC,27573"/>
    <s v="27573-2477"/>
    <s v="336 330 9007"/>
    <s v="www.spuntech.com"/>
    <n v="313230"/>
    <s v="Not Applicable"/>
    <s v="Manufacturing"/>
    <s v="Not Applicable"/>
    <s v="a. Installation or purchase of new equipment, b. Structural repairs, improvements, or renovations to existing buildings to be used for expansion"/>
    <n v="235000"/>
    <m/>
    <m/>
    <n v="54"/>
    <n v="94"/>
    <n v="38688"/>
    <n v="31500000"/>
    <m/>
    <n v="3"/>
    <x v="0"/>
    <n v="0"/>
    <n v="235000"/>
    <m/>
    <m/>
    <n v="61"/>
    <n v="94"/>
    <n v="987"/>
    <n v="80673402"/>
    <n v="0"/>
    <n v="3282672"/>
    <s v="Cash"/>
    <n v="25000"/>
    <n v="235000"/>
  </r>
  <r>
    <s v="2012-9456"/>
    <x v="0"/>
    <x v="0"/>
    <x v="332"/>
    <x v="6"/>
    <s v="Power"/>
    <x v="354"/>
    <x v="1"/>
    <s v="McDowell"/>
    <n v="1"/>
    <s v="College Drive , Marion,NC"/>
    <x v="0"/>
    <s v="419 Haywood Road, Asheville, NC,28806"/>
    <n v="28752"/>
    <s v="828-254-8665"/>
    <s v="boyleenterprises.net"/>
    <n v="334413"/>
    <s v="Not Applicable"/>
    <s v="Manufacturing"/>
    <s v="Not Applicable"/>
    <s v="a. Installation or purchase of new equipment"/>
    <n v="156000"/>
    <m/>
    <m/>
    <n v="48"/>
    <n v="15"/>
    <n v="23920"/>
    <n v="450000"/>
    <m/>
    <n v="3"/>
    <x v="1"/>
    <n v="0"/>
    <n v="0"/>
    <m/>
    <m/>
    <n v="0"/>
    <n v="15"/>
    <n v="0"/>
    <n v="0"/>
    <n v="0"/>
    <n v="328500"/>
    <s v="Donation of Land, Cash"/>
    <n v="0"/>
    <n v="0"/>
  </r>
  <r>
    <s v="2013-10543"/>
    <x v="0"/>
    <x v="0"/>
    <x v="333"/>
    <x v="6"/>
    <s v="Yum"/>
    <x v="355"/>
    <x v="2"/>
    <s v="Nash"/>
    <n v="2"/>
    <s v="Business and Industry Center 7008 NC 48, BATTLEBORO,NC"/>
    <x v="0"/>
    <s v="100 Nomaco Drive, Youngsville, NC,27809"/>
    <n v="27809"/>
    <s v="252-595-1000"/>
    <s v="www.nutkao.com"/>
    <n v="311911"/>
    <s v="Not Applicable"/>
    <s v="Manufacturing"/>
    <s v="Not Applicable"/>
    <s v="a. Installation or purchase of new equipment, c. Construction of or improvements to new or existing water...or equipment for existing buildings, d. Construction of or improvements to new or existing water...or equipment for new/proposed building"/>
    <n v="210000"/>
    <m/>
    <m/>
    <n v="50"/>
    <n v="0"/>
    <n v="32188"/>
    <n v="6500000"/>
    <m/>
    <n v="5"/>
    <x v="0"/>
    <n v="0"/>
    <n v="105000"/>
    <m/>
    <m/>
    <n v="29"/>
    <n v="0"/>
    <n v="698"/>
    <n v="20549747"/>
    <n v="0"/>
    <n v="1930000"/>
    <s v="Cash, Contribute of land, building or other assets, interest free loan for 10 years"/>
    <n v="830000"/>
    <n v="105000"/>
  </r>
  <r>
    <s v="2013-9708"/>
    <x v="0"/>
    <x v="0"/>
    <x v="334"/>
    <x v="6"/>
    <s v="Fiber"/>
    <x v="356"/>
    <x v="1"/>
    <s v="Stanly"/>
    <n v="2"/>
    <s v="44017 US Hwy 52, New London,NC"/>
    <x v="0"/>
    <s v="181 Random Drive, New London, NC,28127"/>
    <s v="28127-9726"/>
    <s v="704-463-2950"/>
    <s v="fiberondecking.com"/>
    <n v="321211"/>
    <s v="Not Applicable"/>
    <s v="Manufacturing"/>
    <s v="Not Applicable"/>
    <s v="a. Installation or purchase of new equipment, b. Structural repairs, improvements, or renovations to existing buildings to be used for expansion, c. Construction of or improvements to new or existing water...or equipment for existing buildings"/>
    <n v="48000"/>
    <m/>
    <m/>
    <n v="23"/>
    <n v="324"/>
    <n v="27456"/>
    <n v="3400000"/>
    <m/>
    <n v="3"/>
    <x v="1"/>
    <n v="0"/>
    <n v="0"/>
    <m/>
    <m/>
    <n v="0"/>
    <n v="324"/>
    <n v="0"/>
    <n v="0"/>
    <n v="0"/>
    <n v="76256"/>
    <s v="Tax Incentives"/>
    <n v="0"/>
    <n v="0"/>
  </r>
  <r>
    <s v="2011-7538"/>
    <x v="0"/>
    <x v="0"/>
    <x v="335"/>
    <x v="6"/>
    <s v="Key"/>
    <x v="357"/>
    <x v="1"/>
    <s v="McDowell"/>
    <n v="1"/>
    <s v="33 Burgin St, Marion,NC"/>
    <x v="1"/>
    <s v="160 South Clay St, Marion, NC,28752"/>
    <s v="28752-3904"/>
    <s v="828-655-1700x102"/>
    <s v="www.keygas.com"/>
    <n v="332911"/>
    <n v="332996"/>
    <s v="Manufacturing"/>
    <s v="Manufacturing"/>
    <s v="b. Structural repairs, improvements, or renovations to existing buildings to be used for expansion"/>
    <n v="111000"/>
    <m/>
    <m/>
    <n v="39"/>
    <n v="36"/>
    <n v="30368"/>
    <n v="2011000"/>
    <m/>
    <n v="3"/>
    <x v="1"/>
    <n v="0"/>
    <n v="0"/>
    <m/>
    <m/>
    <n v="0"/>
    <n v="36"/>
    <n v="0"/>
    <n v="0"/>
    <n v="0"/>
    <n v="111000"/>
    <s v="Cash"/>
    <n v="0"/>
    <n v="0"/>
  </r>
  <r>
    <s v="2013-9811"/>
    <x v="0"/>
    <x v="0"/>
    <x v="336"/>
    <x v="7"/>
    <s v="Interflex"/>
    <x v="358"/>
    <x v="1"/>
    <s v="Wilkes"/>
    <n v="1"/>
    <s v="TBD, Wilkesboro,NC"/>
    <x v="1"/>
    <s v="3200 West NC Highway 268, Wilkesboro, NC,28697"/>
    <n v="28697"/>
    <s v="336-566-1195"/>
    <s v="www.interflexgroup.com"/>
    <n v="326112"/>
    <s v="Not Applicable"/>
    <s v="Manufacturing"/>
    <s v="Not Applicable"/>
    <s v="a. Installation or purchase of new equipment"/>
    <n v="180000"/>
    <m/>
    <m/>
    <n v="57"/>
    <n v="104"/>
    <n v="34060"/>
    <n v="9000000"/>
    <m/>
    <n v="3"/>
    <x v="0"/>
    <n v="0"/>
    <n v="147600"/>
    <m/>
    <m/>
    <n v="47"/>
    <n v="104"/>
    <n v="993"/>
    <n v="13834798"/>
    <n v="0"/>
    <n v="650000"/>
    <s v="Cash"/>
    <n v="59336"/>
    <n v="147600"/>
  </r>
  <r>
    <s v="2013-10921"/>
    <x v="0"/>
    <x v="0"/>
    <x v="337"/>
    <x v="7"/>
    <s v="Precept"/>
    <x v="359"/>
    <x v="1"/>
    <s v="Henderson"/>
    <n v="3"/>
    <s v="200 Tabor Road, East Flat Rock,NC"/>
    <x v="1"/>
    <s v="200 Tabor Road, East Flat Rock, NC,28726"/>
    <s v="28726-2832"/>
    <s v="828-692-6254 ext 254"/>
    <s v="www.asg-worldwide.com"/>
    <n v="322212"/>
    <s v="Not Applicable"/>
    <s v="Manufacturing"/>
    <s v="Not Applicable"/>
    <s v="a. Installation or purchase of new equipment, b. Structural repairs, improvements, or renovations to existing buildings to be used for expansion"/>
    <n v="60000"/>
    <m/>
    <m/>
    <n v="42"/>
    <n v="169"/>
    <n v="36660"/>
    <n v="7695000"/>
    <m/>
    <n v="3"/>
    <x v="1"/>
    <n v="0"/>
    <n v="0"/>
    <m/>
    <m/>
    <n v="0"/>
    <n v="169"/>
    <n v="0"/>
    <n v="0"/>
    <n v="0"/>
    <n v="187669"/>
    <s v="Tax Incentives"/>
    <n v="0"/>
    <n v="0"/>
  </r>
  <r>
    <s v="2013-10441"/>
    <x v="0"/>
    <x v="0"/>
    <x v="338"/>
    <x v="7"/>
    <s v="SMA"/>
    <x v="360"/>
    <x v="2"/>
    <s v="Chowan"/>
    <n v="1"/>
    <s v="400 S Broad Street, Edenton,NC"/>
    <x v="0"/>
    <s v="6 East 36 Street, Suite 200, New York, NC,10017"/>
    <s v="27932-1936"/>
    <s v="401-932-1330"/>
    <s v="Not Available"/>
    <n v="522320"/>
    <s v="Not Applicable"/>
    <s v="Finance and Insurance"/>
    <s v="Not Applicable"/>
    <s v="a. Installation or purchase of new equipment, b. Structural repairs, improvements, or renovations to existing buildings to be used for expansion, c. Construction of or improvements to new or existing water...or equipment for existing buildings"/>
    <n v="100000"/>
    <m/>
    <m/>
    <n v="29"/>
    <n v="0"/>
    <n v="34996"/>
    <n v="496000"/>
    <m/>
    <n v="5"/>
    <x v="1"/>
    <n v="0"/>
    <n v="0"/>
    <m/>
    <m/>
    <n v="0"/>
    <n v="0"/>
    <n v="0"/>
    <n v="0"/>
    <n v="0"/>
    <n v="100750"/>
    <s v="In-kind Services, Installation of elevator"/>
    <n v="37000"/>
    <n v="0"/>
  </r>
  <r>
    <s v="2013-10473"/>
    <x v="0"/>
    <x v="0"/>
    <x v="339"/>
    <x v="7"/>
    <s v="Buzz"/>
    <x v="361"/>
    <x v="2"/>
    <s v="Guilford"/>
    <n v="2"/>
    <s v="1200 Redding Drive, High Point,NC"/>
    <x v="0"/>
    <s v="1316B Logan Circle NW, Atlanta, NC,30318"/>
    <s v="27260-7362"/>
    <s v="440-543-7051"/>
    <s v="www.buzzispace.com"/>
    <n v="337211"/>
    <s v="Not Applicable"/>
    <s v="Manufacturing"/>
    <s v="Not Applicable"/>
    <s v="a. Installation or purchase of new equipment, b. Structural repairs, improvements, or renovations to existing buildings to be used for expansion"/>
    <n v="100000"/>
    <m/>
    <m/>
    <n v="45"/>
    <n v="0"/>
    <n v="40508"/>
    <n v="2253000"/>
    <m/>
    <n v="3"/>
    <x v="1"/>
    <n v="0"/>
    <n v="0"/>
    <m/>
    <m/>
    <n v="0"/>
    <n v="0"/>
    <n v="0"/>
    <n v="0"/>
    <n v="0"/>
    <n v="275000"/>
    <s v="Cash"/>
    <n v="0"/>
    <n v="0"/>
  </r>
  <r>
    <s v="2013-10614"/>
    <x v="0"/>
    <x v="0"/>
    <x v="340"/>
    <x v="7"/>
    <s v="Compass"/>
    <x v="362"/>
    <x v="1"/>
    <s v="Rutherford"/>
    <n v="3"/>
    <s v="2858 US Highway 70 W, Black Mountain,NC"/>
    <x v="1"/>
    <s v="2858 US Highway 70 W, Black Mountain, NC,28711-9111"/>
    <s v="28711-9111"/>
    <s v="828-350-5301"/>
    <s v="www.kearfott.com"/>
    <n v="333995"/>
    <n v="334511"/>
    <s v="Manufacturing"/>
    <s v="Manufacturing"/>
    <s v="a. Installation or purchase of new equipment, b. Structural repairs, improvements, or renovations to existing buildings to be used for expansion, c. Construction of or improvements to new or existing water...or equipment for existing buildings"/>
    <n v="75000"/>
    <m/>
    <m/>
    <n v="68"/>
    <n v="336"/>
    <n v="42640"/>
    <n v="10680000"/>
    <m/>
    <n v="3"/>
    <x v="1"/>
    <n v="0"/>
    <n v="0"/>
    <m/>
    <m/>
    <n v="0"/>
    <n v="336"/>
    <n v="0"/>
    <n v="1130105"/>
    <n v="0"/>
    <n v="175000"/>
    <s v="Cash"/>
    <n v="0"/>
    <n v="0"/>
  </r>
  <r>
    <s v="2013-10781"/>
    <x v="0"/>
    <x v="0"/>
    <x v="340"/>
    <x v="7"/>
    <s v="Nathan"/>
    <x v="363"/>
    <x v="2"/>
    <s v="Buncombe"/>
    <n v="1"/>
    <s v="2015 Hwy 221 South, Rutherford County, NC"/>
    <x v="0"/>
    <s v="14562 San Bernardino, Fontana, NC,92335"/>
    <n v="28139"/>
    <s v="909-823-1957"/>
    <s v="www.teamairinc.com"/>
    <n v="541330"/>
    <s v="Not Applicable"/>
    <s v="Professional, Scientific, and Technical Services"/>
    <s v="Not Applicable"/>
    <s v="a. Installation or purchase of new equipment, b. Structural repairs, improvements, or renovations to existing buildings to be used for expansion"/>
    <n v="50000"/>
    <m/>
    <m/>
    <n v="63"/>
    <n v="0"/>
    <n v="35568"/>
    <n v="3798000"/>
    <m/>
    <n v="3"/>
    <x v="1"/>
    <n v="0"/>
    <n v="0"/>
    <m/>
    <m/>
    <n v="27"/>
    <n v="0"/>
    <n v="921"/>
    <n v="2400000"/>
    <n v="0"/>
    <n v="50000"/>
    <s v="Tax Incentives"/>
    <n v="0"/>
    <n v="0"/>
  </r>
  <r>
    <s v="2013-9584"/>
    <x v="0"/>
    <x v="0"/>
    <x v="341"/>
    <x v="7"/>
    <s v="Gift Wrap"/>
    <x v="364"/>
    <x v="2"/>
    <s v="Rutherford"/>
    <n v="1"/>
    <s v="159 Broad River Blvd, Forest City, NC, Not in City Limits, NC"/>
    <x v="0"/>
    <s v="7333 SW Bonita Road, Portland, NC,97224"/>
    <n v="28043"/>
    <s v="503-542-7767"/>
    <s v="www.bonitapioneer.com"/>
    <n v="323112"/>
    <s v="Not Applicable"/>
    <s v="Manufacturing"/>
    <s v="Not Applicable"/>
    <s v="a. Installation or purchase of new equipment, b. Structural repairs, improvements, or renovations to existing buildings to be used for expansion, c. Construction of or improvements to new or existing water...or equipment for existing buildings"/>
    <n v="75000"/>
    <m/>
    <m/>
    <n v="45"/>
    <n v="0"/>
    <n v="31356"/>
    <n v="2586000"/>
    <m/>
    <n v="3"/>
    <x v="0"/>
    <n v="0"/>
    <n v="75000"/>
    <m/>
    <m/>
    <n v="45"/>
    <n v="0"/>
    <n v="696"/>
    <n v="2949765"/>
    <n v="0"/>
    <n v="75000"/>
    <s v="Cash"/>
    <n v="30000"/>
    <n v="75000"/>
  </r>
  <r>
    <s v="2013-10618"/>
    <x v="0"/>
    <x v="0"/>
    <x v="342"/>
    <x v="7"/>
    <s v="Coating"/>
    <x v="365"/>
    <x v="2"/>
    <s v="McDowell"/>
    <n v="2"/>
    <s v="965 Pine Cove Road, Old Fort, Not in City Limits,NC"/>
    <x v="0"/>
    <s v="PO Box 5199, Asheville, NC,28813"/>
    <s v="28762-8655"/>
    <s v="828-337-5955"/>
    <s v="www.xosteel.com"/>
    <n v="325510"/>
    <s v="Not Applicable"/>
    <s v="Manufacturing"/>
    <s v="Not Applicable"/>
    <s v="a. Installation or purchase of new equipment, d. Construction of or improvements to new or existing water...or equipment for new/proposed building"/>
    <n v="90000"/>
    <m/>
    <m/>
    <n v="27"/>
    <n v="0"/>
    <n v="33384"/>
    <n v="315000"/>
    <m/>
    <n v="3"/>
    <x v="1"/>
    <n v="0"/>
    <n v="0"/>
    <m/>
    <m/>
    <n v="0"/>
    <n v="0"/>
    <n v="0"/>
    <n v="0"/>
    <n v="0"/>
    <n v="90000"/>
    <s v="Cash"/>
    <n v="0"/>
    <n v="0"/>
  </r>
  <r>
    <s v="2014-11003"/>
    <x v="0"/>
    <x v="0"/>
    <x v="343"/>
    <x v="7"/>
    <s v="Dogwood West"/>
    <x v="366"/>
    <x v="1"/>
    <s v="Henderson"/>
    <n v="3"/>
    <s v="201 Mills St, East Flat Rock,NC"/>
    <x v="1"/>
    <s v="201 Mills St / PO Box 265, East Flat Rock, NC,28726"/>
    <s v="28726-2116"/>
    <s v="828-233-4010"/>
    <s v="www.elkamet.com"/>
    <n v="326199"/>
    <s v="Not Applicable"/>
    <s v="Manufacturing"/>
    <s v="Not Applicable"/>
    <s v="a. Installation or purchase of new equipment"/>
    <n v="24000"/>
    <m/>
    <m/>
    <n v="18"/>
    <n v="54"/>
    <n v="32760"/>
    <n v="2250000"/>
    <m/>
    <n v="3"/>
    <x v="0"/>
    <n v="0"/>
    <n v="24000"/>
    <m/>
    <m/>
    <n v="20"/>
    <n v="54"/>
    <n v="655"/>
    <n v="2509365"/>
    <n v="0"/>
    <n v="42693"/>
    <s v="Cash"/>
    <n v="0"/>
    <n v="24000"/>
  </r>
  <r>
    <s v="2013-10848"/>
    <x v="0"/>
    <x v="0"/>
    <x v="344"/>
    <x v="7"/>
    <s v="Cambro"/>
    <x v="367"/>
    <x v="2"/>
    <s v="Alamance"/>
    <n v="2"/>
    <s v="TBD, Not in City limits, Alamance County, NC"/>
    <x v="0"/>
    <s v="5801 Skylab Road, Huntington Beach, NC,92647"/>
    <n v="27302"/>
    <s v="714-230-4364"/>
    <s v="www.cambro.com"/>
    <n v="326199"/>
    <n v="423990"/>
    <s v="Manufacturing"/>
    <s v="Wholesale Trade"/>
    <s v="a. Installation or purchase of new equipment, c. Construction of or improvements to new or existing water...or equipment for existing buildings"/>
    <n v="250000"/>
    <m/>
    <m/>
    <n v="90"/>
    <n v="0"/>
    <n v="39780"/>
    <n v="27400000"/>
    <m/>
    <n v="3"/>
    <x v="0"/>
    <n v="0"/>
    <n v="182500"/>
    <m/>
    <m/>
    <n v="56"/>
    <n v="0"/>
    <n v="1052"/>
    <n v="27153054"/>
    <n v="0"/>
    <n v="1368000"/>
    <s v="Cash"/>
    <n v="100000"/>
    <n v="182500"/>
  </r>
  <r>
    <s v="2013-10615"/>
    <x v="0"/>
    <x v="0"/>
    <x v="345"/>
    <x v="7"/>
    <s v="Dirt"/>
    <x v="368"/>
    <x v="1"/>
    <s v="Wake, Franklin, Durham"/>
    <s v="3, 2, 3"/>
    <s v="9000 Development Drive, Morrisville, NC/77 Perrys Chapel Rd., Franklin County, NC/  108/114 TW Alexander Drive, Durham County, NC"/>
    <x v="0"/>
    <s v="5400 Corporate Circle, Salem, NC,24153"/>
    <s v="27561/27525-9677/27709-0002"/>
    <s v="540-389-9361"/>
    <s v="www.novozymes.com"/>
    <n v="541711"/>
    <n v="325199"/>
    <s v="Professional, Scientific, and Technical Services"/>
    <s v="Manufacturing"/>
    <s v="a. Installation or purchase of new equipment, b. Structural repairs, improvements, or renovations to existing buildings to be used for expansion"/>
    <n v="400000"/>
    <m/>
    <m/>
    <n v="90"/>
    <n v="545"/>
    <n v="63076"/>
    <n v="53000000"/>
    <m/>
    <n v="3"/>
    <x v="0"/>
    <n v="0"/>
    <n v="400000"/>
    <m/>
    <m/>
    <n v="123"/>
    <n v="545"/>
    <n v="1831"/>
    <n v="66538604"/>
    <n v="0"/>
    <n v="900000"/>
    <s v="Tax Incentives"/>
    <n v="232500"/>
    <n v="400000"/>
  </r>
  <r>
    <s v="2012-9401"/>
    <x v="0"/>
    <x v="0"/>
    <x v="346"/>
    <x v="7"/>
    <s v="Boost"/>
    <x v="369"/>
    <x v="1"/>
    <s v="Buncombe"/>
    <n v="3"/>
    <s v="1849 Brevard Rd, Arden,NC"/>
    <x v="0"/>
    <s v="1849 Brevard Rd, Arden, NC,28704"/>
    <s v="28704-9488"/>
    <s v="828-654-2568"/>
    <s v="www.borgwarner.com"/>
    <n v="333618"/>
    <s v="Not Applicable"/>
    <s v="Manufacturing"/>
    <s v="Not Applicable"/>
    <s v="a. Installation or purchase of new equipment"/>
    <n v="126000"/>
    <m/>
    <m/>
    <n v="57"/>
    <n v="588"/>
    <n v="62556"/>
    <n v="28900000"/>
    <m/>
    <n v="3"/>
    <x v="1"/>
    <n v="0"/>
    <n v="0"/>
    <m/>
    <m/>
    <n v="4"/>
    <n v="588"/>
    <n v="1621"/>
    <n v="1073373"/>
    <n v="0"/>
    <n v="1926600"/>
    <s v="Tax Incentives"/>
    <n v="0"/>
    <n v="0"/>
  </r>
  <r>
    <s v="2010-10339"/>
    <x v="0"/>
    <x v="0"/>
    <x v="347"/>
    <x v="7"/>
    <s v="Tov"/>
    <x v="370"/>
    <x v="1"/>
    <s v="Martin"/>
    <n v="1"/>
    <s v="1522 Twn Bridges Rd, Everetts,NC"/>
    <x v="1"/>
    <s v="P.O. Box 203, Everetts, NC,27825"/>
    <n v="27825"/>
    <s v="252-792-2083"/>
    <s v="syfanusa.com"/>
    <n v="326112"/>
    <s v="Not Applicable"/>
    <s v="Manufacturing"/>
    <s v="Not Applicable"/>
    <s v="a. Installation or purchase of new equipment"/>
    <n v="120000"/>
    <m/>
    <m/>
    <n v="22"/>
    <n v="73"/>
    <n v="28496"/>
    <n v="5895000"/>
    <m/>
    <n v="4"/>
    <x v="0"/>
    <n v="0"/>
    <n v="24960"/>
    <m/>
    <m/>
    <n v="11"/>
    <n v="73"/>
    <n v="832"/>
    <n v="7254014"/>
    <n v="0"/>
    <n v="209400"/>
    <s v="Cash, Infrastructure for project, repair of railroad spur"/>
    <n v="146550"/>
    <n v="24960"/>
  </r>
  <r>
    <s v="2013-10594"/>
    <x v="0"/>
    <x v="0"/>
    <x v="348"/>
    <x v="7"/>
    <s v="Jessica"/>
    <x v="371"/>
    <x v="2"/>
    <s v="Currituck"/>
    <n v="2"/>
    <s v="134 Caratoke Highway, Moyock,NC"/>
    <x v="0"/>
    <s v="604 Green Tree Road, Suite C, Chesapeake, NC,23320"/>
    <s v="27958-8622"/>
    <s v="757-355-6519"/>
    <s v="www.gcsincva.com"/>
    <n v="236220"/>
    <s v="Not Applicable"/>
    <s v="Construction"/>
    <s v="Not Applicable"/>
    <s v="a. Installation or purchase of new equipment, b. Structural repairs, improvements, or renovations to existing buildings to be used for expansion, c. Construction of or improvements to new or existing water...or equipment for existing buildings"/>
    <n v="120000"/>
    <m/>
    <m/>
    <n v="54"/>
    <n v="0"/>
    <n v="31824"/>
    <n v="292500"/>
    <m/>
    <n v="3"/>
    <x v="1"/>
    <n v="0"/>
    <n v="0"/>
    <m/>
    <m/>
    <n v="0"/>
    <n v="0"/>
    <n v="0"/>
    <n v="0"/>
    <n v="0"/>
    <n v="120000"/>
    <s v="Cash, Sewer Tap Fee &amp; Pump Station"/>
    <n v="0"/>
    <n v="0"/>
  </r>
  <r>
    <s v="2014-11203"/>
    <x v="0"/>
    <x v="0"/>
    <x v="349"/>
    <x v="7"/>
    <s v="DBT"/>
    <x v="372"/>
    <x v="1"/>
    <s v="Iredell"/>
    <n v="3"/>
    <s v="129 Business Park Drive, Statesville,NC"/>
    <x v="0"/>
    <s v="129 Business Park Drive, Statesville, NC,28677"/>
    <n v="28677"/>
    <s v="336-992-7503"/>
    <s v="www.highlandindustries.com"/>
    <n v="335991"/>
    <n v="336413"/>
    <s v="Manufacturing"/>
    <s v="Manufacturing"/>
    <s v="b. Structural repairs, improvements, or renovations to existing buildings to be used for expansion"/>
    <n v="70000"/>
    <m/>
    <m/>
    <n v="26"/>
    <n v="0"/>
    <n v="54652"/>
    <n v="7425000"/>
    <m/>
    <n v="3"/>
    <x v="1"/>
    <n v="0"/>
    <n v="0"/>
    <m/>
    <m/>
    <n v="0"/>
    <n v="0"/>
    <n v="0"/>
    <n v="0"/>
    <n v="0"/>
    <n v="153314"/>
    <s v="Tax Incentives"/>
    <n v="0"/>
    <n v="0"/>
  </r>
  <r>
    <s v="2014-11251"/>
    <x v="0"/>
    <x v="0"/>
    <x v="349"/>
    <x v="7"/>
    <s v="Leaf"/>
    <x v="373"/>
    <x v="2"/>
    <s v="Hoke, Wake"/>
    <s v="1, 3"/>
    <s v="800 Pate Road, Raeford,NC/TBD, Wake County, NC;/TBD, NC"/>
    <x v="0"/>
    <s v="300 Ringgold Parkway, Danville , NC,25440"/>
    <s v="28376-7054/TBD/TBD"/>
    <s v="919-317-2640"/>
    <s v="www.tytonbio.com"/>
    <n v="325193"/>
    <s v="Not Applicable"/>
    <s v="Manufacturing"/>
    <s v="Not Applicable"/>
    <s v="a. Installation or purchase of new equipment, b. Structural repairs, improvements, or renovations to existing buildings to be used for expansion, c. Construction of or improvements to new or existing water...or equipment for existing buildings, d. Construction of or improvements to new or existing water...or equipment for new/proposed building"/>
    <n v="232000"/>
    <m/>
    <m/>
    <n v="71"/>
    <n v="0"/>
    <n v="39312"/>
    <n v="32580000"/>
    <m/>
    <n v="3"/>
    <x v="0"/>
    <n v="0"/>
    <n v="109040"/>
    <m/>
    <m/>
    <n v="41"/>
    <n v="0"/>
    <n v="1029"/>
    <n v="14833966"/>
    <n v="0"/>
    <n v="232000"/>
    <s v="Cash"/>
    <n v="0"/>
    <n v="109040"/>
  </r>
  <r>
    <s v="2014-11219"/>
    <x v="0"/>
    <x v="0"/>
    <x v="350"/>
    <x v="7"/>
    <s v="Yeah"/>
    <x v="374"/>
    <x v="2"/>
    <s v="Mecklenburg"/>
    <n v="3"/>
    <s v="11001 Park Charlotte Blvd., Charlotte,NC"/>
    <x v="0"/>
    <s v="748 Sanside Drive, York, NC,29745"/>
    <s v="28273-8860 "/>
    <s v="803-727-7281"/>
    <s v="www.yg1america.com"/>
    <n v="541712"/>
    <n v="333515"/>
    <s v="Professional, Scientific, and Technical Services"/>
    <s v="Manufacturing"/>
    <s v="a. Installation or purchase of new equipment, b. Structural repairs, improvements, or renovations to existing buildings to be used for expansion"/>
    <n v="135000"/>
    <m/>
    <m/>
    <n v="48"/>
    <n v="0"/>
    <n v="53872"/>
    <n v="12420000"/>
    <m/>
    <n v="3"/>
    <x v="0"/>
    <n v="0"/>
    <n v="67500"/>
    <m/>
    <m/>
    <n v="28"/>
    <n v="0"/>
    <n v="1210"/>
    <n v="5633915"/>
    <n v="0"/>
    <n v="307128"/>
    <s v="Tax Incentives, Cash"/>
    <n v="10000"/>
    <n v="67500"/>
  </r>
  <r>
    <s v="2014-11263a"/>
    <x v="0"/>
    <x v="1"/>
    <x v="351"/>
    <x v="7"/>
    <s v="Infinium"/>
    <x v="375"/>
    <x v="1"/>
    <s v="Mecklenburg"/>
    <n v="3"/>
    <s v="TBD, Mecklenburg County, NC"/>
    <x v="0"/>
    <s v="100 Rogers Bridge Rd, Duncan, NC,29334"/>
    <s v="TBD"/>
    <s v="864-433-4312"/>
    <s v="www.sealedair.com"/>
    <n v="551114"/>
    <s v="Not Applicable"/>
    <s v="Management of Companies and Enterprises"/>
    <s v="Not Applicable"/>
    <s v="a. Installation or purchase of new equipment, d. Construction of or improvements to new or existing water...or equipment for new/proposed building"/>
    <n v="2500000"/>
    <m/>
    <m/>
    <n v="1136"/>
    <n v="0"/>
    <n v="107536"/>
    <n v="52713000"/>
    <m/>
    <n v="5"/>
    <x v="0"/>
    <n v="0"/>
    <n v="2500000"/>
    <m/>
    <m/>
    <n v="457"/>
    <n v="0"/>
    <n v="2971"/>
    <n v="86068393"/>
    <n v="483750"/>
    <n v="4446400"/>
    <s v="Tax Incentives"/>
    <n v="0"/>
    <n v="2016250"/>
  </r>
  <r>
    <s v="2012-9336"/>
    <x v="0"/>
    <x v="0"/>
    <x v="352"/>
    <x v="7"/>
    <s v="Smiley"/>
    <x v="376"/>
    <x v="1"/>
    <s v="Scotland"/>
    <n v="1"/>
    <s v="19320 Airbase Road, Wagram,NC"/>
    <x v="0"/>
    <s v="805 Midway Road, P.O. Box 578, Rockingham, NC,28380"/>
    <s v="28396-6102"/>
    <s v="910-895-4033"/>
    <s v="http://www.cascades.com"/>
    <n v="322291"/>
    <s v="Not Applicable"/>
    <s v="Manufacturing"/>
    <s v="Not Applicable"/>
    <s v="a. Installation or purchase of new equipment, b. Structural repairs, improvements, or renovations to existing buildings to be used for expansion"/>
    <n v="402000"/>
    <m/>
    <m/>
    <n v="61"/>
    <n v="128"/>
    <n v="42068"/>
    <n v="55800000"/>
    <m/>
    <n v="3"/>
    <x v="0"/>
    <n v="0"/>
    <n v="402000"/>
    <m/>
    <m/>
    <n v="64"/>
    <n v="128"/>
    <n v="1031"/>
    <n v="45900000"/>
    <n v="0"/>
    <n v="4488261"/>
    <s v="Tax Incentives"/>
    <n v="0"/>
    <n v="402000"/>
  </r>
  <r>
    <s v="2014-11216"/>
    <x v="0"/>
    <x v="0"/>
    <x v="353"/>
    <x v="7"/>
    <s v="Ink"/>
    <x v="377"/>
    <x v="1"/>
    <s v="Transylvania"/>
    <n v="2"/>
    <s v="1379 Old Rosman Highway, Brevard,NC"/>
    <x v="1"/>
    <s v="PO Box 808, Lyndhurst, NC,7071"/>
    <s v="28712-7331"/>
    <s v="201-933-6000"/>
    <s v="http://www.sigmaplasticsgroup.com/"/>
    <n v="323111"/>
    <n v="326112"/>
    <s v="Manufacturing"/>
    <s v="Manufacturing"/>
    <s v="a. Installation or purchase of new equipment, b. Structural repairs, improvements, or renovations to existing buildings to be used for expansion"/>
    <n v="80000"/>
    <m/>
    <m/>
    <n v="72"/>
    <n v="0"/>
    <n v="26000"/>
    <n v="4950000"/>
    <m/>
    <n v="3"/>
    <x v="1"/>
    <n v="0"/>
    <n v="0"/>
    <m/>
    <m/>
    <n v="7"/>
    <n v="0"/>
    <n v="788"/>
    <n v="15497813"/>
    <n v="0"/>
    <n v="159461.19"/>
    <s v="Cash, Tax Incentives"/>
    <n v="204840"/>
    <n v="0"/>
  </r>
  <r>
    <s v="2014-11253"/>
    <x v="0"/>
    <x v="0"/>
    <x v="354"/>
    <x v="7"/>
    <s v="K-HT"/>
    <x v="378"/>
    <x v="1"/>
    <s v="Union"/>
    <n v="3"/>
    <s v="6001 Hwy 74 East, Indian Trail,NC"/>
    <x v="1"/>
    <s v="6001 Hwy 74 East, Indian Trail, NC,28709"/>
    <s v="28709-9801"/>
    <s v="704-844-3521"/>
    <s v="Harristeeter.com"/>
    <n v="493120"/>
    <s v="Not Applicable"/>
    <s v="Transportation and Warehousing"/>
    <s v="Not Applicable"/>
    <s v="c. Construction of or improvements to new or existing water...or equipment for existing buildings"/>
    <n v="40000"/>
    <m/>
    <m/>
    <n v="37"/>
    <n v="1227"/>
    <n v="42016"/>
    <n v="4950000"/>
    <m/>
    <n v="3"/>
    <x v="0"/>
    <n v="0"/>
    <n v="20000"/>
    <m/>
    <m/>
    <n v="31"/>
    <n v="1227"/>
    <n v="961"/>
    <n v="9011263"/>
    <n v="0"/>
    <n v="66000"/>
    <s v="Tax Incentives "/>
    <n v="13200"/>
    <n v="20000"/>
  </r>
  <r>
    <s v="2013-9582"/>
    <x v="0"/>
    <x v="0"/>
    <x v="355"/>
    <x v="7"/>
    <s v="Textiles"/>
    <x v="379"/>
    <x v="1"/>
    <s v="Alamance"/>
    <n v="2"/>
    <s v="1305 Graham St, Burlington,NC"/>
    <x v="1"/>
    <s v="1305 Graham St., Burlington, NC,27217"/>
    <s v="27217-6148"/>
    <s v="336-506-7626"/>
    <s v="www.csstarlon.com"/>
    <n v="313110"/>
    <s v="Not Applicable"/>
    <s v="Manufacturing"/>
    <s v="Not Applicable"/>
    <s v="a. Installation or purchase of new equipment, b. Structural repairs, improvements, or renovations to existing buildings to be used for expansion"/>
    <n v="80000"/>
    <m/>
    <m/>
    <n v="20"/>
    <n v="27"/>
    <n v="32188"/>
    <n v="6500000"/>
    <m/>
    <n v="3"/>
    <x v="1"/>
    <n v="0"/>
    <n v="0"/>
    <m/>
    <m/>
    <n v="0"/>
    <n v="27"/>
    <n v="0"/>
    <n v="0"/>
    <n v="0"/>
    <n v="285400"/>
    <s v="Tax Incentives"/>
    <n v="0"/>
    <n v="0"/>
  </r>
  <r>
    <s v="2013-9699"/>
    <x v="0"/>
    <x v="0"/>
    <x v="356"/>
    <x v="7"/>
    <s v="Big Box"/>
    <x v="137"/>
    <x v="1"/>
    <s v="Forsyth"/>
    <n v="3"/>
    <s v="401 West Hanes Mill Road, Winston Salem,NC"/>
    <x v="1"/>
    <s v="PO Box 308, Okolona, NC,38860"/>
    <s v="27105-9667"/>
    <s v="662-447-4115"/>
    <s v="www.unitedfurnitureindustries.com"/>
    <n v="337121"/>
    <s v="Not Applicable"/>
    <s v="Manufacturing"/>
    <s v="Not Applicable"/>
    <s v="a. Installation or purchase of new equipment, b. Structural repairs, improvements, or renovations to existing buildings to be used for expansion"/>
    <n v="300000"/>
    <m/>
    <m/>
    <n v="180"/>
    <n v="926"/>
    <n v="28444"/>
    <n v="4725000"/>
    <m/>
    <n v="3"/>
    <x v="1"/>
    <n v="0"/>
    <n v="0"/>
    <m/>
    <m/>
    <n v="220"/>
    <n v="926"/>
    <n v="556"/>
    <n v="5000000"/>
    <n v="0"/>
    <n v="300000"/>
    <s v="Tax Incentives"/>
    <n v="0"/>
    <n v="0"/>
  </r>
  <r>
    <s v="2014-11013"/>
    <x v="0"/>
    <x v="0"/>
    <x v="357"/>
    <x v="7"/>
    <s v="Solution"/>
    <x v="380"/>
    <x v="2"/>
    <s v="Burke"/>
    <n v="1"/>
    <s v="502 Hoyle Street, Valdese,NC"/>
    <x v="0"/>
    <s v="502 Hoyle Street, Valdese, NC,28690"/>
    <s v="28690-2606"/>
    <s v="828-874-0620"/>
    <s v="Not Available"/>
    <n v="326150"/>
    <s v="Not Applicable"/>
    <s v="Manufacturing"/>
    <s v="Not Applicable"/>
    <s v="a. Installation or purchase of new equipment, c. Construction of or improvements to new or existing water...or equipment for existing buildings"/>
    <n v="20000"/>
    <m/>
    <m/>
    <n v="18"/>
    <n v="17"/>
    <n v="25792"/>
    <n v="88200"/>
    <m/>
    <n v="3"/>
    <x v="0"/>
    <n v="0"/>
    <n v="20000"/>
    <m/>
    <m/>
    <n v="6"/>
    <n v="17"/>
    <n v="515"/>
    <n v="69304"/>
    <n v="0"/>
    <n v="20000"/>
    <s v="Cash"/>
    <n v="0"/>
    <n v="20000"/>
  </r>
  <r>
    <s v="2013-10746a"/>
    <x v="0"/>
    <x v="1"/>
    <x v="358"/>
    <x v="7"/>
    <s v="Nightingale"/>
    <x v="381"/>
    <x v="1"/>
    <s v="Wake"/>
    <n v="3"/>
    <s v="200 Regency Woods Place, Cary,NC"/>
    <x v="0"/>
    <s v="11000 Regency Parkway, Cary, NC,27518"/>
    <s v="27518-6035"/>
    <s v="919-593-4831"/>
    <s v="www.hcltech.com"/>
    <n v="541511"/>
    <n v="541512"/>
    <s v="Professional, Scientific, and Technical Services"/>
    <s v="Professional, Scientific, and Technical Services"/>
    <s v="a. Installation or purchase of new equipment, b. Structural repairs, improvements, or renovations to existing buildings to be used for expansion"/>
    <n v="123700"/>
    <m/>
    <m/>
    <n v="1113"/>
    <n v="831"/>
    <n v="46488"/>
    <n v="8100000"/>
    <m/>
    <n v="4"/>
    <x v="0"/>
    <n v="0"/>
    <n v="69000"/>
    <m/>
    <m/>
    <n v="689"/>
    <n v="831"/>
    <n v="1340"/>
    <n v="3348743"/>
    <n v="0"/>
    <n v="123700"/>
    <s v="Hiring Grant"/>
    <n v="69000"/>
    <n v="69000"/>
  </r>
  <r>
    <s v="2014-11732a"/>
    <x v="0"/>
    <x v="1"/>
    <x v="359"/>
    <x v="7"/>
    <s v="Forge"/>
    <x v="382"/>
    <x v="2"/>
    <s v="Wilson"/>
    <n v="1"/>
    <s v="2401 Stantonsburg Road, Wilson,NC"/>
    <x v="1"/>
    <s v="26555 Evergreen Rd, Suite 900, Southfield , NC,48076"/>
    <s v="27893-8414"/>
    <s v="248.358.6090"/>
    <s v="www.linamar.com"/>
    <n v="332111"/>
    <s v="Not Applicable"/>
    <s v="Manufacturing"/>
    <s v="Not Applicable"/>
    <s v="a. Installation or purchase of new equipment, b. Structural repairs, improvements, or renovations to existing buildings to be used for expansion"/>
    <n v="100000"/>
    <m/>
    <m/>
    <n v="113"/>
    <n v="145"/>
    <n v="37648"/>
    <n v="36000000"/>
    <m/>
    <n v="5"/>
    <x v="1"/>
    <n v="0"/>
    <n v="0"/>
    <m/>
    <m/>
    <n v="0"/>
    <n v="145"/>
    <n v="0"/>
    <n v="0"/>
    <n v="0"/>
    <n v="8825000"/>
    <s v="Tax Incentives, Cash, Grading &amp; Clearing Allowance / Reimbursement, City will purchase 10x1MW generators and manage the off peak."/>
    <n v="950000"/>
    <n v="0"/>
  </r>
  <r>
    <s v="2014-11841"/>
    <x v="0"/>
    <x v="0"/>
    <x v="360"/>
    <x v="7"/>
    <s v="Clay"/>
    <x v="383"/>
    <x v="2"/>
    <s v="Iredell"/>
    <n v="3"/>
    <s v="TBD, Mooresville,NC"/>
    <x v="0"/>
    <s v="221 Crescent Street, Suite 402, Waltham, NC,2453"/>
    <n v="28117"/>
    <s v="781-314-9533"/>
    <s v="www.harvestpower.com"/>
    <n v="551114"/>
    <n v="541219"/>
    <s v="Management of Companies and Enterprises"/>
    <s v="Professional, Scientific, and Technical Services"/>
    <s v="c. Construction of or improvements to new or existing water...or equipment for existing buildings"/>
    <n v="45000"/>
    <m/>
    <m/>
    <n v="30"/>
    <n v="0"/>
    <n v="66508"/>
    <n v="108000"/>
    <m/>
    <n v="3"/>
    <x v="1"/>
    <n v="0"/>
    <n v="0"/>
    <m/>
    <m/>
    <n v="0"/>
    <n v="0"/>
    <n v="0"/>
    <n v="278570"/>
    <n v="0"/>
    <n v="96000"/>
    <s v="Cash, Free Internet Service"/>
    <n v="0"/>
    <n v="0"/>
  </r>
  <r>
    <s v="2013-10458"/>
    <x v="0"/>
    <x v="0"/>
    <x v="361"/>
    <x v="7"/>
    <s v="Ellen"/>
    <x v="384"/>
    <x v="1"/>
    <s v="Lenoir"/>
    <n v="1"/>
    <s v="4693 Highway 11 North  PO BOX 800, Kinston,NC"/>
    <x v="1"/>
    <s v="P.O. Box 800_x0009__x0009__x0009__x0009__x0009__x0009__x0009__x0009__x0009__x0009__x0009__x0009__x0009__x0009__x0009__x0009_P.O. Box 800_x0009__x0009__x0009__x0009__x0009__x0009__x0009__x0009__x0009__x0009__x0009__x0009__x0009__x0009__x0009__x0009_PO Box *00_x0009__x0009__x0009__x0009__x0009__x0009__x0009__x0009_, Kinston, NC,28502"/>
    <n v="28502"/>
    <s v="252-522-6217/_x0009__x0009__x0009__x0009__x0009__x0009_252-522-6215_x0009__x0009_"/>
    <s v="www.dupont.com"/>
    <n v="325211"/>
    <s v="Not Applicable"/>
    <s v="Manufacturing"/>
    <s v="Not Applicable"/>
    <s v="a. Installation or purchase of new equipment, b. Structural repairs, improvements, or renovations to existing buildings to be used for expansion, c. Construction of or improvements to new or existing water...or equipment for existing buildings, d. Construction of or improvements to new or existing water...or equipment for new/proposed building"/>
    <n v="80000"/>
    <m/>
    <m/>
    <n v="16"/>
    <n v="82"/>
    <n v="54288"/>
    <n v="27000000"/>
    <m/>
    <n v="3"/>
    <x v="1"/>
    <n v="0"/>
    <n v="0"/>
    <m/>
    <m/>
    <n v="0"/>
    <n v="82"/>
    <n v="0"/>
    <n v="0"/>
    <n v="0"/>
    <n v="1000000"/>
    <s v="Cash"/>
    <n v="0"/>
    <n v="0"/>
  </r>
  <r>
    <s v="2014-11872"/>
    <x v="0"/>
    <x v="0"/>
    <x v="362"/>
    <x v="7"/>
    <s v="Jordan"/>
    <x v="385"/>
    <x v="2"/>
    <s v="Cabarrus"/>
    <n v="3"/>
    <s v="TBD, Kannapolis,NC"/>
    <x v="0"/>
    <s v="PO Box 2992, Grand Rapids, NC,49501"/>
    <s v="TBD"/>
    <s v="616-717-4159"/>
    <s v="www.gfs.com"/>
    <n v="424410"/>
    <n v="493120"/>
    <s v="Wholesale Trade"/>
    <s v="Transportation and Warehousing"/>
    <s v="a. Installation or purchase of new equipment"/>
    <n v="500000"/>
    <m/>
    <m/>
    <n v="248"/>
    <n v="0"/>
    <n v="40508"/>
    <n v="52000000"/>
    <m/>
    <n v="5"/>
    <x v="1"/>
    <n v="0"/>
    <n v="0"/>
    <m/>
    <m/>
    <n v="0"/>
    <n v="0"/>
    <n v="0"/>
    <n v="0"/>
    <n v="0"/>
    <n v="4141071"/>
    <s v="Tax Incentives, Cash, EC Rate Rider Grant"/>
    <n v="0"/>
    <n v="0"/>
  </r>
  <r>
    <s v="2014-11983"/>
    <x v="0"/>
    <x v="0"/>
    <x v="363"/>
    <x v="7"/>
    <s v="Gear"/>
    <x v="386"/>
    <x v="1"/>
    <s v="Buncombe"/>
    <n v="3"/>
    <s v="2169 Hendersonville Rd, Arden,NC"/>
    <x v="1"/>
    <s v="26555 Evergreen Rd, Suite 900, Southfield, NC,48076"/>
    <s v="28704-9742"/>
    <s v="248-358-6090"/>
    <s v="www.linamar.com"/>
    <n v="336350"/>
    <s v="Not Applicable"/>
    <s v="Manufacturing"/>
    <s v="Manufacturing"/>
    <s v="a. Installation or purchase of new equipment, b. Structural repairs, improvements, or renovations to existing buildings to be used for expansion"/>
    <n v="500000"/>
    <m/>
    <m/>
    <n v="135"/>
    <n v="613"/>
    <n v="38324"/>
    <n v="103500000"/>
    <m/>
    <n v="1"/>
    <x v="2"/>
    <n v="500000"/>
    <n v="0"/>
    <m/>
    <m/>
    <n v="0"/>
    <n v="613"/>
    <n v="0"/>
    <n v="0"/>
    <n v="0"/>
    <n v="12550000"/>
    <s v="Cash, Carolina Investment Fund, ED Grant"/>
    <n v="0"/>
    <n v="0"/>
  </r>
  <r>
    <s v="2014-11833"/>
    <x v="0"/>
    <x v="0"/>
    <x v="364"/>
    <x v="7"/>
    <s v="Kick Off"/>
    <x v="214"/>
    <x v="1"/>
    <s v="Randolph"/>
    <n v="2"/>
    <s v="Central Avenue, Asheboro,NC"/>
    <x v="0"/>
    <s v="180 Commerce Place, Asheboro, NC,27203"/>
    <n v="27203"/>
    <s v="336 498 4171"/>
    <s v="www.technimark.com"/>
    <n v="326112"/>
    <s v="Not Applicable"/>
    <s v="Manufacturing"/>
    <s v="Not Applicable"/>
    <s v="a. Installation or purchase of new equipment, d. Construction of or improvements to new or existing water...or equipment for new/proposed building"/>
    <n v="450000"/>
    <m/>
    <m/>
    <n v="147"/>
    <n v="982"/>
    <n v="30004"/>
    <n v="23000000"/>
    <m/>
    <n v="4"/>
    <x v="0"/>
    <n v="0"/>
    <n v="450000"/>
    <m/>
    <m/>
    <n v="199"/>
    <n v="982"/>
    <n v="888"/>
    <n v="28993368"/>
    <n v="0"/>
    <n v="1000000"/>
    <s v="Cash"/>
    <n v="0"/>
    <n v="450000"/>
  </r>
  <r>
    <s v="2014-11852"/>
    <x v="0"/>
    <x v="0"/>
    <x v="364"/>
    <x v="7"/>
    <s v="Element"/>
    <x v="387"/>
    <x v="1"/>
    <s v="Mecklenburg"/>
    <n v="3"/>
    <s v="11301 Mt. Holly-Huntersville Road, Huntersville,NC"/>
    <x v="1"/>
    <s v="2915 Whitehall Park Drive, Suite 650, Charlotte, NC,28273"/>
    <n v="28078"/>
    <s v="704-504-4463"/>
    <s v="www.burkert-usa.com"/>
    <n v="332911"/>
    <s v="Not Applicable"/>
    <s v="Manufacturing"/>
    <s v="Not Applicable"/>
    <s v="a. Installation or purchase of new equipment, d. Construction of or improvements to new or existing water...or equipment for new/proposed building"/>
    <n v="110000"/>
    <m/>
    <m/>
    <n v="55"/>
    <n v="66"/>
    <n v="47892"/>
    <n v="20600000"/>
    <m/>
    <n v="3"/>
    <x v="1"/>
    <n v="0"/>
    <n v="0"/>
    <m/>
    <m/>
    <n v="17"/>
    <n v="66"/>
    <n v="1350"/>
    <n v="18350000"/>
    <n v="0"/>
    <n v="1024936"/>
    <s v="Tax Incentives,  Infastructure for project; sewer line extension"/>
    <n v="0"/>
    <n v="0"/>
  </r>
  <r>
    <s v="2014-11972"/>
    <x v="0"/>
    <x v="0"/>
    <x v="365"/>
    <x v="7"/>
    <s v="Iron"/>
    <x v="388"/>
    <x v="1"/>
    <s v="Graham"/>
    <n v="1"/>
    <s v="68 Snowbird Rd, Robbinsville,NC"/>
    <x v="0"/>
    <s v="2101 Sardis Rd. North, Suite 215, Charlotte, NC,28227"/>
    <n v="28771"/>
    <s v="336-906-4103"/>
    <s v="www.tidesandtimes.com"/>
    <n v="321113"/>
    <n v="321999"/>
    <s v="Manufacturing"/>
    <s v="Manufacturing"/>
    <s v="a. Installation or purchase of new equipment"/>
    <n v="156000"/>
    <m/>
    <m/>
    <n v="103"/>
    <n v="161"/>
    <n v="29848"/>
    <n v="9000000"/>
    <m/>
    <n v="5"/>
    <x v="1"/>
    <n v="0"/>
    <n v="0"/>
    <m/>
    <m/>
    <n v="0"/>
    <n v="161"/>
    <n v="0"/>
    <n v="1175000"/>
    <n v="0"/>
    <n v="156360"/>
    <s v="Cash, Fee Waivers, Job Development Incentive, Infrastructure for project - Infrastructure water vault"/>
    <n v="0"/>
    <n v="0"/>
  </r>
  <r>
    <s v="2014-11929"/>
    <x v="0"/>
    <x v="0"/>
    <x v="366"/>
    <x v="7"/>
    <s v="Art"/>
    <x v="389"/>
    <x v="2"/>
    <s v="Wake"/>
    <n v="3"/>
    <s v="600 North Greenfield Parkway, Garner,NC"/>
    <x v="0"/>
    <s v="11401 Lamar Ave, Overland Park, NC,66211"/>
    <n v="27529"/>
    <s v="913-458-3914"/>
    <s v="www.bv.com"/>
    <n v="237990"/>
    <n v="541330"/>
    <s v="Construction"/>
    <s v="Professional, Scientific, and Technical Services"/>
    <s v="a. Installation or purchase of new equipment, b. Structural repairs, improvements, or renovations to existing buildings to be used for expansion"/>
    <n v="70000"/>
    <m/>
    <m/>
    <n v="80"/>
    <n v="214"/>
    <n v="86060"/>
    <n v="7500000"/>
    <m/>
    <n v="3"/>
    <x v="1"/>
    <n v="0"/>
    <n v="0"/>
    <m/>
    <m/>
    <n v="127"/>
    <n v="214"/>
    <n v="1580"/>
    <n v="4942000"/>
    <n v="0"/>
    <n v="70000"/>
    <s v="Cash"/>
    <n v="0"/>
    <n v="0"/>
  </r>
  <r>
    <s v="2014-10814"/>
    <x v="0"/>
    <x v="0"/>
    <x v="367"/>
    <x v="7"/>
    <s v="Rainbow"/>
    <x v="390"/>
    <x v="2"/>
    <s v="Gaston"/>
    <n v="2"/>
    <s v="330 SouthRidge Parkway, Bessemer City,NC"/>
    <x v="0"/>
    <s v="Tnuvot Industrial Zone PO Box 52, Tnuvot Industrial Zone, NC,4035001"/>
    <n v="28016"/>
    <s v="729-878-9749"/>
    <s v="www.tosaf.com"/>
    <n v="325991"/>
    <s v="Not Applicable"/>
    <s v="Manufacturing"/>
    <s v="Not Applicable"/>
    <s v="a. Installation or purchase of new equipment, d. Construction of or improvements to new or existing water...or equipment for new/proposed building"/>
    <n v="225000"/>
    <m/>
    <m/>
    <n v="68"/>
    <n v="0"/>
    <n v="34996"/>
    <n v="11790000"/>
    <m/>
    <n v="5"/>
    <x v="0"/>
    <n v="0"/>
    <n v="112500"/>
    <m/>
    <m/>
    <n v="45"/>
    <n v="0"/>
    <n v="1066"/>
    <n v="19848459"/>
    <n v="0"/>
    <n v="610620"/>
    <s v="Cash, Tax Incentives, Donation of Land, Fee Waivers"/>
    <n v="400000"/>
    <n v="112500"/>
  </r>
  <r>
    <s v="2014-16056"/>
    <x v="0"/>
    <x v="0"/>
    <x v="368"/>
    <x v="7"/>
    <s v="Marley"/>
    <x v="391"/>
    <x v="2"/>
    <s v="Rowan"/>
    <n v="2"/>
    <s v="Summit Corporate Center- Building II, Not in City limits,NC"/>
    <x v="0"/>
    <s v="1815 East Carnegie Ave, Santa Ana, NC,92705"/>
    <n v="28147"/>
    <s v="502-655-2224"/>
    <s v="http://www.agilityfuelsystems.com/"/>
    <n v="336390"/>
    <s v="Not Applicable"/>
    <s v="Manufacturing"/>
    <s v="Not Applicable"/>
    <s v="a. Installation or purchase of new equipment"/>
    <n v="300000"/>
    <m/>
    <m/>
    <n v="134"/>
    <n v="0"/>
    <n v="34008"/>
    <n v="6700000"/>
    <m/>
    <n v="3"/>
    <x v="0"/>
    <n v="0"/>
    <n v="173096"/>
    <m/>
    <m/>
    <n v="78"/>
    <n v="0"/>
    <n v="1149"/>
    <n v="10959270"/>
    <n v="0"/>
    <n v="500690"/>
    <s v="Cash, Funding for marketing/recruiting assistance"/>
    <n v="109183"/>
    <n v="173096"/>
  </r>
  <r>
    <s v="2013-10677"/>
    <x v="0"/>
    <x v="0"/>
    <x v="369"/>
    <x v="8"/>
    <s v="White"/>
    <x v="392"/>
    <x v="2"/>
    <s v="Buncombe"/>
    <n v="3"/>
    <s v="TBD, Buncombe County,NC"/>
    <x v="0"/>
    <s v="9495 Candida Street, San Diego, NC,92126"/>
    <s v="TBD"/>
    <s v="858-693-3441"/>
    <s v="http://www.whitelabs.com/"/>
    <n v="311999"/>
    <s v="Not Applicable"/>
    <s v="Manufacturing"/>
    <s v="Not Applicable"/>
    <s v="a. Installation or purchase of new equipment, b. Structural repairs, improvements, or renovations to existing buildings to be used for expansion"/>
    <n v="40000"/>
    <m/>
    <m/>
    <n v="50"/>
    <n v="0"/>
    <n v="32812"/>
    <n v="3700000"/>
    <m/>
    <n v="3"/>
    <x v="1"/>
    <n v="0"/>
    <n v="0"/>
    <m/>
    <m/>
    <n v="0"/>
    <n v="0"/>
    <n v="0"/>
    <n v="0"/>
    <n v="0"/>
    <n v="732805"/>
    <s v="Cash, no cost lease"/>
    <n v="178000"/>
    <n v="0"/>
  </r>
  <r>
    <s v="2014-11873"/>
    <x v="0"/>
    <x v="0"/>
    <x v="370"/>
    <x v="8"/>
    <s v="Southfork"/>
    <x v="393"/>
    <x v="1"/>
    <s v="Guilford"/>
    <n v="2"/>
    <s v="8300 Capital Drive, Greensboro,NC"/>
    <x v="1"/>
    <s v="370 Wabasha Street North, St. Paul, NC,55102"/>
    <s v="27409-9790"/>
    <s v="612 250 2192"/>
    <s v="www.ecolab.com"/>
    <n v="325611"/>
    <s v="Not Applicable"/>
    <s v="Manufacturing"/>
    <s v="Not Applicable"/>
    <s v="d. Construction of or improvements to new or existing water...or equipment for new/proposed building"/>
    <n v="100000"/>
    <m/>
    <m/>
    <n v="41"/>
    <n v="496"/>
    <n v="43368"/>
    <n v="9000000"/>
    <m/>
    <n v="3"/>
    <x v="1"/>
    <n v="0"/>
    <n v="0"/>
    <m/>
    <m/>
    <n v="0"/>
    <n v="496"/>
    <n v="0"/>
    <n v="0"/>
    <n v="0"/>
    <n v="166980"/>
    <s v="Tax Incentives"/>
    <n v="0"/>
    <n v="0"/>
  </r>
  <r>
    <s v="2014-16047"/>
    <x v="0"/>
    <x v="0"/>
    <x v="371"/>
    <x v="8"/>
    <s v="Royal"/>
    <x v="394"/>
    <x v="1"/>
    <s v="Hoke"/>
    <n v="2"/>
    <s v="1000 East Central Avenue, Raeford,NC"/>
    <x v="0"/>
    <s v="1 Butterball Lane, Garner, NC,27529"/>
    <s v="28376-3039"/>
    <s v="919-255-7903"/>
    <s v="www.butterball.com"/>
    <n v="311615"/>
    <s v="Not Applicable"/>
    <s v="Manufacturing"/>
    <s v="Not Applicable"/>
    <s v="a. Installation or purchase of new equipment, b. Structural repairs, improvements, or renovations to existing buildings to be used for expansion"/>
    <n v="150000"/>
    <m/>
    <m/>
    <n v="330"/>
    <n v="3394"/>
    <n v="29120"/>
    <n v="60000000"/>
    <m/>
    <n v="3"/>
    <x v="0"/>
    <n v="0"/>
    <n v="150000"/>
    <m/>
    <m/>
    <n v="433"/>
    <n v="3394"/>
    <n v="590.26"/>
    <n v="41157044"/>
    <n v="0"/>
    <n v="389750"/>
    <s v="Cash, Fees Waived"/>
    <n v="168750"/>
    <n v="150000"/>
  </r>
  <r>
    <s v="2015-16387"/>
    <x v="0"/>
    <x v="0"/>
    <x v="372"/>
    <x v="8"/>
    <s v="Protection"/>
    <x v="395"/>
    <x v="1"/>
    <s v="Granville"/>
    <n v="2"/>
    <s v="917 SE Industry Drive, Oxford,NC"/>
    <x v="1"/>
    <s v="P.O. Box 225, Oxford, NC,27565"/>
    <n v="27565"/>
    <s v="919-690-2020"/>
    <s v="www.shalag.co.il"/>
    <n v="313230"/>
    <s v="Not Applicable"/>
    <s v="Manufacturing"/>
    <s v="Not Applicable"/>
    <s v="a. Installation or purchase of new equipment, b. Structural repairs, improvements, or renovations to existing buildings to be used for expansion"/>
    <n v="100000"/>
    <m/>
    <m/>
    <n v="36"/>
    <n v="74"/>
    <n v="31980"/>
    <n v="14000000"/>
    <m/>
    <n v="3"/>
    <x v="0"/>
    <n v="0"/>
    <n v="50000"/>
    <m/>
    <m/>
    <n v="10"/>
    <n v="74"/>
    <n v="1112"/>
    <n v="21817567"/>
    <n v="0"/>
    <n v="554000"/>
    <s v="Tax Incentives"/>
    <n v="110880"/>
    <n v="50000"/>
  </r>
  <r>
    <s v="2014-16031"/>
    <x v="0"/>
    <x v="0"/>
    <x v="373"/>
    <x v="8"/>
    <s v="CAT"/>
    <x v="396"/>
    <x v="2"/>
    <s v="Henderson"/>
    <n v="3"/>
    <s v="Broadpointe Park Drive, Tract D4, Mills River,NC"/>
    <x v="0"/>
    <s v="1501 Edwards Ferry Road, N.E., Leesburg, NC,20176"/>
    <n v="28759"/>
    <s v="703-777-5255 ext 2127"/>
    <s v="https://www.raumedic.com/"/>
    <n v="339112"/>
    <s v="Not Applicable"/>
    <s v="Manufacturing"/>
    <s v="Not Applicable"/>
    <s v="a. Installation or purchase of new equipment"/>
    <n v="500000"/>
    <m/>
    <m/>
    <n v="124"/>
    <n v="0"/>
    <n v="49868"/>
    <n v="23700000"/>
    <m/>
    <n v="6"/>
    <x v="0"/>
    <n v="0"/>
    <n v="125000"/>
    <m/>
    <m/>
    <n v="66"/>
    <n v="0"/>
    <n v="1117"/>
    <n v="17504403"/>
    <n v="0"/>
    <n v="817802"/>
    <s v="Tax Incentives"/>
    <n v="261208"/>
    <n v="125000"/>
  </r>
  <r>
    <s v="2014-16071"/>
    <x v="0"/>
    <x v="0"/>
    <x v="374"/>
    <x v="8"/>
    <s v="Flare"/>
    <x v="397"/>
    <x v="1"/>
    <s v="Union"/>
    <n v="3"/>
    <s v="4320 Goldmine Road, City of Monroe,NC"/>
    <x v="1"/>
    <s v="4320 Goldmine Road, Monroe, NC,28110"/>
    <s v="28110-7355"/>
    <s v="704-291-8470"/>
    <s v="www.scottsafety.com"/>
    <n v="333996"/>
    <s v="Not Applicable"/>
    <s v="Manufacturing"/>
    <s v="Not Applicable"/>
    <s v="a. Installation or purchase of new equipment, b. Structural repairs, improvements, or renovations to existing buildings to be used for expansion"/>
    <n v="150000"/>
    <m/>
    <m/>
    <n v="60"/>
    <n v="515"/>
    <n v="58708"/>
    <n v="25800000"/>
    <m/>
    <n v="5"/>
    <x v="1"/>
    <n v="0"/>
    <n v="0"/>
    <m/>
    <m/>
    <n v="0"/>
    <n v="515"/>
    <n v="1202"/>
    <n v="6218387"/>
    <n v="0"/>
    <n v="917700"/>
    <s v="Tax Incentives"/>
    <n v="0"/>
    <n v="0"/>
  </r>
  <r>
    <s v="2014-16093"/>
    <x v="0"/>
    <x v="0"/>
    <x v="375"/>
    <x v="8"/>
    <s v="Hamlet"/>
    <x v="398"/>
    <x v="1"/>
    <s v="Richmond"/>
    <n v="1"/>
    <s v="106 Marks Creek Lane, Hamlet,NC"/>
    <x v="1"/>
    <s v="209 Brower Avenue, Oaks, NC,19456"/>
    <s v="28345-7273"/>
    <s v="484-831-1131"/>
    <s v="www.glopkg.com"/>
    <n v="326112"/>
    <s v="Not Applicable"/>
    <s v="Manufacturing"/>
    <s v="Not Applicable"/>
    <s v="a. Installation or purchase of new equipment, d. Construction of or improvements to new or existing water...or equipment for new/proposed building"/>
    <n v="100000"/>
    <m/>
    <m/>
    <n v="30"/>
    <n v="24"/>
    <n v="31148"/>
    <n v="8800000"/>
    <m/>
    <n v="3"/>
    <x v="1"/>
    <n v="0"/>
    <n v="0"/>
    <m/>
    <m/>
    <n v="0"/>
    <n v="24"/>
    <n v="0"/>
    <n v="0"/>
    <n v="0"/>
    <n v="527280"/>
    <s v="Tax Incentives, Fee Waivers"/>
    <n v="25000"/>
    <n v="0"/>
  </r>
  <r>
    <s v="2014-16039"/>
    <x v="0"/>
    <x v="0"/>
    <x v="376"/>
    <x v="8"/>
    <s v="Macbeth"/>
    <x v="336"/>
    <x v="1"/>
    <s v="Lenoir"/>
    <n v="1"/>
    <s v="1447 Enterprise Rd, Kinston,NC"/>
    <x v="1"/>
    <s v="1900 West Field Court, Lake Forest, NC,60045"/>
    <n v="28504"/>
    <s v="847-482-2210"/>
    <s v="www.pactiv.com"/>
    <n v="326111"/>
    <s v="Not Applicable"/>
    <s v="Manufacturing"/>
    <s v="Not Applicable"/>
    <s v="a. Installation or purchase of new equipment"/>
    <n v="150000"/>
    <m/>
    <m/>
    <n v="53"/>
    <n v="1095"/>
    <n v="30628"/>
    <n v="21700000"/>
    <m/>
    <n v="3"/>
    <x v="0"/>
    <n v="0"/>
    <n v="37500"/>
    <m/>
    <m/>
    <n v="21"/>
    <n v="1095"/>
    <n v="891"/>
    <n v="19950700"/>
    <n v="0"/>
    <n v="687000"/>
    <s v="Cash"/>
    <n v="0"/>
    <n v="37500"/>
  </r>
  <r>
    <s v="2015-16400"/>
    <x v="0"/>
    <x v="0"/>
    <x v="377"/>
    <x v="8"/>
    <s v="Blanched"/>
    <x v="399"/>
    <x v="1"/>
    <s v="Chowan"/>
    <n v="1"/>
    <s v="190 Peanut Drive, Edenton,NC"/>
    <x v="1"/>
    <s v="PO Box 465, Edenton, NC,27932"/>
    <n v="27932"/>
    <s v="252-482-2193"/>
    <s v="www.jimbosjumbos.com"/>
    <n v="311911"/>
    <s v="Not Applicable"/>
    <s v="Manufacturing"/>
    <s v="Not Applicable"/>
    <s v="a. Installation or purchase of new equipment, b. Structural repairs, improvements, or renovations to existing buildings to be used for expansion"/>
    <n v="156000"/>
    <m/>
    <m/>
    <n v="70"/>
    <n v="208"/>
    <n v="31044"/>
    <n v="27000000"/>
    <m/>
    <n v="3"/>
    <x v="1"/>
    <n v="0"/>
    <n v="0"/>
    <m/>
    <m/>
    <n v="0"/>
    <n v="208"/>
    <n v="0"/>
    <n v="0"/>
    <n v="0"/>
    <n v="156000"/>
    <s v="Donation of Land, Tax Incentives"/>
    <n v="84500"/>
    <n v="0"/>
  </r>
  <r>
    <s v="2014-13450"/>
    <x v="0"/>
    <x v="0"/>
    <x v="378"/>
    <x v="8"/>
    <s v="Apple"/>
    <x v="400"/>
    <x v="1"/>
    <s v="Robeson"/>
    <n v="1"/>
    <s v="TBD, SAINT PAULS,NC"/>
    <x v="0"/>
    <s v="P. O. Box 988, Laurel, NC,39441"/>
    <n v="28384"/>
    <s v="601-649-4030"/>
    <s v="sandersonfarms.com"/>
    <n v="311615"/>
    <n v="112310"/>
    <s v="Manufacturing"/>
    <s v="Agriculture, Forestry, Fishing and Hunting"/>
    <s v="a. Installation or purchase of new equipment"/>
    <n v="1000000"/>
    <m/>
    <m/>
    <n v="900"/>
    <n v="1615"/>
    <n v="27924"/>
    <n v="88700000"/>
    <m/>
    <n v="3"/>
    <x v="1"/>
    <n v="0"/>
    <n v="0"/>
    <m/>
    <m/>
    <n v="16"/>
    <n v="1615"/>
    <n v="1436"/>
    <n v="19300000"/>
    <n v="0"/>
    <n v="7106040"/>
    <s v="Donation of Land, Tax Incentives"/>
    <n v="1100000"/>
    <n v="0"/>
  </r>
  <r>
    <s v="2014-11982"/>
    <x v="0"/>
    <x v="0"/>
    <x v="379"/>
    <x v="8"/>
    <s v="Packrite "/>
    <x v="401"/>
    <x v="1"/>
    <s v="Guilford"/>
    <n v="2"/>
    <s v="1650 Packrite Court, High Point ,NC"/>
    <x v="1"/>
    <s v="1650 Packrite Ct., High Point, NC,27260"/>
    <s v="27262-6113"/>
    <s v="336-884-9470"/>
    <s v="www.packrite.net"/>
    <n v="322211"/>
    <s v="Not Applicable"/>
    <s v="Manufacturing"/>
    <s v="Not Applicable"/>
    <s v="a. Installation or purchase of new equipment, b. Structural repairs, improvements, or renovations to existing buildings to be used for expansion"/>
    <n v="100000"/>
    <m/>
    <m/>
    <n v="90"/>
    <n v="78"/>
    <n v="34684"/>
    <n v="8000000"/>
    <m/>
    <n v="5"/>
    <x v="0"/>
    <n v="0"/>
    <n v="25000"/>
    <m/>
    <m/>
    <n v="31"/>
    <n v="78"/>
    <n v="797"/>
    <n v="9867611"/>
    <n v="0"/>
    <n v="152450"/>
    <s v="Cash"/>
    <n v="87650"/>
    <n v="25000"/>
  </r>
  <r>
    <s v="2014-16038"/>
    <x v="0"/>
    <x v="0"/>
    <x v="380"/>
    <x v="8"/>
    <s v="Sparrow"/>
    <x v="402"/>
    <x v="1"/>
    <s v="Moore"/>
    <n v="3"/>
    <s v="155 Anderson Street, Aberdeen,NC"/>
    <x v="1"/>
    <s v="155 Anderson Street, Aberdeen, NC,28315"/>
    <s v="28315-2141"/>
    <s v="910-944-2561"/>
    <s v="http://reliancepkg.com/"/>
    <n v="326111"/>
    <s v="Not Applicable"/>
    <s v="Manufacturing"/>
    <s v="Not Applicable"/>
    <s v="a. Installation or purchase of new equipment, b. Structural repairs, improvements, or renovations to existing buildings to be used for expansion"/>
    <n v="52000"/>
    <m/>
    <m/>
    <n v="43"/>
    <n v="12"/>
    <n v="31720"/>
    <n v="3150000"/>
    <m/>
    <n v="3"/>
    <x v="0"/>
    <n v="0"/>
    <n v="26000"/>
    <m/>
    <m/>
    <n v="30"/>
    <n v="12"/>
    <n v="649"/>
    <n v="3847759"/>
    <n v="0"/>
    <n v="52000"/>
    <s v="Tax Incentives"/>
    <n v="0"/>
    <n v="26000"/>
  </r>
  <r>
    <s v="2014-16058"/>
    <x v="0"/>
    <x v="0"/>
    <x v="381"/>
    <x v="8"/>
    <s v="Lone Star"/>
    <x v="403"/>
    <x v="2"/>
    <s v="Union"/>
    <n v="3"/>
    <s v="4120 Goldmine road, Monroe,NC"/>
    <x v="0"/>
    <s v="12655 Beatrice Street, Los Angeles, NC,90041"/>
    <n v="28110"/>
    <s v="310-448 6439"/>
    <s v="WWW.ONEILDATA.COM"/>
    <n v="323111"/>
    <s v="Not Applicable"/>
    <s v="Manufacturing"/>
    <s v="Not Applicable"/>
    <s v="a. Installation or purchase of new equipment, b. Structural repairs, improvements, or renovations to existing buildings to be used for expansion, c. Construction of or improvements to new or existing water...or equipment for existing buildings, d. Construction of or improvements to new or existing water...or equipment for new/proposed building"/>
    <n v="2250000"/>
    <m/>
    <m/>
    <n v="225"/>
    <n v="0"/>
    <n v="52936"/>
    <n v="81700000"/>
    <m/>
    <n v="5"/>
    <x v="1"/>
    <n v="0"/>
    <n v="0"/>
    <m/>
    <m/>
    <n v="58"/>
    <n v="0"/>
    <n v="1114"/>
    <n v="34786273"/>
    <n v="0"/>
    <n v="3990000"/>
    <s v="Tax Incentives, Electricity Rider Reduction in Bill "/>
    <n v="102405"/>
    <n v="0"/>
  </r>
  <r>
    <s v="2015-16422"/>
    <x v="0"/>
    <x v="0"/>
    <x v="382"/>
    <x v="8"/>
    <s v="NY"/>
    <x v="404"/>
    <x v="1"/>
    <s v="Wake, Alamance"/>
    <s v="3, 2"/>
    <s v="TBD, Cary, NC/TBD, Alamance County, NC"/>
    <x v="0"/>
    <s v="55 Mall Drive, Commack, NC,11725"/>
    <s v="TBD/TBD"/>
    <s v="631-864-9700"/>
    <s v="http://www.cbcamerica.com/"/>
    <n v="423410"/>
    <n v="424690"/>
    <s v="Wholesale Trade"/>
    <s v="Wholesale Trade"/>
    <s v="a. Installation or purchase of new equipment, b. Structural repairs, improvements, or renovations to existing buildings to be used for expansion"/>
    <n v="63000"/>
    <m/>
    <m/>
    <n v="91"/>
    <n v="0"/>
    <n v="65312"/>
    <n v="4250000"/>
    <m/>
    <n v="6"/>
    <x v="1"/>
    <n v="0"/>
    <n v="0"/>
    <m/>
    <m/>
    <n v="0"/>
    <n v="0"/>
    <n v="0"/>
    <n v="0"/>
    <n v="0"/>
    <n v="98000"/>
    <s v="Cash, Fee Waiver , Educational Services"/>
    <n v="0"/>
    <n v="0"/>
  </r>
  <r>
    <s v="2014-16062"/>
    <x v="0"/>
    <x v="0"/>
    <x v="383"/>
    <x v="8"/>
    <s v="Graphite"/>
    <x v="405"/>
    <x v="2"/>
    <s v="Robeson"/>
    <n v="1"/>
    <s v="191 Magna Rd, Lumberton,NC"/>
    <x v="0"/>
    <s v="405 Old Main St, PO Box 144, Asbury, NC,08802-0144"/>
    <s v="28360-4807"/>
    <s v="908 537 2155"/>
    <s v="www.asbury.com"/>
    <n v="327992"/>
    <s v="Not Applicable"/>
    <s v="Manufacturing"/>
    <s v="Not Applicable"/>
    <s v="b. Structural repairs, improvements, or renovations to existing buildings to be used for expansion, c. Construction of or improvements to new or existing water...or equipment for existing buildings"/>
    <n v="100000"/>
    <m/>
    <m/>
    <n v="23"/>
    <n v="0"/>
    <n v="29640"/>
    <n v="11000000"/>
    <m/>
    <n v="3"/>
    <x v="1"/>
    <n v="0"/>
    <n v="0"/>
    <m/>
    <m/>
    <n v="0"/>
    <n v="0"/>
    <n v="0"/>
    <n v="2061882"/>
    <n v="0"/>
    <n v="312990"/>
    <s v="Tax Incentives, Cash"/>
    <n v="0"/>
    <n v="0"/>
  </r>
  <r>
    <s v="2015-16598"/>
    <x v="0"/>
    <x v="0"/>
    <x v="384"/>
    <x v="8"/>
    <s v="Hawk"/>
    <x v="406"/>
    <x v="1"/>
    <s v="Rockingham"/>
    <n v="1"/>
    <s v="712 Henry Street, Eden,NC"/>
    <x v="1"/>
    <s v="160 South Industrial Blvd, Calhoun , NC,30701"/>
    <s v="27288-6122"/>
    <s v="706-624-2026"/>
    <s v="mohawkind.com"/>
    <n v="314110"/>
    <s v="Not Applicable"/>
    <s v="Manufacturing"/>
    <s v="Not Applicable"/>
    <s v="a. Installation or purchase of new equipment, b. Structural repairs, improvements, or renovations to existing buildings to be used for expansion"/>
    <n v="765000"/>
    <m/>
    <m/>
    <n v="95"/>
    <n v="178"/>
    <n v="34424"/>
    <n v="7000000"/>
    <m/>
    <n v="5"/>
    <x v="0"/>
    <n v="0"/>
    <n v="765000"/>
    <m/>
    <m/>
    <n v="116"/>
    <n v="178"/>
    <n v="1088"/>
    <n v="8424118"/>
    <n v="0"/>
    <n v="1664328.6"/>
    <s v="Tax Incentives, Cash, Utility, Golden Leaf-ED Grant (1/2 toward OneNC), Rural Grant"/>
    <n v="932500"/>
    <n v="765000"/>
  </r>
  <r>
    <s v="2014-14385"/>
    <x v="0"/>
    <x v="0"/>
    <x v="385"/>
    <x v="8"/>
    <s v="Missouri"/>
    <x v="407"/>
    <x v="1"/>
    <s v="Scotland"/>
    <n v="1"/>
    <s v="13421 N Rocky Ford Rd, Laurinburg,NC"/>
    <x v="1"/>
    <s v="1540 Genessee Street, Kansas City, NC,64102"/>
    <n v="28352"/>
    <s v="816-968-3355"/>
    <s v="www.bluescopebuildings.com"/>
    <n v="332311"/>
    <s v="Not Applicable"/>
    <s v="Manufacturing"/>
    <s v="Not Applicable"/>
    <s v="a. Installation or purchase of new equipment"/>
    <n v="402500"/>
    <m/>
    <m/>
    <n v="104"/>
    <n v="147"/>
    <n v="34580"/>
    <n v="8000000"/>
    <m/>
    <n v="3"/>
    <x v="1"/>
    <n v="0"/>
    <n v="0"/>
    <m/>
    <m/>
    <n v="13"/>
    <n v="147"/>
    <n v="1076"/>
    <n v="3051328"/>
    <n v="0"/>
    <n v="499920"/>
    <s v="Tax Incentives"/>
    <n v="0"/>
    <n v="0"/>
  </r>
  <r>
    <s v="2014-13430-1"/>
    <x v="0"/>
    <x v="0"/>
    <x v="386"/>
    <x v="8"/>
    <s v="Jim 1"/>
    <x v="408"/>
    <x v="1"/>
    <s v="Catawba"/>
    <n v="2"/>
    <s v="1106 JW Abernathy Plant Road, Maiden,NC"/>
    <x v="1"/>
    <s v="1481 W 2nd St, Washington, NC,27889"/>
    <n v="28650"/>
    <s v="252-975-7218"/>
    <s v="www.carolinanonwovens.com"/>
    <n v="313230"/>
    <s v="Not Applicable"/>
    <s v="Manufacturing"/>
    <s v="Not Applicable"/>
    <s v="a. Installation or purchase of new equipment, d. Construction of or improvements to new or existing water...or equipment for new/proposed building"/>
    <n v="70000"/>
    <m/>
    <m/>
    <n v="32"/>
    <n v="588"/>
    <n v="29328"/>
    <n v="11000000"/>
    <m/>
    <n v="3"/>
    <x v="1"/>
    <n v="0"/>
    <n v="0"/>
    <m/>
    <m/>
    <n v="13"/>
    <n v="588"/>
    <n v="731"/>
    <n v="11672284"/>
    <n v="0"/>
    <n v="215205"/>
    <s v="Cash, Carolina's Investment Fund"/>
    <n v="10000"/>
    <n v="0"/>
  </r>
  <r>
    <s v="2015-16629"/>
    <x v="0"/>
    <x v="0"/>
    <x v="387"/>
    <x v="8"/>
    <s v="Pipe"/>
    <x v="409"/>
    <x v="1"/>
    <s v="Union"/>
    <n v="3"/>
    <s v="TBD, Monroe,NC"/>
    <x v="0"/>
    <s v="2020 Ashcraft Avenue, Monroe, NC,28111"/>
    <n v="28111"/>
    <s v="704-289-4511"/>
    <s v="ATImetals.com"/>
    <n v="332117"/>
    <s v="Not Applicable"/>
    <s v="Manufacturing"/>
    <s v="Not Applicable"/>
    <s v="a. Installation or purchase of new equipment, d. Construction of or improvements to new or existing water...or equipment for new/proposed building"/>
    <n v="140000"/>
    <m/>
    <m/>
    <n v="63"/>
    <n v="1450"/>
    <n v="54184"/>
    <n v="62800000"/>
    <m/>
    <n v="3"/>
    <x v="1"/>
    <n v="0"/>
    <n v="0"/>
    <m/>
    <m/>
    <n v="0"/>
    <n v="1450"/>
    <n v="0"/>
    <n v="0"/>
    <n v="0"/>
    <n v="2548662"/>
    <s v="Donation of Land, Tax Incentives"/>
    <n v="1058562"/>
    <n v="0"/>
  </r>
  <r>
    <s v="2015-16483"/>
    <x v="0"/>
    <x v="0"/>
    <x v="388"/>
    <x v="8"/>
    <s v="Royal Blue"/>
    <x v="410"/>
    <x v="1"/>
    <s v="Wake"/>
    <n v="3"/>
    <s v="3700 Pleasant Grove Church Road, Cary,NC"/>
    <x v="0"/>
    <s v="5540 Pioneer Creek Drive, Maple Plain, NC,55369"/>
    <s v="27560-8942"/>
    <s v="763-479-7552"/>
    <s v="www.protolabs.com"/>
    <n v="326199"/>
    <s v="Not Applicable"/>
    <s v="Manufacturing"/>
    <s v="Not Applicable"/>
    <s v="a. Installation or purchase of new equipment"/>
    <n v="150000"/>
    <m/>
    <m/>
    <n v="153"/>
    <n v="108"/>
    <n v="44408"/>
    <n v="24700000"/>
    <m/>
    <n v="5"/>
    <x v="0"/>
    <n v="0"/>
    <n v="112500"/>
    <m/>
    <m/>
    <n v="131"/>
    <n v="108"/>
    <n v="965"/>
    <n v="40913557"/>
    <n v="0"/>
    <n v="150000"/>
    <s v="Cash"/>
    <n v="112500"/>
    <n v="112500"/>
  </r>
  <r>
    <s v="2015-16669"/>
    <x v="0"/>
    <x v="0"/>
    <x v="389"/>
    <x v="8"/>
    <s v="Blue"/>
    <x v="411"/>
    <x v="2"/>
    <s v="Catawba"/>
    <n v="2"/>
    <s v="74 8th Street SE, Hickory,NC"/>
    <x v="0"/>
    <s v="130 Harbour Place Drive, Suite 130, Davidson, NC,28036"/>
    <s v="28602-1130"/>
    <s v="704-896-3110"/>
    <s v="Will Launch with Announcement"/>
    <n v="425100"/>
    <s v="Not Applicable"/>
    <s v="Wholesale Trade"/>
    <s v="Not Applicable"/>
    <s v="a. Installation or purchase of new equipment, b. Structural repairs, improvements, or renovations to existing buildings to be used for expansion, c. Construction of or improvements to new or existing water...or equipment for existing buildings"/>
    <n v="305600"/>
    <m/>
    <m/>
    <n v="172"/>
    <n v="0"/>
    <n v="41756"/>
    <n v="360000"/>
    <m/>
    <n v="3"/>
    <x v="1"/>
    <n v="0"/>
    <n v="0"/>
    <m/>
    <m/>
    <n v="39"/>
    <n v="0"/>
    <n v="690"/>
    <n v="608684"/>
    <n v="0"/>
    <n v="359200"/>
    <s v="Cash"/>
    <n v="0"/>
    <n v="0"/>
  </r>
  <r>
    <s v="2015-16613"/>
    <x v="0"/>
    <x v="0"/>
    <x v="390"/>
    <x v="8"/>
    <s v="Hook"/>
    <x v="412"/>
    <x v="1"/>
    <s v="Rutherford"/>
    <n v="1"/>
    <s v="1553 Old Ballpark Road, Spindale,NC"/>
    <x v="0"/>
    <s v="753 East Main Street, Spindale, NC,28160"/>
    <n v="28160"/>
    <s v="828-287-8892 Ext 204"/>
    <s v="www.whiteoakcarpet.com"/>
    <n v="314110"/>
    <s v="Not Applicable"/>
    <s v="Manufacturing"/>
    <s v="Not Applicable"/>
    <s v="a. Installation or purchase of new equipment, b. Structural repairs, improvements, or renovations to existing buildings to be used for expansion"/>
    <n v="25000"/>
    <m/>
    <m/>
    <n v="36"/>
    <n v="14"/>
    <n v="34996"/>
    <n v="3700000"/>
    <m/>
    <n v="3"/>
    <x v="0"/>
    <n v="0"/>
    <n v="7500"/>
    <m/>
    <m/>
    <n v="12"/>
    <n v="14"/>
    <n v="810"/>
    <n v="3900000"/>
    <n v="0"/>
    <n v="34564.380000000005"/>
    <s v="Tax Incentives"/>
    <n v="6875"/>
    <n v="7500"/>
  </r>
  <r>
    <s v="2014-12751"/>
    <x v="0"/>
    <x v="0"/>
    <x v="391"/>
    <x v="8"/>
    <s v="Quarter"/>
    <x v="413"/>
    <x v="2"/>
    <s v="Duplin"/>
    <n v="2"/>
    <s v="Melville Commerce Parkway (current name), Not in City limits,NC"/>
    <x v="0"/>
    <s v="3500 South Clark Street, Arlington, NC,22202"/>
    <n v="27302"/>
    <s v="703-647-4138"/>
    <s v="Not Available"/>
    <n v="493120"/>
    <s v="Not Applicable"/>
    <s v="Transportation and Warehousing"/>
    <s v="Not Applicable"/>
    <s v="d. Construction of or improvements to new or existing water...or equipment for new/proposed building"/>
    <n v="250000"/>
    <m/>
    <m/>
    <n v="72"/>
    <n v="9"/>
    <n v="71708"/>
    <n v="115000000"/>
    <m/>
    <n v="3"/>
    <x v="0"/>
    <n v="0"/>
    <n v="250000"/>
    <m/>
    <m/>
    <n v="0"/>
    <n v="9"/>
    <n v="0"/>
    <n v="0"/>
    <n v="0"/>
    <n v="5710000"/>
    <s v="Cash, In-kind Services, Fee Waivers, Extension of Road to site - using Golden Leaf and Rural Center Grant as partial offset"/>
    <n v="2135482.2000000002"/>
    <n v="250000"/>
  </r>
  <r>
    <s v="2014-13430-2"/>
    <x v="0"/>
    <x v="0"/>
    <x v="391"/>
    <x v="8"/>
    <s v="Jim 2"/>
    <x v="414"/>
    <x v="1"/>
    <s v="Alamance"/>
    <n v="2"/>
    <s v="326 Lyman Rd, Beulaville,NC"/>
    <x v="1"/>
    <s v="1481 W 2nd St, Washington, NC,27889"/>
    <s v="28518-7618"/>
    <s v="252-975-7218"/>
    <s v="natspin.com"/>
    <n v="313110"/>
    <s v="Not Applicable"/>
    <s v="Manufacturing"/>
    <s v="Not Applicable"/>
    <s v="a. Installation or purchase of new equipment"/>
    <n v="100000"/>
    <m/>
    <m/>
    <n v="45"/>
    <n v="588"/>
    <n v="25584"/>
    <n v="1000000"/>
    <m/>
    <n v="3"/>
    <x v="1"/>
    <n v="0"/>
    <n v="0"/>
    <m/>
    <m/>
    <n v="0"/>
    <n v="588"/>
    <n v="0"/>
    <n v="0"/>
    <n v="0"/>
    <n v="100000"/>
    <s v="Cash"/>
    <n v="0"/>
    <n v="0"/>
  </r>
  <r>
    <s v="2014-13643"/>
    <x v="0"/>
    <x v="0"/>
    <x v="392"/>
    <x v="8"/>
    <s v="436"/>
    <x v="415"/>
    <x v="2"/>
    <s v="Mecklenburg"/>
    <n v="3"/>
    <s v="11810 Mt. Holly-Huntersville Road, Huntersville, NC"/>
    <x v="0"/>
    <s v="Jardin de San Jeronimo 225 Col. San Jeronimo, Monterrey, Nuevo Leon, Mexico, NC,64640 (Mexico)"/>
    <s v="28078-7628"/>
    <s v="+52 (81) 81514646"/>
    <s v="www.nutec.com"/>
    <n v="327999"/>
    <s v="Not Applicable"/>
    <s v="Manufacturing"/>
    <s v="Not Applicable"/>
    <s v="a. Installation or purchase of new equipment"/>
    <n v="100000"/>
    <m/>
    <m/>
    <n v="55"/>
    <n v="0"/>
    <n v="41392"/>
    <n v="17000000"/>
    <m/>
    <n v="3"/>
    <x v="0"/>
    <n v="0"/>
    <n v="25000"/>
    <m/>
    <m/>
    <n v="28"/>
    <n v="0"/>
    <n v="1827"/>
    <n v="17380517"/>
    <n v="0"/>
    <n v="317438"/>
    <s v="Tax Incentives"/>
    <n v="0"/>
    <n v="25000"/>
  </r>
  <r>
    <s v="2015-16988"/>
    <x v="0"/>
    <x v="0"/>
    <x v="393"/>
    <x v="8"/>
    <s v="Interiors"/>
    <x v="165"/>
    <x v="1"/>
    <s v="Guilford"/>
    <n v="2"/>
    <s v="8010 Piedmont Triad Parkway, High Point, NC"/>
    <x v="1"/>
    <s v="623 Radar Rd, Greensboro, NC,27410"/>
    <s v="27409-9407"/>
    <s v="336-668-4410"/>
    <s v="http://www.haeco.com/"/>
    <n v="336413"/>
    <s v="Not Applicable"/>
    <s v="Manufacturing"/>
    <s v="Not Applicable"/>
    <s v="a. Installation or purchase of new equipment, b. Structural repairs, improvements, or renovations to existing buildings to be used for expansion, c. Construction of or improvements to new or existing water...or equipment for existing buildings"/>
    <n v="294000"/>
    <m/>
    <m/>
    <n v="114"/>
    <n v="235"/>
    <n v="54080"/>
    <n v="10000000"/>
    <m/>
    <n v="5"/>
    <x v="1"/>
    <n v="0"/>
    <n v="0"/>
    <m/>
    <m/>
    <n v="45"/>
    <n v="235"/>
    <n v="1453"/>
    <n v="16739315"/>
    <n v="0"/>
    <n v="309000"/>
    <s v="Cash"/>
    <n v="0"/>
    <n v="0"/>
  </r>
  <r>
    <s v="2014-12675"/>
    <x v="0"/>
    <x v="0"/>
    <x v="394"/>
    <x v="8"/>
    <s v="AR"/>
    <x v="416"/>
    <x v="2"/>
    <s v="Martin"/>
    <n v="1"/>
    <s v="8902 US 64West, Robersonville, NC"/>
    <x v="0"/>
    <s v="2600 Matheson blvd east, Mississauga, NC,L4W4J1"/>
    <n v="27871"/>
    <s v="416-803-2787"/>
    <s v="Not Available"/>
    <n v="313110"/>
    <s v="Not Applicable"/>
    <s v="Manufacturing"/>
    <s v="Not Applicable"/>
    <s v="a. Installation or purchase of new equipment, b. Structural repairs, improvements, or renovations to existing buildings to be used for expansion"/>
    <n v="114400"/>
    <m/>
    <m/>
    <n v="34"/>
    <n v="0"/>
    <n v="27976"/>
    <n v="10800000"/>
    <m/>
    <n v="3"/>
    <x v="1"/>
    <n v="0"/>
    <n v="0"/>
    <m/>
    <m/>
    <n v="0"/>
    <n v="0"/>
    <n v="0"/>
    <n v="800000"/>
    <n v="0"/>
    <n v="439970"/>
    <s v="Donation of Building, Cash"/>
    <n v="219970"/>
    <n v="0"/>
  </r>
  <r>
    <s v="2015-16905"/>
    <x v="0"/>
    <x v="0"/>
    <x v="395"/>
    <x v="8"/>
    <s v="Blue"/>
    <x v="417"/>
    <x v="1"/>
    <s v="Lenoir"/>
    <n v="1"/>
    <s v="3800 Farm Gate Road, Kinston, NC"/>
    <x v="1"/>
    <s v="3773 State Rd., Cuyahoga Falls, NC,44223"/>
    <n v="28504"/>
    <s v="330-922-2206 "/>
    <s v="http://www.associatedmaterials.com"/>
    <n v="332321"/>
    <n v="321911"/>
    <s v="Manufacturing"/>
    <s v="Manufacturing"/>
    <s v="a. Installation or purchase of new equipment"/>
    <n v="200000"/>
    <m/>
    <m/>
    <n v="65"/>
    <n v="573"/>
    <n v="32240"/>
    <n v="4000000"/>
    <m/>
    <n v="3"/>
    <x v="0"/>
    <n v="0"/>
    <n v="72222"/>
    <m/>
    <m/>
    <n v="26"/>
    <n v="573"/>
    <n v="923"/>
    <n v="4696128"/>
    <n v="0"/>
    <n v="200000"/>
    <s v="Cash, Rebate on City portion of the increased transmission load"/>
    <n v="29400"/>
    <n v="72222"/>
  </r>
  <r>
    <s v="2014-16330"/>
    <x v="0"/>
    <x v="0"/>
    <x v="396"/>
    <x v="8"/>
    <s v="Sunrise"/>
    <x v="418"/>
    <x v="1"/>
    <s v="Pitt, Wake"/>
    <s v="2, 3"/>
    <s v="1240 Sugg Parkway, Pitt County, NC/3301 Benson Drive, Wake County, NC"/>
    <x v="1"/>
    <s v="1240 Sugg Parkway, Greenville, NC,27834"/>
    <s v="27834-9006/27609-7362"/>
    <s v="252-317-3926"/>
    <s v="www.maynepharma.com"/>
    <n v="325412"/>
    <s v="Not Applicable"/>
    <s v="Manufacturing"/>
    <s v="Not Applicable"/>
    <s v="a. Installation or purchase of new equipment, b. Structural repairs, improvements, or renovations to existing buildings to be used for expansion, c. Construction of or improvements to new or existing water...or equipment for existing buildings, d. Construction of or improvements to new or existing water...or equipment for new/proposed building"/>
    <n v="550000"/>
    <m/>
    <m/>
    <n v="99"/>
    <n v="350"/>
    <n v="53976"/>
    <n v="49000000"/>
    <m/>
    <n v="5"/>
    <x v="0"/>
    <n v="0"/>
    <n v="550000"/>
    <m/>
    <m/>
    <n v="9"/>
    <n v="350"/>
    <n v="1002"/>
    <n v="4125000"/>
    <n v="0"/>
    <n v="2905105"/>
    <s v="Tax Incentives, In-kind Services, Cash, Development of a Biopharma Center of Excellance, Infrastructure Project"/>
    <n v="0"/>
    <n v="550000"/>
  </r>
  <r>
    <s v="2014-1713a"/>
    <x v="0"/>
    <x v="1"/>
    <x v="396"/>
    <x v="8"/>
    <s v="Bright Sky"/>
    <x v="419"/>
    <x v="1"/>
    <s v="Johnston"/>
    <n v="3"/>
    <s v="Powhatan Road, Johnston County, NC"/>
    <x v="0"/>
    <s v="800 Scudders Mills Road, Plainsboro, NC,28536"/>
    <n v="27527"/>
    <s v="690-987-5952"/>
    <s v="http://www.novonordisk-clayton.com/"/>
    <n v="325412"/>
    <s v="Not Applicable"/>
    <s v="Manufacturing"/>
    <s v="Not Applicable"/>
    <s v="a. Installation or purchase of new equipment, d. Construction of or improvements to new or existing water...or equipment for new/proposed building"/>
    <n v="1000000"/>
    <m/>
    <m/>
    <n v="622"/>
    <n v="724"/>
    <n v="61568"/>
    <n v="1110600000"/>
    <m/>
    <n v="5"/>
    <x v="0"/>
    <n v="0"/>
    <n v="1000000"/>
    <m/>
    <m/>
    <n v="746"/>
    <n v="724"/>
    <n v="1781"/>
    <n v="1234000000"/>
    <n v="0"/>
    <n v="96854480"/>
    <s v="Tax Incentives, Fee Waivers, In-kind Services"/>
    <n v="52616000"/>
    <n v="1000000"/>
  </r>
  <r>
    <s v="2015-16428"/>
    <x v="0"/>
    <x v="0"/>
    <x v="397"/>
    <x v="8"/>
    <s v="Cicero"/>
    <x v="420"/>
    <x v="2"/>
    <s v="Mecklenburg"/>
    <n v="3"/>
    <s v="10815 David Taylor Drive, Charlotte, NC"/>
    <x v="0"/>
    <s v="18500 N. Allied Way, Phoenix, NC,85054"/>
    <s v="28262-1046"/>
    <s v="480-627-2339"/>
    <s v="www.republicservices.com"/>
    <n v="561422"/>
    <s v="Not Applicable"/>
    <s v="Administrative and Support and Waste Management and Remediation Services"/>
    <s v="Not Applicable"/>
    <s v="a. Installation or purchase of new equipment"/>
    <n v="216000"/>
    <m/>
    <m/>
    <n v="323"/>
    <n v="1062"/>
    <n v="40456"/>
    <n v="6000000"/>
    <m/>
    <n v="3"/>
    <x v="1"/>
    <n v="0"/>
    <n v="0"/>
    <m/>
    <m/>
    <n v="392"/>
    <n v="1062"/>
    <n v="725"/>
    <n v="5201594"/>
    <n v="0"/>
    <n v="216810"/>
    <s v="Cash"/>
    <n v="0"/>
    <n v="0"/>
  </r>
  <r>
    <s v="2015-16904"/>
    <x v="0"/>
    <x v="0"/>
    <x v="398"/>
    <x v="8"/>
    <s v="Hometown"/>
    <x v="421"/>
    <x v="1"/>
    <s v="Lenoir"/>
    <n v="1"/>
    <s v="2300 John Mewborne Road, Kinston, NC"/>
    <x v="1"/>
    <s v="4001 North Liberty Street, Winston-Salem, NC,27105"/>
    <n v="28504"/>
    <s v="336-837-1402"/>
    <s v="www.northstateaviation.com"/>
    <n v="488190"/>
    <s v="Not Applicable"/>
    <s v="Transportation and Warehousing"/>
    <s v="Not Applicable"/>
    <s v="a. Installation or purchase of new equipment"/>
    <n v="250000"/>
    <m/>
    <m/>
    <n v="98"/>
    <n v="408"/>
    <n v="35724"/>
    <n v="810000"/>
    <m/>
    <n v="3"/>
    <x v="1"/>
    <n v="0"/>
    <n v="0"/>
    <m/>
    <m/>
    <n v="14"/>
    <n v="408"/>
    <n v="1355"/>
    <n v="131013"/>
    <n v="0"/>
    <n v="250000"/>
    <s v="Performance Based Agreement, Cash"/>
    <n v="0"/>
    <n v="0"/>
  </r>
  <r>
    <s v="2014-1558"/>
    <x v="0"/>
    <x v="0"/>
    <x v="399"/>
    <x v="8"/>
    <s v="Gizmo"/>
    <x v="422"/>
    <x v="1"/>
    <s v="Lee"/>
    <n v="2"/>
    <s v="2101 Nash Street, Sanford, NC"/>
    <x v="1"/>
    <s v="2101 Nash St., Sanford, NC,27330"/>
    <s v="27330-6338"/>
    <s v="919-775-6402"/>
    <s v="magnetimarelli.com"/>
    <n v="33631"/>
    <s v="Not Applicable"/>
    <s v="Manufacturing"/>
    <s v="Not Applicable"/>
    <s v="a. Installation or purchase of new equipment, b. Structural repairs, improvements, or renovations to existing buildings to be used for expansion"/>
    <n v="225000"/>
    <m/>
    <m/>
    <n v="68"/>
    <n v="351"/>
    <n v="36504"/>
    <n v="10800000"/>
    <m/>
    <n v="3"/>
    <x v="1"/>
    <n v="0"/>
    <n v="0"/>
    <m/>
    <m/>
    <n v="0"/>
    <n v="351"/>
    <n v="0"/>
    <n v="4284000"/>
    <n v="0"/>
    <n v="340199"/>
    <s v="Cash"/>
    <n v="0"/>
    <n v="0"/>
  </r>
  <r>
    <s v="2012-8686a"/>
    <x v="0"/>
    <x v="1"/>
    <x v="400"/>
    <x v="8"/>
    <s v="Patina"/>
    <x v="268"/>
    <x v="1"/>
    <s v="Davie"/>
    <n v="2"/>
    <s v="221 Ashley Furniture Way, Advance, NC"/>
    <x v="1"/>
    <s v="One Ashley Way, Arcadia, NC,54612"/>
    <n v="27006"/>
    <s v="608-323-3377 ext. 6947"/>
    <s v="www.ashleyfurniture.com"/>
    <n v="337121"/>
    <n v="337122"/>
    <s v="Manufacturing"/>
    <s v="Manufacturing"/>
    <s v="a. Installation or purchase of new equipment, b. Structural repairs, improvements, or renovations to existing buildings to be used for expansion, c. Construction of or improvements to new or existing water...or equipment for existing buildings"/>
    <n v="829500"/>
    <m/>
    <m/>
    <n v="386"/>
    <n v="1222"/>
    <n v="31876"/>
    <n v="8748792"/>
    <m/>
    <n v="4"/>
    <x v="1"/>
    <n v="0"/>
    <n v="0"/>
    <m/>
    <m/>
    <n v="0"/>
    <n v="1222"/>
    <n v="0"/>
    <n v="0"/>
    <n v="0"/>
    <n v="829500"/>
    <s v="Cash - Matching One North Carolina Funds"/>
    <n v="0"/>
    <n v="0"/>
  </r>
  <r>
    <s v="2014-11814"/>
    <x v="0"/>
    <x v="0"/>
    <x v="401"/>
    <x v="8"/>
    <s v="Pegasus"/>
    <x v="423"/>
    <x v="1"/>
    <s v="Catawba"/>
    <n v="2"/>
    <s v="407 Thornburg Drive, SE, Conover, NC"/>
    <x v="1"/>
    <s v="2200 N. Opdyke Rd., Auburn Hills, NC,48326"/>
    <s v="28613-8845"/>
    <s v="248-330-2405"/>
    <s v="www.gknsintermetals.com"/>
    <n v="332117"/>
    <s v="Not Applicable"/>
    <s v="Manufacturing"/>
    <s v="Not Applicable"/>
    <s v="a. Installation or purchase of new equipment, b. Structural repairs, improvements, or renovations to existing buildings to be used for expansion, c. Construction of or improvements to new or existing water...or equipment for existing buildings, d. Construction of or improvements to new or existing water...or equipment for new/proposed building"/>
    <n v="109500"/>
    <m/>
    <m/>
    <n v="50"/>
    <n v="83"/>
    <n v="41496"/>
    <n v="17800000"/>
    <m/>
    <n v="5"/>
    <x v="1"/>
    <n v="0"/>
    <n v="0"/>
    <m/>
    <m/>
    <n v="5"/>
    <n v="83"/>
    <n v="1110"/>
    <n v="4121010"/>
    <n v="0"/>
    <n v="411247"/>
    <s v="Tax Incentives, Cash"/>
    <n v="0"/>
    <n v="0"/>
  </r>
  <r>
    <s v="2014-13435"/>
    <x v="0"/>
    <x v="0"/>
    <x v="402"/>
    <x v="8"/>
    <s v="Atlantic"/>
    <x v="424"/>
    <x v="1"/>
    <s v="New Hanover"/>
    <n v="3"/>
    <s v="2320 Scientific Park Drive, Wilmington, NC"/>
    <x v="1"/>
    <s v="2320 Scientific Park Drive, Wilmington , NC,28405"/>
    <s v="28405-1800"/>
    <s v="910-254-7705 "/>
    <s v="http://aaipharma.com"/>
    <n v="541380"/>
    <n v="541712"/>
    <s v="Professional, Scientific, and Technical Services"/>
    <s v="Professional, Scientific, and Technical Services"/>
    <s v="a. Installation or purchase of new equipment, b. Structural repairs, improvements, or renovations to existing buildings to be used for expansion, c. Construction of or improvements to new or existing water...or equipment for existing buildings, d. Construction of or improvements to new or existing water...or equipment for new/proposed building"/>
    <n v="50000"/>
    <m/>
    <m/>
    <n v="33"/>
    <n v="386"/>
    <n v="40612"/>
    <n v="14000000"/>
    <m/>
    <n v="3"/>
    <x v="1"/>
    <n v="0"/>
    <n v="0"/>
    <m/>
    <m/>
    <n v="41"/>
    <n v="386"/>
    <n v="1271"/>
    <n v="7300000"/>
    <n v="0"/>
    <n v="500000"/>
    <s v="Cash"/>
    <n v="0"/>
    <n v="0"/>
  </r>
  <r>
    <s v="2015-17041"/>
    <x v="0"/>
    <x v="0"/>
    <x v="402"/>
    <x v="8"/>
    <s v="Cavalier"/>
    <x v="425"/>
    <x v="1"/>
    <s v="Durham"/>
    <n v="3"/>
    <s v="107 5th Street SE, Suite B, Durham, NC"/>
    <x v="1"/>
    <s v="107 5th Street SE, Suite B, Charlottesville, NC,22902"/>
    <s v="TBD"/>
    <s v="888-329-9875"/>
    <s v="www.willowtreeapps.com"/>
    <n v="541511"/>
    <s v="Not Applicable"/>
    <s v="Professional, Scientific, and Technical Services"/>
    <s v="Not Applicable"/>
    <s v="a. Installation or purchase of new equipment"/>
    <n v="73500"/>
    <m/>
    <m/>
    <n v="88"/>
    <n v="5"/>
    <n v="74984"/>
    <n v="220000"/>
    <m/>
    <n v="3"/>
    <x v="0"/>
    <n v="0"/>
    <n v="18375"/>
    <m/>
    <m/>
    <n v="41"/>
    <n v="5"/>
    <n v="1578"/>
    <n v="188357"/>
    <n v="0"/>
    <n v="73500"/>
    <s v="Cash"/>
    <n v="0"/>
    <n v="18375"/>
  </r>
  <r>
    <s v="2015-17109"/>
    <x v="0"/>
    <x v="0"/>
    <x v="403"/>
    <x v="8"/>
    <s v="Show"/>
    <x v="426"/>
    <x v="2"/>
    <s v="Cleveland"/>
    <n v="2"/>
    <s v="2001 Partnership Way, Shelby, NC"/>
    <x v="0"/>
    <s v="2314 E. Locust Ct., Ontario, NC,91761"/>
    <n v="28150"/>
    <s v="800-416-4827"/>
    <s v="www.ivarsdisplay.com"/>
    <n v="337212"/>
    <s v="Not Applicable"/>
    <s v="Manufacturing"/>
    <s v="Not Applicable"/>
    <s v="a. Installation or purchase of new equipment, b. Structural repairs, improvements, or renovations to existing buildings to be used for expansion, c. Construction of or improvements to new or existing water...or equipment for existing buildings, d. Construction of or improvements to new or existing water...or equipment for new/proposed building"/>
    <n v="50000"/>
    <m/>
    <m/>
    <n v="24"/>
    <n v="0"/>
    <n v="35984"/>
    <n v="2500000"/>
    <m/>
    <n v="3"/>
    <x v="0"/>
    <n v="0"/>
    <n v="25000"/>
    <m/>
    <m/>
    <n v="14"/>
    <n v="0"/>
    <n v="784"/>
    <n v="3324040"/>
    <n v="0"/>
    <n v="51000"/>
    <s v="Tax Incentives"/>
    <n v="0"/>
    <n v="25000"/>
  </r>
  <r>
    <s v="2015-17108"/>
    <x v="0"/>
    <x v="0"/>
    <x v="404"/>
    <x v="8"/>
    <s v="Falcon"/>
    <x v="427"/>
    <x v="1"/>
    <s v="Guilford"/>
    <n v="2"/>
    <s v="Adjacent to 7628 Thorndike, Greensboro, NC"/>
    <x v="1"/>
    <s v="7628 Thorndike Road, Greensboro, NC,27409"/>
    <s v="27409-9421"/>
    <s v="336-664-1233"/>
    <s v="www.qorvo.com"/>
    <n v="334413"/>
    <s v="Not Applicable"/>
    <s v="Manufacturing"/>
    <s v="Not Applicable"/>
    <s v="a. Installation or purchase of new equipment, d. Construction of or improvements to new or existing water...or equipment for new/proposed building"/>
    <n v="500000"/>
    <m/>
    <m/>
    <n v="90"/>
    <n v="1399"/>
    <n v="71968"/>
    <n v="22000000"/>
    <m/>
    <n v="3"/>
    <x v="1"/>
    <n v="0"/>
    <n v="0"/>
    <m/>
    <m/>
    <n v="61"/>
    <n v="1399"/>
    <n v="2510"/>
    <n v="30075000"/>
    <n v="0"/>
    <n v="1234029"/>
    <s v="Tax Incentives, Workforce Development Rate Rider"/>
    <n v="0"/>
    <n v="0"/>
  </r>
  <r>
    <s v="2015-16957"/>
    <x v="0"/>
    <x v="0"/>
    <x v="405"/>
    <x v="9"/>
    <s v="Post It"/>
    <x v="428"/>
    <x v="1"/>
    <s v="Edgecombe"/>
    <n v="1"/>
    <s v="110 Sara Lee Road, Tarboro, NC"/>
    <x v="1"/>
    <s v="2200 Don Tyson Parkway, Springdale, NC,72762"/>
    <s v="27886-5269 "/>
    <s v="479-290-7093"/>
    <s v="www.tysonfoods.com"/>
    <n v="311812"/>
    <s v="Not Applicable"/>
    <s v="Manufacturing"/>
    <s v="Not Applicable"/>
    <s v="a. Installation or purchase of new equipment"/>
    <n v="300000"/>
    <m/>
    <m/>
    <n v="88"/>
    <n v="687"/>
    <n v="30316"/>
    <n v="25000000"/>
    <m/>
    <n v="3"/>
    <x v="1"/>
    <n v="0"/>
    <n v="0"/>
    <m/>
    <m/>
    <n v="39"/>
    <n v="687"/>
    <n v="1084"/>
    <n v="29712869"/>
    <n v="0"/>
    <n v="300000"/>
    <s v="Cash"/>
    <n v="0"/>
    <n v="0"/>
  </r>
  <r>
    <s v="2015-17645"/>
    <x v="0"/>
    <x v="0"/>
    <x v="406"/>
    <x v="9"/>
    <s v="Winter"/>
    <x v="429"/>
    <x v="1"/>
    <s v="Lee"/>
    <n v="2"/>
    <s v="1400 Broadway Road, Sanford, NC"/>
    <x v="1"/>
    <s v="1400 Broadway Road, Sanford, NC,27332"/>
    <s v="27332-7713"/>
    <s v="919-895-5075"/>
    <s v="www.coty.com"/>
    <n v="325620"/>
    <s v="Not Applicable"/>
    <s v="Manufacturing"/>
    <s v="Not Applicable"/>
    <s v="a. Installation or purchase of new equipment, b. Structural repairs, improvements, or renovations to existing buildings to be used for expansion, c. Construction of or improvements to new or existing water...or equipment for existing buildings, d. Construction of or improvements to new or existing water...or equipment for new/proposed building"/>
    <n v="62000"/>
    <m/>
    <m/>
    <n v="23"/>
    <n v="1206"/>
    <n v="40508"/>
    <n v="17000000"/>
    <m/>
    <n v="3"/>
    <x v="1"/>
    <n v="0"/>
    <n v="0"/>
    <m/>
    <m/>
    <n v="0"/>
    <n v="1206"/>
    <n v="0"/>
    <n v="0"/>
    <n v="0"/>
    <n v="1024309.44"/>
    <s v="Tax Incentives"/>
    <n v="0"/>
    <n v="0"/>
  </r>
  <r>
    <s v="2015-17216"/>
    <x v="0"/>
    <x v="0"/>
    <x v="407"/>
    <x v="9"/>
    <s v="Perdue"/>
    <x v="430"/>
    <x v="1"/>
    <s v="Richmond"/>
    <n v="1"/>
    <s v="416 South Long Drive, Rockingham, NC"/>
    <x v="1"/>
    <s v="818 Connecticut Ave NW, Washington, NC,20006"/>
    <n v="28379"/>
    <s v="202 242 9610"/>
    <s v="www.perdue.com"/>
    <n v="311615"/>
    <s v="Not Applicable"/>
    <s v="Manufacturing"/>
    <s v="Not Applicable"/>
    <s v="a. Installation or purchase of new equipment, b. Structural repairs, improvements, or renovations to existing buildings to be used for expansion"/>
    <n v="90000"/>
    <m/>
    <m/>
    <n v="27"/>
    <n v="3409"/>
    <n v="29536"/>
    <n v="9000000"/>
    <m/>
    <n v="3"/>
    <x v="1"/>
    <n v="0"/>
    <n v="0"/>
    <m/>
    <m/>
    <n v="0"/>
    <n v="3409"/>
    <n v="0"/>
    <n v="0"/>
    <n v="0"/>
    <n v="264870"/>
    <s v="Tax Incentives"/>
    <n v="0"/>
    <n v="0"/>
  </r>
  <r>
    <s v="2015-16956"/>
    <x v="0"/>
    <x v="0"/>
    <x v="408"/>
    <x v="9"/>
    <s v="Kellog"/>
    <x v="431"/>
    <x v="2"/>
    <s v="Caldwell"/>
    <n v="1"/>
    <s v="230 Timberbrook Lane, Hockory, NC"/>
    <x v="0"/>
    <s v="321 Cherry Street, Carlisle, NC,17013"/>
    <n v="28603"/>
    <s v="717-243-2011"/>
    <s v="www.hoffmanmaterials.com"/>
    <n v="334419"/>
    <s v="Not Applicable"/>
    <s v="Manufacturing"/>
    <s v="Not Applicable"/>
    <s v="a. Installation or purchase of new equipment, b. Structural repairs, improvements, or renovations to existing buildings to be used for expansion, c. Construction of or improvements to new or existing water...or equipment for existing buildings, d. Construction of or improvements to new or existing water...or equipment for new/proposed building"/>
    <n v="500000"/>
    <m/>
    <m/>
    <n v="74"/>
    <n v="0"/>
    <n v="54548"/>
    <n v="18800000"/>
    <m/>
    <n v="5"/>
    <x v="1"/>
    <n v="0"/>
    <n v="0"/>
    <m/>
    <m/>
    <n v="0"/>
    <n v="0"/>
    <n v="0"/>
    <n v="0"/>
    <n v="0"/>
    <n v="500000"/>
    <s v="Cash, Tax Incentives"/>
    <n v="0"/>
    <n v="0"/>
  </r>
  <r>
    <s v="2015-16772a"/>
    <x v="0"/>
    <x v="1"/>
    <x v="409"/>
    <x v="9"/>
    <s v="Swiss"/>
    <x v="432"/>
    <x v="2"/>
    <s v="Henderson"/>
    <n v="3"/>
    <s v="Ferncliff Industrial Park, Mills River, NC"/>
    <x v="0"/>
    <s v="Amsler-Laffon-Strasse 9, Schafflausen, NC,8201"/>
    <n v="28759"/>
    <n v="41526312117"/>
    <s v="Not Available"/>
    <n v="331523"/>
    <s v="Not Applicable"/>
    <s v="Manufacturing"/>
    <s v="Not Applicable"/>
    <s v="a. Installation or purchase of new equipment"/>
    <n v="500000"/>
    <m/>
    <m/>
    <n v="315"/>
    <n v="0"/>
    <n v="42952"/>
    <n v="109995861"/>
    <m/>
    <n v="5"/>
    <x v="1"/>
    <n v="0"/>
    <n v="0"/>
    <m/>
    <m/>
    <n v="0"/>
    <n v="0"/>
    <n v="0"/>
    <n v="0"/>
    <n v="0"/>
    <n v="7258598.4199999999"/>
    <s v="Donation of Land, Cash"/>
    <n v="0"/>
    <n v="0"/>
  </r>
  <r>
    <s v="2015-17084"/>
    <x v="0"/>
    <x v="0"/>
    <x v="410"/>
    <x v="9"/>
    <s v="Mango"/>
    <x v="433"/>
    <x v="1"/>
    <s v="Richmond"/>
    <n v="1"/>
    <s v="Richmond County Industrial Park, Rockingham, NC"/>
    <x v="0"/>
    <s v="400 E. Orangethorpe Ave., Anaheim, NC,92801"/>
    <s v="TBD"/>
    <s v="714-578-3750"/>
    <s v="rsihomeproducts.com"/>
    <n v="337110"/>
    <s v="Not Applicable"/>
    <s v="Manufacturing"/>
    <s v="Not Applicable"/>
    <s v="a. Installation or purchase of new equipment"/>
    <n v="550000"/>
    <m/>
    <m/>
    <n v="158"/>
    <n v="734"/>
    <n v="31200"/>
    <n v="5000000"/>
    <m/>
    <n v="5"/>
    <x v="1"/>
    <n v="0"/>
    <n v="0"/>
    <m/>
    <m/>
    <n v="0"/>
    <n v="734"/>
    <n v="0"/>
    <n v="0"/>
    <n v="0"/>
    <n v="1770550"/>
    <s v="Tax Incentives, In-kind Services, Donation of Land"/>
    <n v="125000"/>
    <n v="0"/>
  </r>
  <r>
    <s v="2015-17339"/>
    <x v="0"/>
    <x v="0"/>
    <x v="411"/>
    <x v="9"/>
    <s v="Mutt"/>
    <x v="434"/>
    <x v="1"/>
    <s v="Vance, Wilson"/>
    <s v="1, 2"/>
    <s v="620 Facet Road, Vance County, NC/2201 Firestone Parkway, Wilson County, NC"/>
    <x v="1"/>
    <s v="1509 S. Macedonia Ave, Muncie, NC,47302"/>
    <s v="27537/27893"/>
    <s v="765-741-7727"/>
    <s v="ardaghgroup.com"/>
    <n v="327213"/>
    <s v="Not Applicable"/>
    <s v="Manufacturing"/>
    <s v="Not Applicable"/>
    <s v="a. Installation or purchase of new equipment"/>
    <n v="1000000"/>
    <m/>
    <m/>
    <n v="0"/>
    <n v="535"/>
    <n v="67548"/>
    <n v="75000000"/>
    <m/>
    <n v="6"/>
    <x v="0"/>
    <n v="0"/>
    <n v="200000"/>
    <m/>
    <m/>
    <n v="0"/>
    <n v="535"/>
    <n v="1439"/>
    <n v="76936500"/>
    <n v="0"/>
    <n v="2266737"/>
    <s v="Tax Incentives, Cash, Annual Job Grant"/>
    <n v="100000"/>
    <n v="200000"/>
  </r>
  <r>
    <s v="2015-17458"/>
    <x v="0"/>
    <x v="0"/>
    <x v="412"/>
    <x v="9"/>
    <s v="Cube"/>
    <x v="435"/>
    <x v="2"/>
    <s v="Cleveland"/>
    <n v="2"/>
    <s v="700 South Battleground Avenue, Grover, NC"/>
    <x v="0"/>
    <s v="210 Windthistle Dr, Greenville, NC,29615"/>
    <n v="28073"/>
    <s v="NA"/>
    <s v="www.uniquetex.com"/>
    <n v="313230"/>
    <s v="Not Applicable"/>
    <s v="Manufacturing"/>
    <s v="Not Applicable"/>
    <s v="a. Installation or purchase of new equipment"/>
    <n v="800000"/>
    <m/>
    <m/>
    <n v="135"/>
    <n v="0"/>
    <n v="32708"/>
    <n v="28000000"/>
    <m/>
    <n v="6"/>
    <x v="1"/>
    <n v="0"/>
    <n v="0"/>
    <m/>
    <m/>
    <n v="0"/>
    <n v="0"/>
    <n v="0"/>
    <n v="0"/>
    <n v="0"/>
    <n v="857088"/>
    <s v="Tax Incentives"/>
    <n v="0"/>
    <n v="0"/>
  </r>
  <r>
    <s v="2015-17518"/>
    <x v="0"/>
    <x v="0"/>
    <x v="412"/>
    <x v="9"/>
    <s v="Goldknuckle"/>
    <x v="436"/>
    <x v="1"/>
    <s v="Cleveland"/>
    <n v="2"/>
    <s v="120 Blue Brook Drive, Shelby, NC"/>
    <x v="1"/>
    <s v="120 Blue Brook Drive, Shelby, NC,28150"/>
    <s v="28150-1500"/>
    <s v="704-751-0550"/>
    <s v="http://www.ksmcastings.com/en"/>
    <n v="331524"/>
    <s v="Not Applicable"/>
    <s v="Manufacturing"/>
    <s v="Not Applicable"/>
    <s v="a. Installation or purchase of new equipment, b. Structural repairs, improvements, or renovations to existing buildings to be used for expansion, c. Construction of or improvements to new or existing water...or equipment for existing buildings, d. Construction of or improvements to new or existing water...or equipment for new/proposed building"/>
    <n v="320000"/>
    <m/>
    <m/>
    <n v="72"/>
    <n v="189"/>
    <n v="38064"/>
    <n v="72000000"/>
    <m/>
    <n v="6"/>
    <x v="1"/>
    <n v="0"/>
    <n v="0"/>
    <m/>
    <m/>
    <n v="18"/>
    <n v="189"/>
    <n v="1318"/>
    <n v="23227000"/>
    <n v="0"/>
    <n v="4599213"/>
    <s v="Cash"/>
    <n v="0"/>
    <n v="0"/>
  </r>
  <r>
    <s v="2015-17531"/>
    <x v="0"/>
    <x v="0"/>
    <x v="413"/>
    <x v="9"/>
    <s v="Braeburn"/>
    <x v="437"/>
    <x v="2"/>
    <s v="Durham"/>
    <n v="3"/>
    <s v="627 Davis Drive, Morrisville, NC"/>
    <x v="0"/>
    <s v="47 Hulfish Street, Suite 441, Princeton, NC,8542"/>
    <s v="27560-6847"/>
    <s v="984-202-5757"/>
    <s v="www.braeburnpharmaceuticals.com"/>
    <n v="325412"/>
    <n v="541711"/>
    <s v="Manufacturing"/>
    <s v="Professional, Scientific, and Technical Services"/>
    <s v="a. Installation or purchase of new equipment, b. Structural repairs, improvements, or renovations to existing buildings to be used for expansion, c. Construction of or improvements to new or existing water...or equipment for existing buildings"/>
    <n v="100000"/>
    <m/>
    <m/>
    <n v="47"/>
    <n v="0"/>
    <n v="68172"/>
    <n v="17900000"/>
    <m/>
    <n v="5"/>
    <x v="1"/>
    <n v="0"/>
    <n v="0"/>
    <m/>
    <m/>
    <n v="7"/>
    <n v="0"/>
    <n v="3262"/>
    <n v="28149923"/>
    <n v="0"/>
    <n v="100000"/>
    <s v="Cash"/>
    <n v="0"/>
    <n v="0"/>
  </r>
  <r>
    <s v="2016-17789"/>
    <x v="0"/>
    <x v="0"/>
    <x v="414"/>
    <x v="9"/>
    <s v="Bavaria"/>
    <x v="438"/>
    <x v="2"/>
    <s v="Henderson"/>
    <n v="3"/>
    <s v="110 Commercial Drive, Henderson County, NC"/>
    <x v="0"/>
    <s v="110 Commercial Blvd, Flat Rock, NC,28731"/>
    <s v="28731-7747"/>
    <s v="+491781344707"/>
    <s v="www.demmel.de"/>
    <n v="336370"/>
    <s v="Not Applicable"/>
    <s v="Manufacturing"/>
    <s v="Not Applicable"/>
    <s v="a. Installation or purchase of new equipment, b. Structural repairs, improvements, or renovations to existing buildings to be used for expansion, c. Construction of or improvements to new or existing water...or equipment for existing buildings, d. Construction of or improvements to new or existing water...or equipment for new/proposed building"/>
    <n v="150000"/>
    <m/>
    <m/>
    <n v="45"/>
    <n v="0"/>
    <n v="31980"/>
    <n v="3800000"/>
    <m/>
    <n v="5"/>
    <x v="0"/>
    <n v="0"/>
    <n v="150000"/>
    <m/>
    <m/>
    <n v="52"/>
    <n v="0"/>
    <n v="760"/>
    <n v="5936528"/>
    <n v="0"/>
    <n v="223647.72"/>
    <s v="Grant to reduce real estate cost, grant to reduce site development and grading cost"/>
    <n v="225000"/>
    <n v="150000"/>
  </r>
  <r>
    <s v="2016-18397"/>
    <x v="0"/>
    <x v="0"/>
    <x v="415"/>
    <x v="9"/>
    <s v="Fab"/>
    <x v="439"/>
    <x v="1"/>
    <s v="Cleveland"/>
    <n v="2"/>
    <s v="133 Industrial Drive, Kings Mountain, NC"/>
    <x v="0"/>
    <s v="1111 Oates Road, Bessemer City, NC,28016"/>
    <s v="28086-3889"/>
    <s v="704-864-1313"/>
    <s v="www.portersfab.com"/>
    <n v="332312"/>
    <s v="Not Applicable"/>
    <s v="Manufacturing"/>
    <s v="Not Applicable"/>
    <s v="a. Installation or purchase of new equipment, b. Structural repairs, improvements, or renovations to existing buildings to be used for expansion"/>
    <n v="90000"/>
    <m/>
    <m/>
    <n v="40"/>
    <n v="152"/>
    <n v="36088"/>
    <n v="3000000"/>
    <m/>
    <n v="3"/>
    <x v="1"/>
    <n v="0"/>
    <n v="0"/>
    <m/>
    <m/>
    <n v="0"/>
    <n v="152"/>
    <n v="0"/>
    <n v="0"/>
    <n v="0"/>
    <n v="97500"/>
    <s v="Tax Incentives"/>
    <n v="0"/>
    <n v="0"/>
  </r>
  <r>
    <s v="2016-17781"/>
    <x v="0"/>
    <x v="0"/>
    <x v="416"/>
    <x v="9"/>
    <s v="Sunshine"/>
    <x v="440"/>
    <x v="2"/>
    <s v="Halifax"/>
    <n v="1"/>
    <s v="TBD, Roanoke Rapids, NC"/>
    <x v="0"/>
    <s v="2773B Hartland Rd, Falls Church, NC,22043"/>
    <n v="27839"/>
    <s v="571-265-9427"/>
    <s v="www.swelectusa.com"/>
    <n v="334413"/>
    <s v="Not Applicable"/>
    <s v="Manufacturing"/>
    <s v="Not Applicable"/>
    <s v="a. Installation or purchase of new equipment"/>
    <n v="600000"/>
    <m/>
    <m/>
    <n v="140"/>
    <n v="0"/>
    <n v="30420"/>
    <n v="4000000"/>
    <m/>
    <n v="5"/>
    <x v="1"/>
    <n v="0"/>
    <n v="0"/>
    <m/>
    <m/>
    <n v="0"/>
    <n v="0"/>
    <n v="0"/>
    <n v="0"/>
    <n v="0"/>
    <n v="1200000"/>
    <s v="Donation of Building"/>
    <n v="0"/>
    <n v="0"/>
  </r>
  <r>
    <s v="2015-17227"/>
    <x v="0"/>
    <x v="0"/>
    <x v="417"/>
    <x v="9"/>
    <s v="Frosty"/>
    <x v="441"/>
    <x v="1"/>
    <s v="Duplin"/>
    <n v="2"/>
    <s v="234/240 Bruce Costin Road, Warsaw, NC"/>
    <x v="1"/>
    <s v="201 Laurel Road Suite 400, Voorhees, NC,8043"/>
    <n v="28398"/>
    <s v="856-813-4892"/>
    <s v="www.uscold.com"/>
    <n v="493120"/>
    <s v="Not Applicable"/>
    <s v="Transportation and Warehousing"/>
    <s v="Not Applicable"/>
    <s v="a. Installation or purchase of new equipment, b. Structural repairs, improvements, or renovations to existing buildings to be used for expansion, c. Construction of or improvements to new or existing water...or equipment for existing buildings, d. Construction of or improvements to new or existing water...or equipment for new/proposed building"/>
    <n v="120000"/>
    <m/>
    <m/>
    <n v="45"/>
    <n v="70"/>
    <n v="27716"/>
    <n v="19000000"/>
    <m/>
    <n v="5"/>
    <x v="0"/>
    <n v="0"/>
    <n v="120000"/>
    <m/>
    <m/>
    <n v="0"/>
    <n v="70"/>
    <n v="0"/>
    <n v="0"/>
    <n v="0"/>
    <n v="1615799"/>
    <s v="Tax Incentives"/>
    <n v="0"/>
    <n v="120000"/>
  </r>
  <r>
    <s v="2016-18380"/>
    <x v="0"/>
    <x v="0"/>
    <x v="418"/>
    <x v="9"/>
    <s v="Tek"/>
    <x v="442"/>
    <x v="1"/>
    <s v="Macon"/>
    <n v="1"/>
    <s v="324 Industrial Park Road, Franklin, NC"/>
    <x v="0"/>
    <s v="277 Industrial Park Rd., Franklin, NC,28734"/>
    <s v="28734-1006"/>
    <s v="828-524-9967"/>
    <s v="www.tektone.com"/>
    <n v="334290"/>
    <s v="Not Applicable"/>
    <s v="Manufacturing"/>
    <s v="Not Applicable"/>
    <s v="a. Installation or purchase of new equipment, b. Structural repairs, improvements, or renovations to existing buildings to be used for expansion, c. Construction of or improvements to new or existing water...or equipment for existing buildings"/>
    <n v="90000"/>
    <m/>
    <m/>
    <n v="32"/>
    <n v="75"/>
    <n v="43316"/>
    <n v="2600000"/>
    <m/>
    <n v="5"/>
    <x v="1"/>
    <n v="0"/>
    <n v="0"/>
    <m/>
    <m/>
    <n v="0"/>
    <n v="75"/>
    <n v="0"/>
    <n v="0"/>
    <n v="0"/>
    <n v="30000"/>
    <s v="Cash"/>
    <n v="0"/>
    <n v="0"/>
  </r>
  <r>
    <s v="2015-17603"/>
    <x v="0"/>
    <x v="0"/>
    <x v="419"/>
    <x v="9"/>
    <s v="Gold"/>
    <x v="443"/>
    <x v="1"/>
    <s v="Yadkin"/>
    <n v="2"/>
    <s v="500 Chipita Way, Yadkinville, NC"/>
    <x v="1"/>
    <s v="500 Chipita Way, Yadkinville, NC,27055"/>
    <n v="27055"/>
    <s v="336-849-7011"/>
    <s v="www.bgfoods.com"/>
    <n v="311812"/>
    <s v="Not Applicable"/>
    <s v="Manufacturing"/>
    <s v="Not Applicable"/>
    <s v="a. Installation or purchase of new equipment, b. Structural repairs, improvements, or renovations to existing buildings to be used for expansion"/>
    <n v="105000"/>
    <m/>
    <m/>
    <n v="52"/>
    <n v="172"/>
    <n v="28028"/>
    <n v="6800000"/>
    <m/>
    <n v="3"/>
    <x v="0"/>
    <n v="0"/>
    <n v="78750"/>
    <m/>
    <m/>
    <n v="44"/>
    <n v="172"/>
    <n v="631"/>
    <n v="7968384"/>
    <n v="0"/>
    <n v="105000"/>
    <s v="Cash"/>
    <n v="39375"/>
    <n v="78750"/>
  </r>
  <r>
    <s v="2015-17602"/>
    <x v="0"/>
    <x v="0"/>
    <x v="420"/>
    <x v="9"/>
    <s v="Longbow"/>
    <x v="444"/>
    <x v="2"/>
    <s v="Catawba"/>
    <n v="2"/>
    <s v="2421 BGA Drive, Claremont, NC"/>
    <x v="0"/>
    <s v="620 E. Dyer Road, Santa Ana, NC,92705"/>
    <n v="28610"/>
    <s v="714-540-1000"/>
    <s v="www.daesystems.com"/>
    <n v="333413"/>
    <n v="332994"/>
    <s v="Manufacturing"/>
    <s v="Manufacturing"/>
    <s v="a. Installation or purchase of new equipment"/>
    <n v="110000"/>
    <m/>
    <m/>
    <n v="41"/>
    <n v="0"/>
    <n v="60216"/>
    <n v="6000000"/>
    <m/>
    <n v="3"/>
    <x v="1"/>
    <n v="0"/>
    <n v="0"/>
    <m/>
    <m/>
    <n v="0"/>
    <n v="0"/>
    <n v="0"/>
    <n v="0"/>
    <n v="0"/>
    <n v="237848"/>
    <s v="Tax Incentives"/>
    <n v="0"/>
    <n v="0"/>
  </r>
  <r>
    <s v="2016-18763"/>
    <x v="0"/>
    <x v="0"/>
    <x v="421"/>
    <x v="9"/>
    <s v="US"/>
    <x v="445"/>
    <x v="2"/>
    <s v="Wayne"/>
    <n v="2"/>
    <s v="3624 Old Mt Olive Hwy, Not in City limits, NC"/>
    <x v="0"/>
    <s v="18 Fumin Rd, Wuhu, NC,241000"/>
    <n v="28365"/>
    <s v="860-553-851-6888"/>
    <s v="Not Available"/>
    <n v="322121"/>
    <n v="424990"/>
    <s v="Manufacturing"/>
    <s v="Wholesale Trade"/>
    <s v="b. Structural repairs, improvements, or renovations to existing buildings to be used for expansion"/>
    <n v="200000"/>
    <m/>
    <m/>
    <n v="79"/>
    <n v="0"/>
    <n v="30004"/>
    <n v="19000000"/>
    <m/>
    <n v="4"/>
    <x v="1"/>
    <n v="0"/>
    <n v="0"/>
    <m/>
    <m/>
    <n v="0"/>
    <n v="0"/>
    <n v="0"/>
    <n v="0"/>
    <n v="0"/>
    <n v="438275"/>
    <s v="Tax Incentives"/>
    <n v="0"/>
    <n v="0"/>
  </r>
  <r>
    <s v="2016-18591"/>
    <x v="0"/>
    <x v="0"/>
    <x v="422"/>
    <x v="9"/>
    <s v="Pac"/>
    <x v="446"/>
    <x v="2"/>
    <s v="Richmond"/>
    <n v="1"/>
    <s v="612 Airport Road, Rockingham, NC"/>
    <x v="0"/>
    <s v="1025 W 8th St, Azusa, NC,91702"/>
    <s v="28379-7494 "/>
    <s v="626-380-2354"/>
    <s v="www.directpackinc.com"/>
    <n v="326112"/>
    <s v="Not Applicable"/>
    <s v="Manufacturing"/>
    <s v="Not Applicable"/>
    <s v="a. Installation or purchase of new equipment, b. Structural repairs, improvements, or renovations to existing buildings to be used for expansion"/>
    <n v="300000"/>
    <m/>
    <m/>
    <n v="85"/>
    <n v="0"/>
    <n v="24960"/>
    <n v="11000000"/>
    <m/>
    <n v="5"/>
    <x v="2"/>
    <n v="300000"/>
    <n v="0"/>
    <m/>
    <m/>
    <n v="0"/>
    <n v="0"/>
    <n v="0"/>
    <n v="0"/>
    <n v="0"/>
    <n v="317175"/>
    <s v="Tax Incentives, In-kind Services"/>
    <n v="0"/>
    <n v="0"/>
  </r>
  <r>
    <s v="2016-17803"/>
    <x v="0"/>
    <x v="0"/>
    <x v="423"/>
    <x v="9"/>
    <s v="Blue"/>
    <x v="447"/>
    <x v="2"/>
    <s v="Cabarrus"/>
    <n v="3"/>
    <s v="TBD, Concord, NC"/>
    <x v="0"/>
    <s v="1 MacArthur Place, Suite 800, Santa Ana, NC,92707"/>
    <s v="28027-9122"/>
    <s v="714-662-9940"/>
    <s v="www.yokohamatire.com"/>
    <n v="541330"/>
    <n v="541712"/>
    <s v="Professional, Scientific, and Technical Services"/>
    <s v="Professional, Scientific, and Technical Services"/>
    <s v="a. Installation or purchase of new equipment, b. Structural repairs, improvements, or renovations to existing buildings to be used for expansion, c. Construction of or improvements to new or existing water...or equipment for existing buildings, d. Construction of or improvements to new or existing water...or equipment for new/proposed building"/>
    <n v="150000"/>
    <m/>
    <m/>
    <n v="50"/>
    <n v="0"/>
    <n v="72436"/>
    <n v="2400000"/>
    <m/>
    <n v="3"/>
    <x v="1"/>
    <n v="0"/>
    <n v="0"/>
    <m/>
    <m/>
    <n v="0"/>
    <n v="0"/>
    <n v="0"/>
    <n v="0"/>
    <n v="0"/>
    <n v="294255"/>
    <s v="Cash"/>
    <n v="0"/>
    <n v="0"/>
  </r>
  <r>
    <s v="2016-18147"/>
    <x v="0"/>
    <x v="0"/>
    <x v="424"/>
    <x v="9"/>
    <s v="Crane"/>
    <x v="448"/>
    <x v="1"/>
    <s v="Wilson"/>
    <n v="2"/>
    <s v="605 Tarboro Street Annex SW, Wilson, NC"/>
    <x v="0"/>
    <s v="121 Nash Street NW , Wilson, NC,27893"/>
    <s v="27893-4849"/>
    <s v="844-732-5247"/>
    <s v="www.peakdemand.com"/>
    <n v="335313"/>
    <s v="Not Applicable"/>
    <s v="Manufacturing"/>
    <s v="Not Applicable"/>
    <s v="a. Installation or purchase of new equipment, b. Structural repairs, improvements, or renovations to existing buildings to be used for expansion"/>
    <n v="100000"/>
    <m/>
    <m/>
    <n v="33"/>
    <n v="7"/>
    <n v="59124"/>
    <n v="2300000"/>
    <m/>
    <n v="3"/>
    <x v="1"/>
    <n v="0"/>
    <n v="0"/>
    <m/>
    <m/>
    <n v="4"/>
    <n v="7"/>
    <n v="2319"/>
    <n v="1318000"/>
    <n v="0"/>
    <n v="75000"/>
    <s v="Cash"/>
    <n v="0"/>
    <n v="0"/>
  </r>
  <r>
    <s v="2016-18427"/>
    <x v="0"/>
    <x v="0"/>
    <x v="425"/>
    <x v="9"/>
    <s v="Textiles II"/>
    <x v="379"/>
    <x v="1"/>
    <s v="Alamance"/>
    <n v="2"/>
    <s v="1305 Graham St., Burlington, NC"/>
    <x v="1"/>
    <s v="1305 Graham St., Burlington, NC,27217"/>
    <s v="27217-6148"/>
    <s v="336-506-7622"/>
    <s v="www.cs-starlon.com"/>
    <n v="325220"/>
    <s v="Not Applicable"/>
    <s v="Manufacturing"/>
    <s v="Manufacturing"/>
    <s v="a. Installation or purchase of new equipment, b. Structural repairs, improvements, or renovations to existing buildings to be used for expansion, c. Construction of or improvements to new or existing water...or equipment for existing buildings, d. Construction of or improvements to new or existing water...or equipment for new/proposed building"/>
    <n v="85000"/>
    <m/>
    <m/>
    <n v="38"/>
    <n v="49"/>
    <n v="33072"/>
    <n v="8800000"/>
    <m/>
    <n v="3"/>
    <x v="1"/>
    <n v="0"/>
    <n v="0"/>
    <m/>
    <m/>
    <n v="0"/>
    <n v="49"/>
    <n v="0"/>
    <n v="0"/>
    <n v="0"/>
    <n v="343000"/>
    <s v="Cash"/>
    <n v="0"/>
    <n v="0"/>
  </r>
  <r>
    <s v="2016-17782"/>
    <x v="0"/>
    <x v="0"/>
    <x v="426"/>
    <x v="9"/>
    <s v="Revolution"/>
    <x v="449"/>
    <x v="1"/>
    <s v="Durham"/>
    <n v="3"/>
    <s v="4204 Technology Drive, NC"/>
    <x v="1"/>
    <s v="20 Seagoe Industrial Estate, Craigavon, Northern Ireland, NC,BT63 5QD"/>
    <n v="27704"/>
    <s v="442838397639"/>
    <s v="www.almacgroup.com"/>
    <n v="5419"/>
    <n v="325412"/>
    <s v="Professional, Scientific, and Technical Services"/>
    <s v="Manufacturing"/>
    <s v="a. Installation or purchase of new equipment, b. Structural repairs, improvements, or renovations to existing buildings to be used for expansion"/>
    <n v="77000"/>
    <m/>
    <m/>
    <n v="71"/>
    <n v="288"/>
    <n v="62972"/>
    <n v="4600000"/>
    <m/>
    <n v="3"/>
    <x v="1"/>
    <n v="0"/>
    <n v="0"/>
    <m/>
    <m/>
    <n v="49"/>
    <n v="288"/>
    <n v="1323"/>
    <n v="4142000"/>
    <n v="0"/>
    <n v="77000"/>
    <s v="Cash"/>
    <n v="0"/>
    <n v="0"/>
  </r>
  <r>
    <s v="2016-18881"/>
    <x v="0"/>
    <x v="0"/>
    <x v="427"/>
    <x v="9"/>
    <s v="Horn"/>
    <x v="450"/>
    <x v="2"/>
    <s v="Anson"/>
    <n v="1"/>
    <s v="Parcel #741403301513, Not in city limits, NC"/>
    <x v="0"/>
    <s v="766 Haileys Ferry Rd., Lilesville, NC,28091"/>
    <s v="28091-6051"/>
    <s v="704-848-4121"/>
    <s v="Not Available"/>
    <n v="313240"/>
    <s v="Not Applicable"/>
    <s v="Manufacturing"/>
    <s v="Not Applicable"/>
    <s v="a. Installation or purchase of new equipment, d. Construction of or improvements to new or existing water...or equipment for new/proposed building"/>
    <n v="300000"/>
    <m/>
    <m/>
    <n v="90"/>
    <n v="0"/>
    <n v="27612"/>
    <n v="11000000"/>
    <m/>
    <n v="3"/>
    <x v="1"/>
    <n v="0"/>
    <n v="0"/>
    <m/>
    <m/>
    <n v="0"/>
    <n v="0"/>
    <n v="0"/>
    <n v="0"/>
    <n v="0"/>
    <n v="100000"/>
    <s v="Tax Incentives"/>
    <n v="0"/>
    <n v="0"/>
  </r>
  <r>
    <s v="2016-18589"/>
    <x v="0"/>
    <x v="0"/>
    <x v="428"/>
    <x v="9"/>
    <s v="Trilogy"/>
    <x v="451"/>
    <x v="1"/>
    <s v="Robeson"/>
    <n v="1"/>
    <s v="Walters Site St. Pauls, NC, St. Pauls, NC"/>
    <x v="0"/>
    <s v="4141 Park Lake Avenue, Raleigh, NC,27106"/>
    <n v="28384"/>
    <s v="NA"/>
    <s v="www.ppvllc.com"/>
    <n v="312111"/>
    <s v="Not Applicable"/>
    <s v="Manufacturing"/>
    <s v="Not Applicable"/>
    <s v="a. Installation or purchase of new equipment"/>
    <n v="150000"/>
    <m/>
    <m/>
    <n v="48"/>
    <n v="1943"/>
    <n v="35568"/>
    <n v="14800000"/>
    <m/>
    <n v="5"/>
    <x v="0"/>
    <n v="0"/>
    <n v="150000"/>
    <m/>
    <m/>
    <n v="235"/>
    <n v="1943"/>
    <n v="1065"/>
    <n v="15448802"/>
    <n v="0"/>
    <n v="1945000"/>
    <s v="Tax Incentives, Donation of Land"/>
    <n v="1945000"/>
    <n v="150000"/>
  </r>
  <r>
    <s v="2016-18526"/>
    <x v="0"/>
    <x v="0"/>
    <x v="429"/>
    <x v="9"/>
    <s v="Lava"/>
    <x v="452"/>
    <x v="2"/>
    <s v="Cleveland"/>
    <n v="2"/>
    <s v="119 Metrolina Dr., Shelby (outside of city limits), NC"/>
    <x v="0"/>
    <s v="466 Southern Blvd, Suite 2, Chatham, NC,7928"/>
    <s v="28150-7708"/>
    <s v="973-507-3932"/>
    <s v="www.mafic.com"/>
    <n v="327212"/>
    <n v="325211"/>
    <s v="Manufacturing"/>
    <s v="Manufacturing"/>
    <s v="a. Installation or purchase of new equipment, b. Structural repairs, improvements, or renovations to existing buildings to be used for expansion"/>
    <n v="225000"/>
    <m/>
    <m/>
    <n v="102"/>
    <n v="0"/>
    <n v="31720"/>
    <n v="13800000"/>
    <m/>
    <n v="5"/>
    <x v="1"/>
    <n v="0"/>
    <n v="0"/>
    <m/>
    <m/>
    <n v="0"/>
    <n v="0"/>
    <n v="0"/>
    <n v="0"/>
    <n v="0"/>
    <n v="226408"/>
    <s v="Cash, Cleveland County Industrial, City of Shelby Industrial, Extension of Gas Line"/>
    <n v="0"/>
    <n v="0"/>
  </r>
  <r>
    <s v="2016-18702"/>
    <x v="0"/>
    <x v="0"/>
    <x v="430"/>
    <x v="9"/>
    <s v="Morris"/>
    <x v="453"/>
    <x v="2"/>
    <s v="Alamance"/>
    <n v="2"/>
    <s v="NC Industrial Center, Mebane, NC"/>
    <x v="0"/>
    <s v="50 Francisco Street Suite 115, San Francisco, NC,94133"/>
    <s v="27302-8368"/>
    <s v="415-694-6662"/>
    <s v="http://www.lotusbakeries.com/"/>
    <n v="311821"/>
    <s v="Not Applicable"/>
    <s v="Manufacturing"/>
    <s v="Not Applicable"/>
    <s v="a. Installation or purchase of new equipment, d. Construction of or improvements to new or existing water...or equipment for new/proposed building"/>
    <n v="180000"/>
    <m/>
    <m/>
    <n v="54"/>
    <n v="0"/>
    <n v="32708"/>
    <n v="43800000"/>
    <m/>
    <n v="3"/>
    <x v="0"/>
    <n v="0"/>
    <n v="180000"/>
    <m/>
    <m/>
    <n v="80"/>
    <n v="0"/>
    <n v="723"/>
    <n v="74000000"/>
    <n v="0"/>
    <n v="3135750"/>
    <s v="Cash, Educational Scholarship"/>
    <n v="546800"/>
    <n v="180000"/>
  </r>
  <r>
    <s v="2016-18531"/>
    <x v="0"/>
    <x v="0"/>
    <x v="431"/>
    <x v="9"/>
    <s v="Roan"/>
    <x v="454"/>
    <x v="1"/>
    <s v="Henderson"/>
    <n v="3"/>
    <s v="111 School House Road, Mills River, NC"/>
    <x v="0"/>
    <s v="2 Town Square Boulevard, STE 241, Asheville, NC,28803"/>
    <s v="28759-9742"/>
    <s v="828-654-7477"/>
    <s v="www.norafin.com"/>
    <n v="313230"/>
    <s v="Not Applicable"/>
    <s v="Manufacturing"/>
    <s v="Not Applicable"/>
    <s v="a. Installation or purchase of new equipment, d. Construction of or improvements to new or existing water...or equipment for new/proposed building"/>
    <n v="100000"/>
    <m/>
    <m/>
    <n v="41"/>
    <n v="2"/>
    <n v="31980"/>
    <n v="14900000"/>
    <m/>
    <n v="3"/>
    <x v="0"/>
    <n v="0"/>
    <n v="76087"/>
    <m/>
    <m/>
    <n v="35"/>
    <n v="2"/>
    <n v="756"/>
    <n v="14900000"/>
    <n v="0"/>
    <n v="503564"/>
    <s v="Cash,"/>
    <n v="104914"/>
    <n v="76087"/>
  </r>
  <r>
    <s v="2016-19107"/>
    <x v="0"/>
    <x v="0"/>
    <x v="432"/>
    <x v="9"/>
    <s v="Emerald"/>
    <x v="366"/>
    <x v="1"/>
    <s v="Henderson"/>
    <n v="3"/>
    <s v="201 Mills St., East Flat Rock, NC"/>
    <x v="1"/>
    <s v="PO Box 265, East Flat Rock, NC,28726"/>
    <s v="28726-0265"/>
    <s v="828-233-4007"/>
    <s v="www.elkamet.com"/>
    <n v="326199"/>
    <s v="Not Applicable"/>
    <s v="Manufacturing"/>
    <s v="Not Applicable"/>
    <s v="a. Installation or purchase of new equipment, d. Construction of or improvements to new or existing water...or equipment for new/proposed building"/>
    <n v="35000"/>
    <m/>
    <m/>
    <n v="23"/>
    <n v="108"/>
    <n v="31512"/>
    <n v="5800000"/>
    <m/>
    <n v="3"/>
    <x v="0"/>
    <n v="0"/>
    <n v="35000"/>
    <m/>
    <m/>
    <n v="64"/>
    <n v="108"/>
    <n v="660"/>
    <n v="5818453"/>
    <n v="0"/>
    <n v="185320"/>
    <s v="Donation of Land"/>
    <n v="41450"/>
    <n v="35000"/>
  </r>
  <r>
    <s v="2016-18765"/>
    <x v="0"/>
    <x v="0"/>
    <x v="433"/>
    <x v="9"/>
    <s v="Salty"/>
    <x v="455"/>
    <x v="1"/>
    <s v="Mecklenburg"/>
    <s v="3"/>
    <s v="8600 South Boulevard, Charlotte, NC/13515 Ballantyne Corporate Place, NC"/>
    <x v="1"/>
    <s v="13515 Ballantyne Corporate Place, Charlotte, NC,28277"/>
    <s v="28273-6925/TBD"/>
    <s v="704-557-8126"/>
    <s v="http://snyderslance.com/"/>
    <n v="311821"/>
    <s v="Not Applicable"/>
    <s v="Manufacturing"/>
    <s v="Not Applicable"/>
    <s v="a. Installation or purchase of new equipment, b. Structural repairs, improvements, or renovations to existing buildings to be used for expansion"/>
    <n v="100000"/>
    <m/>
    <m/>
    <n v="90"/>
    <n v="1255"/>
    <n v="43472"/>
    <n v="34000000"/>
    <m/>
    <n v="3"/>
    <x v="1"/>
    <n v="0"/>
    <n v="0"/>
    <m/>
    <m/>
    <n v="44"/>
    <n v="1255"/>
    <n v="1382"/>
    <n v="38000000"/>
    <n v="0"/>
    <n v="1706000"/>
    <s v="Tax Incentives"/>
    <n v="0"/>
    <n v="0"/>
  </r>
  <r>
    <s v="2016-18619"/>
    <x v="0"/>
    <x v="0"/>
    <x v="434"/>
    <x v="9"/>
    <s v="TQL"/>
    <x v="456"/>
    <x v="1"/>
    <s v="Guilford"/>
    <n v="3"/>
    <s v="TBD, High Point, NC"/>
    <x v="0"/>
    <s v="P.O. Box 799, Milford, NC,45150"/>
    <n v="27265"/>
    <s v="513-495-6686"/>
    <s v="www.tql.com"/>
    <n v="488510"/>
    <s v="Not Applicable"/>
    <s v="Transportation and Warehousing"/>
    <s v="Not Applicable"/>
    <s v="a. Installation or purchase of new equipment, b. Structural repairs, improvements, or renovations to existing buildings to be used for expansion, c. Construction of or improvements to new or existing water...or equipment for existing buildings, d. Construction of or improvements to new or existing water...or equipment for new/proposed building"/>
    <n v="70000"/>
    <m/>
    <m/>
    <n v="63"/>
    <n v="172"/>
    <n v="35984"/>
    <n v="277000"/>
    <m/>
    <n v="5"/>
    <x v="0"/>
    <n v="0"/>
    <n v="57000"/>
    <m/>
    <m/>
    <n v="219"/>
    <n v="172"/>
    <n v="1560"/>
    <n v="3435883"/>
    <n v="0"/>
    <n v="70000"/>
    <s v="Cash"/>
    <n v="57000"/>
    <n v="57000"/>
  </r>
  <r>
    <s v="2016-18482"/>
    <x v="0"/>
    <x v="0"/>
    <x v="435"/>
    <x v="9"/>
    <s v="Lift"/>
    <x v="457"/>
    <x v="1"/>
    <s v="Greene"/>
    <n v="1"/>
    <s v="900 NC Hwy 258 South, Snow Hill, NC"/>
    <x v="1"/>
    <s v="900 NC Hwy 258 South, Snow Hill, NC,28580"/>
    <n v="28580"/>
    <s v="252-747-5180"/>
    <s v="www.vistavator.com"/>
    <n v="333921"/>
    <s v="Not Applicable"/>
    <s v="Manufacturing"/>
    <s v="Not Applicable"/>
    <s v="a. Installation or purchase of new equipment, b. Structural repairs, improvements, or renovations to existing buildings to be used for expansion, c. Construction of or improvements to new or existing water...or equipment for existing buildings, d. Construction of or improvements to new or existing water...or equipment for new/proposed building"/>
    <n v="50000"/>
    <m/>
    <m/>
    <n v="20"/>
    <n v="24"/>
    <n v="32448"/>
    <n v="503000"/>
    <m/>
    <n v="3"/>
    <x v="1"/>
    <n v="0"/>
    <n v="0"/>
    <m/>
    <m/>
    <n v="0"/>
    <n v="24"/>
    <n v="0"/>
    <n v="0"/>
    <n v="0"/>
    <n v="22267"/>
    <s v="Cash"/>
    <n v="0"/>
    <n v="0"/>
  </r>
  <r>
    <s v="2016-18939"/>
    <x v="0"/>
    <x v="0"/>
    <x v="435"/>
    <x v="9"/>
    <s v="Spirits"/>
    <x v="458"/>
    <x v="2"/>
    <s v="Lenoir"/>
    <n v="1"/>
    <s v="905 Atlantic Avenue, Kinston, NC"/>
    <x v="0"/>
    <s v="3900 Merton Drive Suite 270, Raleigh, NC,27609"/>
    <n v="28501"/>
    <s v="919-561-2732"/>
    <s v="http://socialhousevodka.com"/>
    <n v="312140"/>
    <s v="Not Applicable"/>
    <s v="Manufacturing"/>
    <s v="Not Applicable"/>
    <s v="a. Installation or purchase of new equipment, b. Structural repairs, improvements, or renovations to existing buildings to be used for expansion"/>
    <n v="68000"/>
    <m/>
    <m/>
    <n v="31"/>
    <n v="0"/>
    <n v="33124"/>
    <n v="5200000"/>
    <m/>
    <n v="3"/>
    <x v="1"/>
    <n v="0"/>
    <n v="0"/>
    <m/>
    <m/>
    <n v="0"/>
    <n v="0"/>
    <n v="0"/>
    <n v="0"/>
    <n v="0"/>
    <n v="205453.58000000002"/>
    <s v="Performance Based Incentive, Contribution of Land, Building, and Other Assets,"/>
    <n v="0"/>
    <n v="0"/>
  </r>
  <r>
    <s v="2016-18747"/>
    <x v="0"/>
    <x v="0"/>
    <x v="436"/>
    <x v="9"/>
    <s v="Code Red"/>
    <x v="459"/>
    <x v="2"/>
    <s v="Mecklenburg"/>
    <n v="3"/>
    <s v="Vanstory Drive, Huntersville Business Park, Huntersville, NC"/>
    <x v="0"/>
    <s v="515 Pleasant Valley Road, Trafford, NC,15085"/>
    <n v="28078"/>
    <s v="724-392-7902"/>
    <s v="www.oerlikon.com"/>
    <n v="333992"/>
    <s v="Not Applicable"/>
    <s v="Manufacturing"/>
    <s v="Not Applicable"/>
    <s v="a. Installation or purchase of new equipment"/>
    <n v="1000000"/>
    <m/>
    <m/>
    <n v="84"/>
    <n v="0"/>
    <n v="83720"/>
    <n v="55800000"/>
    <m/>
    <n v="5"/>
    <x v="1"/>
    <n v="0"/>
    <n v="0"/>
    <m/>
    <m/>
    <n v="51"/>
    <n v="0"/>
    <n v="1745"/>
    <n v="36800000"/>
    <n v="0"/>
    <n v="3339705"/>
    <s v="Tax Incentives"/>
    <n v="0"/>
    <n v="0"/>
  </r>
  <r>
    <s v="2016-28753"/>
    <x v="0"/>
    <x v="0"/>
    <x v="437"/>
    <x v="9"/>
    <s v="Crayon"/>
    <x v="460"/>
    <x v="1"/>
    <s v="Lincoln"/>
    <n v="3"/>
    <s v="1001 Lincoln County Pky, Lincolnton, NC"/>
    <x v="1"/>
    <s v="1001 Lincolnton County Pky, Lincolnton, NC,28092"/>
    <s v="28092-6134"/>
    <s v="828-428-7401"/>
    <s v="http://www.KACO.de"/>
    <n v="336390"/>
    <s v="Not Applicable"/>
    <s v="Manufacturing"/>
    <s v="Not Applicable"/>
    <s v="a. Installation or purchase of new equipment, b. Structural repairs, improvements, or renovations to existing buildings to be used for expansion, c. Construction of or improvements to new or existing water...or equipment for existing buildings, d. Construction of or improvements to new or existing water...or equipment for new/proposed building"/>
    <n v="100000"/>
    <m/>
    <m/>
    <n v="90"/>
    <n v="101"/>
    <n v="31148"/>
    <n v="7500000"/>
    <m/>
    <n v="3"/>
    <x v="1"/>
    <n v="0"/>
    <n v="0"/>
    <m/>
    <m/>
    <n v="0"/>
    <n v="101"/>
    <n v="0"/>
    <n v="0"/>
    <n v="0"/>
    <n v="222386.5"/>
    <s v="Cash"/>
    <n v="0"/>
    <n v="0"/>
  </r>
  <r>
    <s v="2016-18730"/>
    <x v="0"/>
    <x v="0"/>
    <x v="438"/>
    <x v="10"/>
    <s v="Eat"/>
    <x v="461"/>
    <x v="1"/>
    <s v="Scotland"/>
    <n v="1"/>
    <s v="TBD, Not in City Limits, Scotland County, NC"/>
    <x v="0"/>
    <s v="PO Box 1320, Millsboro, NC,19966"/>
    <n v="28364"/>
    <s v="302.934.4151"/>
    <s v="mountaire.com"/>
    <n v="311615"/>
    <s v="Not Applicable"/>
    <s v="Manufacturing"/>
    <s v="Not Applicable"/>
    <s v="a. Installation or purchase of new equipment, d. Construction of or improvements to new or existing water...or equipment for new/proposed building"/>
    <n v="200000"/>
    <m/>
    <m/>
    <n v="59"/>
    <n v="2694"/>
    <n v="34060"/>
    <n v="39400000"/>
    <m/>
    <n v="3"/>
    <x v="0"/>
    <n v="0"/>
    <n v="200000"/>
    <m/>
    <m/>
    <n v="61"/>
    <n v="2694"/>
    <n v="729"/>
    <n v="64308850"/>
    <n v="0"/>
    <n v="2295000"/>
    <s v="Donation of other assets, Tax Incentives"/>
    <n v="1290000"/>
    <n v="200000"/>
  </r>
  <r>
    <s v="2016-19151"/>
    <x v="0"/>
    <x v="0"/>
    <x v="439"/>
    <x v="10"/>
    <s v="CX"/>
    <x v="462"/>
    <x v="1"/>
    <s v="Edgecombe"/>
    <n v="1"/>
    <s v="4047 McNair Road, Tarboro, NC"/>
    <x v="1"/>
    <s v="4047 McNair Road, Tarboro, NC,27886"/>
    <s v="27886-9055"/>
    <s v="252-641-6750"/>
    <s v="http://www.keihin-na.com/keihin-carolina-system-technology-receives-top-environmental-/"/>
    <n v="336300"/>
    <s v="Not Applicable"/>
    <s v="Manufacturing"/>
    <s v="Not Applicable"/>
    <s v="a. Installation or purchase of new equipment, b. Structural repairs, improvements, or renovations to existing buildings to be used for expansion"/>
    <n v="150000"/>
    <m/>
    <m/>
    <n v="38"/>
    <n v="399"/>
    <n v="32240"/>
    <n v="12400000"/>
    <m/>
    <n v="3"/>
    <x v="1"/>
    <n v="0"/>
    <n v="0"/>
    <m/>
    <m/>
    <n v="0"/>
    <n v="399"/>
    <n v="0"/>
    <n v="0"/>
    <n v="0"/>
    <n v="50000"/>
    <s v="Cash"/>
    <n v="0"/>
    <n v="0"/>
  </r>
  <r>
    <s v="2016-18497"/>
    <x v="0"/>
    <x v="0"/>
    <x v="440"/>
    <x v="10"/>
    <s v="Dart"/>
    <x v="463"/>
    <x v="1"/>
    <s v="Montgomery"/>
    <n v="1"/>
    <s v="225 Frame Shop Road, Star, North Carolina,NC"/>
    <x v="0"/>
    <s v="PO Box 157, Ether, NC,27247"/>
    <n v="27356"/>
    <s v="804-640-0846"/>
    <s v="Not Available"/>
    <n v="321214"/>
    <s v="Not Applicable"/>
    <s v="Manufacturing"/>
    <s v="Not Applicable"/>
    <s v="a. Installation or purchase of new equipment, b. Structural repairs, improvements, or renovations to existing buildings to be used for expansion, c. Construction of or improvements to new or existing water...or equipment for existing buildings, d. Construction of or improvements to new or existing water...or equipment for new/proposed building"/>
    <n v="200000"/>
    <m/>
    <m/>
    <n v="64"/>
    <n v="0"/>
    <n v="33384"/>
    <n v="1000000"/>
    <m/>
    <n v="3"/>
    <x v="0"/>
    <n v="0"/>
    <n v="200000"/>
    <m/>
    <m/>
    <n v="70"/>
    <n v="0"/>
    <n v="733"/>
    <n v="1248979"/>
    <n v="0"/>
    <n v="66667"/>
    <s v="Cash"/>
    <n v="66667"/>
    <n v="200000"/>
  </r>
  <r>
    <s v="2016-19025"/>
    <x v="0"/>
    <x v="0"/>
    <x v="441"/>
    <x v="10"/>
    <s v="Sugarplum"/>
    <x v="464"/>
    <x v="1"/>
    <s v="McDowell"/>
    <n v="1"/>
    <s v="65 Pitts Station Road, Marion, NC"/>
    <x v="1"/>
    <s v="65 Pitts Station Road, marion , NC,28752"/>
    <n v="28752"/>
    <s v="828-756-6138"/>
    <s v="www.baxter.com"/>
    <n v="325412"/>
    <s v="Not Applicable"/>
    <s v="Manufacturing"/>
    <s v="Not Applicable"/>
    <s v="a. Installation or purchase of new equipment, b. Structural repairs, improvements, or renovations to existing buildings to be used for expansion, c. Construction of or improvements to new or existing water...or equipment for existing buildings, d. Construction of or improvements to new or existing water...or equipment for new/proposed building"/>
    <n v="1000000"/>
    <m/>
    <m/>
    <n v="81"/>
    <n v="2669"/>
    <n v="40976"/>
    <n v="6600000"/>
    <m/>
    <n v="3"/>
    <x v="0"/>
    <n v="0"/>
    <n v="1000000"/>
    <m/>
    <m/>
    <n v="325"/>
    <n v="2669"/>
    <n v="1079"/>
    <n v="7400000"/>
    <n v="0"/>
    <n v="358334"/>
    <s v="Cash"/>
    <n v="358334"/>
    <n v="1000000"/>
  </r>
  <r>
    <s v="2016-18742"/>
    <x v="0"/>
    <x v="0"/>
    <x v="442"/>
    <x v="10"/>
    <s v="Stave"/>
    <x v="465"/>
    <x v="1"/>
    <s v="McDowell"/>
    <n v="1"/>
    <s v="2854 Muddy Creek Rd, Nebo, NC"/>
    <x v="0"/>
    <s v="2854 Muddy Creek Rd, Nebo, NC,28761"/>
    <s v="28761-0106"/>
    <s v="828-659-8880"/>
    <s v="TaylorStave.com"/>
    <n v="321920"/>
    <s v="Not Applicable"/>
    <s v="Manufacturing"/>
    <s v="Not Applicable"/>
    <s v="a. Installation or purchase of new equipment, c. Construction of or improvements to new or existing water...or equipment for existing buildings"/>
    <n v="84000"/>
    <m/>
    <m/>
    <n v="25"/>
    <n v="0"/>
    <n v="31096"/>
    <n v="355000"/>
    <m/>
    <n v="3"/>
    <x v="1"/>
    <n v="0"/>
    <n v="0"/>
    <m/>
    <m/>
    <n v="0"/>
    <n v="0"/>
    <n v="0"/>
    <n v="0"/>
    <n v="0"/>
    <n v="60000"/>
    <s v="Cash"/>
    <n v="0"/>
    <n v="0"/>
  </r>
  <r>
    <s v="2016-19424"/>
    <x v="0"/>
    <x v="0"/>
    <x v="443"/>
    <x v="10"/>
    <s v="Mighty"/>
    <x v="466"/>
    <x v="2"/>
    <s v="Randolph"/>
    <n v="2"/>
    <s v="601 East Pritchard Street, Asheboro, NC"/>
    <x v="0"/>
    <s v="10th Floor, Aitken Spence Tower II, Colombo , NC,Not Applicable"/>
    <n v="27203"/>
    <s v="0094114796444"/>
    <s v="Not Available"/>
    <n v="315190"/>
    <s v="Not Applicable"/>
    <s v="Manufacturing"/>
    <s v="Not Applicable"/>
    <s v="a. Installation or purchase of new equipment, b. Structural repairs, improvements, or renovations to existing buildings to be used for expansion, c. Construction of or improvements to new or existing water...or equipment for existing buildings"/>
    <n v="575000"/>
    <m/>
    <m/>
    <n v="120"/>
    <n v="374"/>
    <n v="30628"/>
    <n v="17900000"/>
    <m/>
    <n v="4"/>
    <x v="1"/>
    <n v="0"/>
    <n v="0"/>
    <m/>
    <m/>
    <n v="0"/>
    <n v="374"/>
    <n v="0"/>
    <n v="0"/>
    <n v="0"/>
    <n v="300000"/>
    <s v="Cash"/>
    <n v="0"/>
    <n v="0"/>
  </r>
  <r>
    <s v="2017-19545"/>
    <x v="0"/>
    <x v="0"/>
    <x v="444"/>
    <x v="10"/>
    <s v="Echo"/>
    <x v="467"/>
    <x v="1"/>
    <s v="Randolph"/>
    <n v="2"/>
    <s v="3021 Taylor Dr., Asheboro, NC"/>
    <x v="1"/>
    <s v="3021 Taylor Dr., Asheboro, NC,27203"/>
    <s v="27203-0555"/>
    <s v="336-498-1700"/>
    <s v="southcorrpackaging.com"/>
    <n v="322211"/>
    <s v="Not Applicable"/>
    <s v="Manufacturing"/>
    <s v="Not Applicable"/>
    <s v="a. Installation or purchase of new equipment, b. Structural repairs, improvements, or renovations to existing buildings to be used for expansion, c. Construction of or improvements to new or existing water...or equipment for existing buildings, d. Construction of or improvements to new or existing water...or equipment for new/proposed building"/>
    <n v="50000"/>
    <m/>
    <m/>
    <n v="20"/>
    <n v="69"/>
    <n v="32604"/>
    <n v="6000000"/>
    <m/>
    <n v="3"/>
    <x v="1"/>
    <n v="0"/>
    <n v="0"/>
    <m/>
    <m/>
    <n v="0"/>
    <n v="69"/>
    <n v="0"/>
    <n v="0"/>
    <n v="0"/>
    <n v="190000"/>
    <s v="Economic Development Grant"/>
    <n v="0"/>
    <n v="0"/>
  </r>
  <r>
    <s v="2017-19746"/>
    <x v="0"/>
    <x v="0"/>
    <x v="445"/>
    <x v="10"/>
    <s v="Float"/>
    <x v="108"/>
    <x v="1"/>
    <s v="Franklin"/>
    <n v="2"/>
    <s v="7966 NC 56 Hwy, Louisburg, NC"/>
    <x v="1"/>
    <s v="7966 NC 56 Hwy, Louisburg, NC,27549-8633"/>
    <s v="27549-8633"/>
    <s v="919-853-7155"/>
    <s v="Not Available"/>
    <n v="326140"/>
    <s v="Not Applicable"/>
    <s v="Manufacturing"/>
    <s v="Not Applicable"/>
    <s v="a. Installation or purchase of new equipment"/>
    <n v="40000"/>
    <m/>
    <m/>
    <n v="36"/>
    <n v="157"/>
    <n v="28080"/>
    <n v="4600000"/>
    <m/>
    <n v="3"/>
    <x v="0"/>
    <n v="0"/>
    <n v="20000"/>
    <m/>
    <m/>
    <n v="22"/>
    <n v="157"/>
    <n v="645"/>
    <n v="2593625"/>
    <n v="0"/>
    <n v="131982"/>
    <s v="Cash"/>
    <n v="32996"/>
    <n v="20000"/>
  </r>
  <r>
    <s v="2017-19611"/>
    <x v="0"/>
    <x v="0"/>
    <x v="446"/>
    <x v="10"/>
    <s v="Doorknocker"/>
    <x v="468"/>
    <x v="2"/>
    <s v="Caldwell"/>
    <n v="1"/>
    <s v="105 Clover Lane SW, Lenoir, NC"/>
    <x v="0"/>
    <s v="630 Chapparal Dr., Diamond Bar, NC,91765"/>
    <s v="28645-8905"/>
    <s v="909-861-0422"/>
    <s v="www.ryanal.com"/>
    <n v="326199"/>
    <s v="Not Applicable"/>
    <s v="Manufacturing"/>
    <s v="Not Applicable"/>
    <s v="a. Installation or purchase of new equipment, b. Structural repairs, improvements, or renovations to existing buildings to be used for expansion, c. Construction of or improvements to new or existing water...or equipment for existing buildings"/>
    <n v="150000"/>
    <m/>
    <m/>
    <n v="48"/>
    <n v="0"/>
    <n v="35880"/>
    <n v="1500000"/>
    <m/>
    <n v="3"/>
    <x v="1"/>
    <n v="0"/>
    <n v="0"/>
    <m/>
    <m/>
    <n v="0"/>
    <n v="0"/>
    <n v="0"/>
    <n v="0"/>
    <n v="0"/>
    <n v="100000"/>
    <s v="Cash"/>
    <n v="0"/>
    <n v="0"/>
  </r>
  <r>
    <s v="2016-18743"/>
    <x v="0"/>
    <x v="0"/>
    <x v="447"/>
    <x v="10"/>
    <s v="A/C"/>
    <x v="469"/>
    <x v="1"/>
    <s v="Martin"/>
    <n v="1"/>
    <s v="1630 Twin Bridges Rd, Everetts, NC"/>
    <x v="0"/>
    <s v="801 Pencader Drive, Newark, NC,19702"/>
    <n v="27825"/>
    <s v="800-398-3816"/>
    <s v="www.weitron.com"/>
    <n v="423740"/>
    <s v="Not Applicable"/>
    <s v="Wholesale Trade"/>
    <s v="Not Applicable"/>
    <s v="a. Installation or purchase of new equipment, b. Structural repairs, improvements, or renovations to existing buildings to be used for expansion, c. Construction of or improvements to new or existing water...or equipment for existing buildings"/>
    <n v="90000"/>
    <m/>
    <m/>
    <n v="28"/>
    <n v="8"/>
    <n v="29536"/>
    <n v="11500000"/>
    <m/>
    <n v="3"/>
    <x v="1"/>
    <n v="0"/>
    <n v="0"/>
    <m/>
    <m/>
    <n v="0"/>
    <n v="8"/>
    <n v="0"/>
    <n v="0"/>
    <n v="0"/>
    <n v="686000"/>
    <s v="Donation of Land, Tax Incentives, Cash"/>
    <n v="0"/>
    <n v="0"/>
  </r>
  <r>
    <s v="2016-19113"/>
    <x v="0"/>
    <x v="0"/>
    <x v="448"/>
    <x v="10"/>
    <s v="Iced Tea"/>
    <x v="470"/>
    <x v="2"/>
    <s v="Caldwell"/>
    <n v="2"/>
    <s v="401 W.E. Baab Industrial Road, Taylorsville, NC"/>
    <x v="0"/>
    <s v="176 Thomas Road, Port Murray, NC,7865"/>
    <n v="28681"/>
    <s v="908-850-6214"/>
    <s v="www.borealisgroup.com"/>
    <n v="325991"/>
    <s v="Not Applicable"/>
    <s v="Manufacturing"/>
    <s v="Not Applicable"/>
    <s v="a. Installation or purchase of new equipment, c. Construction of or improvements to new or existing water...or equipment for existing buildings, d. Construction of or improvements to new or existing water...or equipment for new/proposed building"/>
    <n v="100000"/>
    <m/>
    <m/>
    <n v="33"/>
    <n v="0"/>
    <n v="36088"/>
    <n v="13500000"/>
    <m/>
    <n v="3"/>
    <x v="0"/>
    <n v="0"/>
    <n v="86486"/>
    <m/>
    <m/>
    <n v="32"/>
    <n v="0"/>
    <n v="1592"/>
    <n v="28500000"/>
    <n v="0"/>
    <n v="1207697"/>
    <s v="Tax Incentives, Fee Waivers, Relocate Wastewater Pump, Assist with electrial, water"/>
    <n v="750000"/>
    <n v="86486"/>
  </r>
  <r>
    <s v="2017-19991"/>
    <x v="0"/>
    <x v="0"/>
    <x v="448"/>
    <x v="10"/>
    <s v="Decade"/>
    <x v="95"/>
    <x v="1"/>
    <s v="Alexander"/>
    <n v="1"/>
    <s v="506 Pine Mountain Rd., Hudson, NC"/>
    <x v="1"/>
    <s v="1 Meridian Blvd., Ste. 1B02, Wyomissing, NC,19610"/>
    <s v="28638-8793"/>
    <s v="610-741-6049"/>
    <s v="www.adhezion.com"/>
    <n v="339113"/>
    <n v="541711"/>
    <s v="Manufacturing"/>
    <s v="Professional, Scientific, and Technical Services"/>
    <s v="a. Installation or purchase of new equipment, b. Structural repairs, improvements, or renovations to existing buildings to be used for expansion"/>
    <n v="100000"/>
    <m/>
    <m/>
    <n v="36"/>
    <n v="24"/>
    <n v="27976"/>
    <n v="3015000"/>
    <m/>
    <n v="4"/>
    <x v="1"/>
    <n v="0"/>
    <n v="0"/>
    <m/>
    <m/>
    <n v="1"/>
    <n v="24"/>
    <n v="1092"/>
    <n v="1000000"/>
    <n v="0"/>
    <n v="80000"/>
    <s v="Cash"/>
    <n v="0"/>
    <n v="0"/>
  </r>
  <r>
    <s v="2017-19744"/>
    <x v="0"/>
    <x v="0"/>
    <x v="449"/>
    <x v="10"/>
    <s v="Tukek"/>
    <x v="471"/>
    <x v="2"/>
    <s v="Forsyth"/>
    <n v="3"/>
    <s v="3821 Kimwell Drive, Winston-Salem, NC"/>
    <x v="0"/>
    <s v="3821 Kimwell Drive, Winston-Salem, NC,27103"/>
    <n v="27103"/>
    <s v="336-768-7312"/>
    <s v="www.hpfabrics.com"/>
    <n v="313310"/>
    <n v="313200"/>
    <s v="Manufacturing"/>
    <s v="Manufacturing"/>
    <s v="a. Installation or purchase of new equipment, b. Structural repairs, improvements, or renovations to existing buildings to be used for expansion, c. Construction of or improvements to new or existing water...or equipment for existing buildings, d. Construction of or improvements to new or existing water...or equipment for new/proposed building"/>
    <n v="250000"/>
    <m/>
    <m/>
    <n v="234"/>
    <n v="0"/>
    <n v="31564"/>
    <n v="990000"/>
    <m/>
    <n v="3"/>
    <x v="1"/>
    <n v="0"/>
    <n v="0"/>
    <m/>
    <m/>
    <n v="0"/>
    <n v="0"/>
    <n v="0"/>
    <n v="0"/>
    <n v="0"/>
    <n v="250000"/>
    <s v="Cash"/>
    <n v="0"/>
    <n v="0"/>
  </r>
  <r>
    <s v="2017-19678"/>
    <x v="0"/>
    <x v="0"/>
    <x v="450"/>
    <x v="10"/>
    <s v="RV"/>
    <x v="472"/>
    <x v="1"/>
    <s v="Robeson"/>
    <n v="1"/>
    <s v="73 Blackwater Drive, Lumberton, NC"/>
    <x v="1"/>
    <s v="1173 Kenric Road, Lumberton, NC,28360"/>
    <s v="28360-4483"/>
    <s v="910-272-0177"/>
    <s v="http://absolutebus.com/"/>
    <n v="336211"/>
    <n v="336211"/>
    <s v="Manufacturing"/>
    <s v="Manufacturing"/>
    <s v="a. Installation or purchase of new equipment, b. Structural repairs, improvements, or renovations to existing buildings to be used for expansion"/>
    <n v="200000"/>
    <m/>
    <m/>
    <n v="55"/>
    <n v="6"/>
    <n v="30108"/>
    <n v="1800000"/>
    <m/>
    <n v="3"/>
    <x v="1"/>
    <n v="0"/>
    <n v="0"/>
    <m/>
    <m/>
    <n v="3"/>
    <n v="6"/>
    <n v="995"/>
    <n v="515337"/>
    <n v="0"/>
    <n v="66667"/>
    <s v="Tax Incentives"/>
    <n v="0"/>
    <n v="0"/>
  </r>
  <r>
    <s v="2016-18363"/>
    <x v="0"/>
    <x v="0"/>
    <x v="451"/>
    <x v="10"/>
    <s v="Jerky"/>
    <x v="473"/>
    <x v="2"/>
    <s v="Wayne"/>
    <n v="2"/>
    <s v="1002 Sunburst Drive, Goldsboro, NC"/>
    <x v="0"/>
    <s v="PO Box 1411, Goldsboro, NC,27530"/>
    <s v="27534-8667"/>
    <s v="274-146-1100"/>
    <s v="www.stormbergfoods.com"/>
    <n v="311612"/>
    <n v="311119"/>
    <s v="Manufacturing"/>
    <s v="Manufacturing"/>
    <s v="b. Structural repairs, improvements, or renovations to existing buildings to be used for expansion"/>
    <n v="125000"/>
    <m/>
    <m/>
    <n v="54"/>
    <n v="0"/>
    <n v="30784"/>
    <n v="2200000"/>
    <m/>
    <n v="4"/>
    <x v="0"/>
    <n v="0"/>
    <n v="31250"/>
    <m/>
    <m/>
    <n v="27"/>
    <n v="0"/>
    <n v="592"/>
    <n v="620000"/>
    <n v="0"/>
    <n v="63899"/>
    <s v="Cash"/>
    <n v="15625"/>
    <n v="31250"/>
  </r>
  <r>
    <s v="2017-19544"/>
    <x v="0"/>
    <x v="0"/>
    <x v="452"/>
    <x v="10"/>
    <s v="Park"/>
    <x v="474"/>
    <x v="1"/>
    <s v="Catawba"/>
    <n v="2"/>
    <s v="2973 Kelly Boulevard, Claremont, NC"/>
    <x v="1"/>
    <s v="7755 Polk Lane, Olive Branch, NC,38654"/>
    <s v="28610-7454"/>
    <s v="901-546-7481"/>
    <s v="www.williams-sonoma.com"/>
    <n v="337121"/>
    <s v="Not Applicable"/>
    <s v="Manufacturing"/>
    <s v="Not Applicable"/>
    <s v="a. Installation or purchase of new equipment, b. Structural repairs, improvements, or renovations to existing buildings to be used for expansion"/>
    <n v="300000"/>
    <m/>
    <m/>
    <n v="65"/>
    <n v="583"/>
    <n v="43056"/>
    <n v="1700000"/>
    <m/>
    <n v="3"/>
    <x v="0"/>
    <n v="0"/>
    <n v="300000"/>
    <m/>
    <m/>
    <n v="247"/>
    <n v="583"/>
    <n v="993"/>
    <n v="3391000"/>
    <n v="0"/>
    <n v="149000"/>
    <s v="Cash, Donation of other assets"/>
    <n v="154111"/>
    <n v="300000"/>
  </r>
  <r>
    <s v="2017-19860"/>
    <x v="0"/>
    <x v="0"/>
    <x v="452"/>
    <x v="10"/>
    <s v="Second Gear"/>
    <x v="280"/>
    <x v="1"/>
    <s v="Scotland"/>
    <n v="1"/>
    <s v="18000 Fieldcrest Rd., Laurinburg, NC"/>
    <x v="1"/>
    <s v="18000 Fieldcrest Rd., Laurinburg, NC,28352"/>
    <n v="28352"/>
    <s v="910-462-4465"/>
    <s v="https://www.fcc-na.com/"/>
    <n v="336350"/>
    <s v="Not Applicable"/>
    <s v="Manufacturing"/>
    <s v="Not Applicable"/>
    <s v="a. Installation or purchase of new equipment, b. Structural repairs, improvements, or renovations to existing buildings to be used for expansion, c. Construction of or improvements to new or existing water...or equipment for existing buildings"/>
    <n v="90000"/>
    <m/>
    <m/>
    <n v="25"/>
    <n v="466"/>
    <n v="27820"/>
    <n v="743000"/>
    <m/>
    <n v="3"/>
    <x v="0"/>
    <n v="0"/>
    <n v="0"/>
    <m/>
    <m/>
    <n v="0"/>
    <n v="466"/>
    <n v="0"/>
    <n v="0"/>
    <n v="0"/>
    <n v="30000"/>
    <s v="Tax Incentives"/>
    <n v="0"/>
    <n v="0"/>
  </r>
  <r>
    <s v="2016-18955a"/>
    <x v="0"/>
    <x v="1"/>
    <x v="453"/>
    <x v="10"/>
    <s v="Columbus (OneNC tied to JDIG1)"/>
    <x v="475"/>
    <x v="2"/>
    <s v="Davidson"/>
    <n v="2"/>
    <s v="TBD"/>
    <x v="0"/>
    <s v="1200 Abernathy Rd."/>
    <s v="27299-9217"/>
    <s v="(770) 391-8501"/>
    <s v="https://www.egger.com/shop/en_CM/about-egger/egger-international/offices"/>
    <n v="321219"/>
    <s v="Not Applicable"/>
    <s v="Manufacturing"/>
    <s v="Not Applicable"/>
    <s v="a. Installation or purchase of new equipment, c. Construction of or improvements to new or existing water...or equipment for existing buildings, d. Construction of or improvements to new or existing water...or equipment for new/proposed building"/>
    <n v="2500000"/>
    <m/>
    <m/>
    <n v="232"/>
    <n v="0"/>
    <n v="35204"/>
    <n v="264000000"/>
    <m/>
    <n v="4"/>
    <x v="0"/>
    <n v="0"/>
    <n v="2500000"/>
    <m/>
    <m/>
    <n v="438"/>
    <n v="0"/>
    <n v="894"/>
    <n v="543977496"/>
    <n v="0"/>
    <n v="17000000"/>
    <s v="Land, Fee Waiver, Infrastructure"/>
    <n v="1922687"/>
    <n v="2500000"/>
  </r>
  <r>
    <s v="2017-19585"/>
    <x v="0"/>
    <x v="0"/>
    <x v="454"/>
    <x v="10"/>
    <s v=" Project Panda"/>
    <x v="476"/>
    <x v="1"/>
    <s v="Lee County"/>
    <n v="2"/>
    <s v="4300 Oak Park,"/>
    <x v="1"/>
    <s v="7000 Portage Rd."/>
    <s v="27330-9550"/>
    <s v="269-806-9424"/>
    <s v="www.pfizer.com"/>
    <n v="325414"/>
    <s v="Not Applicable"/>
    <s v="Manufacturing"/>
    <s v="Not Applicable"/>
    <s v="a. Installation or purchase of new equipment, b. Structural repairs, improvements, or renovations to existing buildings to be used for expansion, c. Construction of or improvements to new or existing water...or equipment for existing buildings, d. Construction of or improvements to new or existing water...or equipment for new/proposed building"/>
    <n v="250000"/>
    <m/>
    <m/>
    <n v="36"/>
    <n v="467"/>
    <n v="87776"/>
    <n v="90000000"/>
    <m/>
    <n v="3"/>
    <x v="0"/>
    <n v="0"/>
    <n v="250000"/>
    <m/>
    <m/>
    <n v="346"/>
    <n v="467"/>
    <n v="2985"/>
    <n v="350000000"/>
    <n v="0"/>
    <n v="1412715"/>
    <s v="Tax Grant"/>
    <n v="439635"/>
    <n v="250000"/>
  </r>
  <r>
    <s v="2017-20287"/>
    <x v="0"/>
    <x v="0"/>
    <x v="455"/>
    <x v="10"/>
    <s v="Katz"/>
    <x v="477"/>
    <x v="2"/>
    <s v="Iredell"/>
    <n v="3"/>
    <s v="109 Professional Park Drive, Suite 200"/>
    <x v="0"/>
    <s v="2 Penn Center West, Suite220"/>
    <s v="28117-5538"/>
    <s v="541-408-1905"/>
    <s v="www.truelearn.com"/>
    <n v="551114"/>
    <n v="611710"/>
    <s v="Manufacturing"/>
    <s v="Not Applicable"/>
    <s v="a. Installation or purchase of new equipment, b. Structural repairs, improvements, or renovations to existing buildings to be used for expansion"/>
    <n v="50000"/>
    <m/>
    <m/>
    <n v="40"/>
    <n v="0"/>
    <n v="91624"/>
    <n v="400500"/>
    <m/>
    <n v="5"/>
    <x v="0"/>
    <n v="0"/>
    <n v="12500"/>
    <m/>
    <m/>
    <n v="8"/>
    <n v="0"/>
    <n v="2150"/>
    <n v="116515"/>
    <n v="0"/>
    <n v="50000"/>
    <s v="Tax Grant"/>
    <n v="12500"/>
    <n v="12500"/>
  </r>
  <r>
    <s v="2017-20152"/>
    <x v="0"/>
    <x v="0"/>
    <x v="456"/>
    <x v="10"/>
    <s v="Arden"/>
    <x v="478"/>
    <x v="1"/>
    <s v="Granville"/>
    <n v="2"/>
    <s v="1501 Williamsboro St"/>
    <x v="1"/>
    <s v="1501 Williamsboro St"/>
    <s v="27565-3461"/>
    <s v="919-603-2740"/>
    <s v="www.revlon.com"/>
    <n v="325620"/>
    <n v="325611"/>
    <s v="Manufacturing"/>
    <s v="Not Applicable"/>
    <s v="a. Installation or purchase of new equipment, b. Structural repairs, improvements, or renovations to existing buildings to be used for expansion, c. Construction of or improvements to new or existing water...or equipment for existing buildings, d. Construction of or improvements to new or existing water...or equipment for new/proposed building"/>
    <n v="100000"/>
    <m/>
    <m/>
    <n v="50"/>
    <n v="1332"/>
    <n v="34996"/>
    <n v="14500000"/>
    <m/>
    <n v="3"/>
    <x v="1"/>
    <n v="0"/>
    <n v="0"/>
    <m/>
    <m/>
    <n v="54"/>
    <n v="1332"/>
    <n v="909"/>
    <n v="11489000"/>
    <n v="0"/>
    <n v="200000"/>
    <s v="Cash"/>
    <n v="0"/>
    <n v="0"/>
  </r>
  <r>
    <s v="2017-29734"/>
    <x v="0"/>
    <x v="0"/>
    <x v="457"/>
    <x v="10"/>
    <s v="Piggyback"/>
    <x v="479"/>
    <x v="1"/>
    <s v="Rowan"/>
    <n v="2"/>
    <s v="985 Whitney Drive"/>
    <x v="1"/>
    <s v="985 Whitney Drive"/>
    <s v="28147-8394"/>
    <s v="704 856-3445"/>
    <s v="nyab.com"/>
    <n v="336510"/>
    <s v="Not Applicable"/>
    <s v="Manufacturing"/>
    <s v="Not Applicable"/>
    <s v="a. Installation or purchase of new equipment,  d. Construction of or improvements to new or existing water...or equipment for new/proposed building"/>
    <n v="50000"/>
    <m/>
    <m/>
    <n v="25"/>
    <n v="28"/>
    <n v="33540"/>
    <n v="1200000"/>
    <m/>
    <n v="3"/>
    <x v="0"/>
    <n v="0"/>
    <n v="50000"/>
    <m/>
    <m/>
    <n v="60"/>
    <n v="28"/>
    <n v="801"/>
    <n v="1591232"/>
    <n v="0"/>
    <n v="393781"/>
    <s v="Cash, Tax Grant"/>
    <n v="400000"/>
    <n v="50000"/>
  </r>
  <r>
    <s v="2017-20689"/>
    <x v="0"/>
    <x v="0"/>
    <x v="458"/>
    <x v="10"/>
    <s v="Dragon"/>
    <x v="480"/>
    <x v="1"/>
    <s v="Nash"/>
    <n v="2"/>
    <s v="6900 Corporation Parkway"/>
    <x v="1"/>
    <s v="6900 Corporation Parkway"/>
    <s v="27809-9272"/>
    <s v="252-231-7695"/>
    <s v="www.lstractorusa.com"/>
    <n v="423820"/>
    <s v="Not Applicable"/>
    <s v="Manufacturing"/>
    <s v="Not Applicable"/>
    <s v="a. Installation or purchase of new equipment, b. Structural repairs, improvements, or renovations to existing buildings to be used for expansion, c. Construction of or improvements to new or existing water...or equipment for existing buildings"/>
    <n v="60000"/>
    <m/>
    <m/>
    <n v="28"/>
    <n v="39"/>
    <n v="39832"/>
    <n v="10700000"/>
    <m/>
    <n v="5"/>
    <x v="1"/>
    <n v="0"/>
    <n v="0"/>
    <m/>
    <m/>
    <n v="3"/>
    <n v="39"/>
    <n v="1176"/>
    <n v="317155"/>
    <n v="0"/>
    <n v="64000"/>
    <s v="Cash, Building"/>
    <n v="0"/>
    <n v="0"/>
  </r>
  <r>
    <s v="2017-20705"/>
    <x v="0"/>
    <x v="0"/>
    <x v="459"/>
    <x v="10"/>
    <s v="Dancing Bear"/>
    <x v="481"/>
    <x v="1"/>
    <s v="Scotland"/>
    <n v="1"/>
    <s v="TBD"/>
    <x v="0"/>
    <s v="2215 Old Lawyers Rd"/>
    <s v="N/A"/>
    <s v="704-624-3646"/>
    <s v="www.ewpi.com"/>
    <n v="321113"/>
    <s v="Not Applicable"/>
    <s v="Manufacturing"/>
    <s v="Not Applicable"/>
    <s v="a. Installation or purchase of new equipment, b. Structural repairs, improvements, or renovations to existing buildings to be used for expansion, c. Construction of or improvements to new or existing water...or equipment for existing buildings, d. Construction of or improvements to new or existing water...or equipment for new/proposed building"/>
    <n v="150000"/>
    <m/>
    <m/>
    <n v="41"/>
    <n v="507"/>
    <n v="38168"/>
    <n v="27000000"/>
    <m/>
    <n v="3"/>
    <x v="0"/>
    <n v="0"/>
    <n v="150000"/>
    <m/>
    <m/>
    <n v="93"/>
    <n v="507"/>
    <n v="1060"/>
    <n v="70000000"/>
    <n v="0"/>
    <n v="1415939.2"/>
    <s v="Tax Grant"/>
    <n v="387960"/>
    <n v="150000"/>
  </r>
  <r>
    <s v="2017-20765"/>
    <x v="0"/>
    <x v="0"/>
    <x v="460"/>
    <x v="10"/>
    <s v="Crane"/>
    <x v="482"/>
    <x v="1"/>
    <s v="Guilford"/>
    <n v="2"/>
    <s v="4161 Piedmont Parkway"/>
    <x v="1"/>
    <s v="1000 Business Center Drive"/>
    <s v="27410-8110"/>
    <s v="407-304-3298"/>
    <s v="www.superion.com"/>
    <s v="423430    "/>
    <s v="Not Applicable"/>
    <s v="Manufacturing"/>
    <s v="Not Applicable"/>
    <s v="a. Installation or purchase of new equipment, b. Structural repairs, improvements, or renovations to existing buildings to be used for expansion"/>
    <n v="160000"/>
    <m/>
    <m/>
    <n v="72"/>
    <n v="155"/>
    <n v="52052"/>
    <n v="3000000"/>
    <m/>
    <n v="3"/>
    <x v="0"/>
    <n v="0"/>
    <n v="160000"/>
    <m/>
    <m/>
    <n v="81"/>
    <n v="155"/>
    <n v="1619"/>
    <n v="3486418"/>
    <n v="0"/>
    <n v="80000"/>
    <s v="Cash"/>
    <n v="80000"/>
    <n v="160000"/>
  </r>
  <r>
    <s v="2016-18938"/>
    <x v="0"/>
    <x v="0"/>
    <x v="461"/>
    <x v="10"/>
    <s v="Virtual"/>
    <x v="483"/>
    <x v="1"/>
    <s v="Cumberland"/>
    <n v="2"/>
    <s v="208 Hay Street"/>
    <x v="1"/>
    <s v="208 Hay Street"/>
    <s v="28301-5534 "/>
    <s v="910-764-7781, ext. 114"/>
    <s v="www.goaclc.com"/>
    <n v="611710"/>
    <n v="541511"/>
    <s v="Manufacturing"/>
    <s v="Not Applicable"/>
    <s v="a. Installation or purchase of new equipment, b. Structural repairs, improvements, or renovations to existing buildings to be used for expansion, c. Construction of or improvements to new or existing water...or equipment for existing buildings"/>
    <n v="150000"/>
    <m/>
    <m/>
    <n v="68"/>
    <n v="53"/>
    <n v="52572"/>
    <n v="551000"/>
    <m/>
    <n v="3"/>
    <x v="1"/>
    <n v="0"/>
    <n v="0"/>
    <m/>
    <m/>
    <n v="0"/>
    <n v="53"/>
    <n v="0"/>
    <n v="0"/>
    <n v="0"/>
    <n v="75000"/>
    <s v="Cash"/>
    <n v="0"/>
    <n v="0"/>
  </r>
  <r>
    <s v="2016-18579"/>
    <x v="0"/>
    <x v="0"/>
    <x v="462"/>
    <x v="10"/>
    <s v="Super"/>
    <x v="484"/>
    <x v="1"/>
    <s v="Madison"/>
    <n v="2"/>
    <s v="1270 N. Main St."/>
    <x v="1"/>
    <s v="PO Box 1390"/>
    <n v="28754"/>
    <s v="828-689-3200"/>
    <s v="www.asiwheels.com"/>
    <n v="327910"/>
    <n v="333515"/>
    <s v="Manufacturing"/>
    <s v="Not Applicable"/>
    <s v="a. Installation or purchase of new equipment"/>
    <n v="100000"/>
    <m/>
    <m/>
    <n v="42"/>
    <n v="35"/>
    <n v="30472"/>
    <n v="23400000"/>
    <m/>
    <n v="4"/>
    <x v="1"/>
    <n v="0"/>
    <n v="0"/>
    <m/>
    <m/>
    <n v="0"/>
    <n v="35"/>
    <n v="0"/>
    <n v="0"/>
    <n v="0"/>
    <n v="952560"/>
    <s v="Tax Grant"/>
    <n v="0"/>
    <n v="0"/>
  </r>
  <r>
    <s v="2017-19673"/>
    <x v="0"/>
    <x v="0"/>
    <x v="463"/>
    <x v="10"/>
    <s v="Separate"/>
    <x v="485"/>
    <x v="1"/>
    <s v="Alamance"/>
    <n v="2"/>
    <s v="TBD"/>
    <x v="0"/>
    <s v="259 North Radnor-Chester Rd"/>
    <s v="27302-9427"/>
    <s v="610-902-6019"/>
    <s v="www.airgas.com"/>
    <n v="325120"/>
    <s v="Not Applicable"/>
    <s v="Manufacturing"/>
    <s v="Not Applicable"/>
    <s v="a. Installation or purchase of new equipment,  d. Construction of or improvements to new or existing water...or equipment for new/proposed building"/>
    <n v="100000"/>
    <m/>
    <m/>
    <n v="32"/>
    <n v="661"/>
    <n v="70876"/>
    <n v="42000000"/>
    <m/>
    <n v="5"/>
    <x v="1"/>
    <n v="0"/>
    <n v="0"/>
    <m/>
    <m/>
    <n v="0"/>
    <n v="661"/>
    <n v="0"/>
    <n v="18490000"/>
    <n v="0"/>
    <n v="950000"/>
    <s v="Cash, Fee Waiver"/>
    <n v="0"/>
    <n v="0"/>
  </r>
  <r>
    <s v="2017-19919"/>
    <x v="0"/>
    <x v="0"/>
    <x v="464"/>
    <x v="10"/>
    <s v="Quantum Leap"/>
    <x v="486"/>
    <x v="2"/>
    <s v="Burke"/>
    <n v="2"/>
    <s v="90 Ceramic Towel Drive"/>
    <x v="0"/>
    <s v="100 VEKA Drive"/>
    <s v="28655-6734"/>
    <s v="(724) 452-1000"/>
    <s v="www.vekainc.com"/>
    <n v="326199"/>
    <s v="Not Applicable"/>
    <s v="Manufacturing"/>
    <s v="Not Applicable"/>
    <s v="a. Installation or purchase of new equipment, b. Structural repairs, improvements, or renovations to existing buildings to be used for expansion, c. Construction of or improvements to new or existing water...or equipment for existing buildings"/>
    <n v="500000"/>
    <m/>
    <m/>
    <n v="92"/>
    <n v="0"/>
    <n v="31200"/>
    <n v="16000000"/>
    <m/>
    <n v="4"/>
    <x v="1"/>
    <n v="0"/>
    <n v="0"/>
    <m/>
    <m/>
    <n v="0"/>
    <n v="0"/>
    <n v="0"/>
    <n v="0"/>
    <n v="0"/>
    <n v="771750"/>
    <s v="Cash"/>
    <n v="0"/>
    <n v="0"/>
  </r>
  <r>
    <s v="2017-19829"/>
    <x v="0"/>
    <x v="0"/>
    <x v="465"/>
    <x v="10"/>
    <s v="Stinger"/>
    <x v="487"/>
    <x v="1"/>
    <s v="Clay"/>
    <n v="1"/>
    <s v="94 Eagle Fork Rd"/>
    <x v="1"/>
    <s v="94 Eagle Fork Rd"/>
    <n v="28094"/>
    <s v="800-343-2579"/>
    <s v="www.adcable.com"/>
    <n v="331420"/>
    <s v="Not Applicable"/>
    <s v="Manufacturing"/>
    <s v="Not Applicable"/>
    <s v="b. Structural repairs, improvements, or renovations to existing buildings to be used for expansion"/>
    <n v="50000"/>
    <m/>
    <m/>
    <n v="14"/>
    <n v="65"/>
    <n v="34476"/>
    <n v="5400000"/>
    <m/>
    <n v="3"/>
    <x v="1"/>
    <n v="0"/>
    <n v="0"/>
    <m/>
    <m/>
    <n v="0"/>
    <n v="65"/>
    <n v="0"/>
    <n v="0"/>
    <n v="0"/>
    <n v="26000"/>
    <s v="Tax Grant, Fee Waiver"/>
    <n v="0"/>
    <n v="0"/>
  </r>
  <r>
    <s v="2017-21025"/>
    <x v="0"/>
    <x v="0"/>
    <x v="465"/>
    <x v="10"/>
    <s v="Pewter"/>
    <x v="488"/>
    <x v="1"/>
    <s v="Wilson"/>
    <n v="2"/>
    <s v="2401 Stantonsburg Road"/>
    <x v="1"/>
    <s v="2401 Stantonsburg Road"/>
    <s v="27894-0370"/>
    <s v="252-292-8181"/>
    <s v="www.linamar.com"/>
    <n v="332111"/>
    <s v="Not Applicable"/>
    <s v="Manufacturing"/>
    <s v="Not Applicable"/>
    <s v="a. Installation or purchase of new equipment, b. Structural repairs, improvements, or renovations to existing buildings to be used for expansion"/>
    <n v="62000"/>
    <m/>
    <m/>
    <n v="28"/>
    <n v="270"/>
    <n v="44772"/>
    <n v="6000000"/>
    <m/>
    <n v="3"/>
    <x v="1"/>
    <n v="0"/>
    <n v="0"/>
    <m/>
    <m/>
    <n v="0"/>
    <n v="270"/>
    <n v="0"/>
    <n v="0"/>
    <n v="0"/>
    <n v="200000"/>
    <s v="Cash"/>
    <n v="0"/>
    <n v="0"/>
  </r>
  <r>
    <s v="2017-21234"/>
    <x v="0"/>
    <x v="0"/>
    <x v="465"/>
    <x v="10"/>
    <s v="Joynes"/>
    <x v="489"/>
    <x v="1"/>
    <s v="Caldwell"/>
    <n v="1"/>
    <s v="2075 Valway Road"/>
    <x v="1"/>
    <s v="2075 Valway Road"/>
    <n v="28645"/>
    <s v="828-726-2100"/>
    <s v="www.sealedair.com"/>
    <n v="325211"/>
    <n v="326291"/>
    <s v="Manufacturing"/>
    <s v="Not Applicable"/>
    <s v="a. Installation or purchase of new equipment, b. Structural repairs, improvements, or renovations to existing buildings to be used for expansion"/>
    <n v="100000"/>
    <m/>
    <m/>
    <n v="23"/>
    <n v="236"/>
    <n v="44356"/>
    <n v="9000000"/>
    <m/>
    <n v="3"/>
    <x v="1"/>
    <n v="0"/>
    <n v="0"/>
    <m/>
    <m/>
    <n v="0"/>
    <n v="236"/>
    <n v="0"/>
    <n v="0"/>
    <n v="0"/>
    <n v="200000"/>
    <s v="Cash"/>
    <n v="0"/>
    <n v="0"/>
  </r>
  <r>
    <s v="2017-19841a"/>
    <x v="0"/>
    <x v="1"/>
    <x v="466"/>
    <x v="10"/>
    <s v="Diamond"/>
    <x v="490"/>
    <x v="2"/>
    <s v="Edgecombe"/>
    <n v="1"/>
    <s v="Kingsboro Mega Site"/>
    <x v="0"/>
    <s v="No, 56, Middle Qingdao Road"/>
    <n v="27801"/>
    <s v="86 0631 5307008"/>
    <s v="http://www.triangletyre.net/Default.asp?selflang=en"/>
    <n v="326211"/>
    <s v="Not Applicable"/>
    <s v="Manufacturing"/>
    <s v="Not Applicable"/>
    <s v="a. Installation or purchase of new equipment, b. Structural repairs, improvements, or renovations to existing buildings to be used for expansion, c. Construction of or improvements to new or existing water...or equipment for existing buildings, d. Construction of or improvements to new or existing water...or equipment for new/proposed building"/>
    <n v="16000000"/>
    <m/>
    <m/>
    <n v="640"/>
    <n v="0"/>
    <n v="50804"/>
    <n v="463881600"/>
    <m/>
    <n v="6"/>
    <x v="1"/>
    <n v="0"/>
    <n v="0"/>
    <m/>
    <m/>
    <n v="0"/>
    <n v="0"/>
    <n v="0"/>
    <n v="0"/>
    <n v="0"/>
    <n v="89081400"/>
    <s v="Cash, Infrastructure, Road, Site Prep, Relocation Assistance"/>
    <n v="0"/>
    <n v="0"/>
  </r>
  <r>
    <s v="2016-18731"/>
    <x v="0"/>
    <x v="0"/>
    <x v="467"/>
    <x v="10"/>
    <s v="More Cowbell"/>
    <x v="491"/>
    <x v="1"/>
    <s v="Cumberland County"/>
    <n v="2"/>
    <s v="TBD"/>
    <x v="0"/>
    <s v="570 Polaris Parkway"/>
    <s v="N/A"/>
    <s v="614-865-8912"/>
    <s v="http://exel.com/"/>
    <n v="493110"/>
    <s v="Not Applicable"/>
    <s v="Manufacturing"/>
    <s v="Not Applicable"/>
    <s v="a. Installation or purchase of new equipment d. Construction of or improvements to new or existing water...or equipment for new/proposed building"/>
    <n v="200000"/>
    <m/>
    <m/>
    <n v="126"/>
    <n v="176"/>
    <n v="31044"/>
    <n v="0"/>
    <m/>
    <n v="5"/>
    <x v="1"/>
    <n v="0"/>
    <n v="0"/>
    <m/>
    <m/>
    <n v="0"/>
    <n v="176"/>
    <n v="0"/>
    <n v="0"/>
    <n v="0"/>
    <n v="4422031"/>
    <s v="Tax Grant, Cash, Land &amp; Building"/>
    <n v="0"/>
    <n v="0"/>
  </r>
  <r>
    <s v="2017-21040"/>
    <x v="0"/>
    <x v="0"/>
    <x v="468"/>
    <x v="11"/>
    <s v="Garden"/>
    <x v="492"/>
    <x v="2"/>
    <s v="Beaufort"/>
    <n v="1"/>
    <s v=" Page Road"/>
    <x v="0"/>
    <s v="92 Newark Pompton Turnpike"/>
    <s v="27899-9788"/>
    <s v="973-872-9090"/>
    <s v="www.intmarktech.com"/>
    <n v="339950"/>
    <n v="337215"/>
    <s v="Manufacturing"/>
    <s v="Not Applicable"/>
    <s v="a. Installation or purchase of new equipment, b. Structural repairs, improvements, or renovations to existing buildings to be used for expansion, c. Construction of or improvements to new or existing water...or equipment for existing buildings"/>
    <n v="50000"/>
    <m/>
    <m/>
    <n v="51"/>
    <n v="0"/>
    <n v="32708"/>
    <n v="2400000"/>
    <m/>
    <n v="3"/>
    <x v="2"/>
    <n v="25000"/>
    <n v="25000"/>
    <m/>
    <m/>
    <n v="37"/>
    <n v="0"/>
    <n v="610"/>
    <n v="2306956"/>
    <n v="0"/>
    <n v="76667"/>
    <s v="Cash, Infrastructure"/>
    <n v="8334"/>
    <n v="25000"/>
  </r>
  <r>
    <s v="2017-21487"/>
    <x v="0"/>
    <x v="0"/>
    <x v="469"/>
    <x v="11"/>
    <s v="Lowrider"/>
    <x v="493"/>
    <x v="1"/>
    <s v="Cherokee"/>
    <n v="1"/>
    <s v="3750 Airport Road"/>
    <x v="1"/>
    <s v="3750 Airport Road"/>
    <n v="28901"/>
    <s v="828-835-4022"/>
    <s v="www.team-ind.com"/>
    <n v="333612"/>
    <s v="Not Applicable"/>
    <s v="Manufacturing"/>
    <s v="Not Applicable"/>
    <s v="b. Structural repairs, improvements, or renovations to existing buildings to be used for expansion"/>
    <n v="50000"/>
    <m/>
    <m/>
    <n v="18"/>
    <n v="152"/>
    <n v="30784"/>
    <n v="2700000"/>
    <m/>
    <n v="3"/>
    <x v="1"/>
    <n v="0"/>
    <n v="0"/>
    <m/>
    <m/>
    <n v="16"/>
    <n v="152"/>
    <n v="686"/>
    <n v="2762128"/>
    <n v="0"/>
    <n v="16667"/>
    <s v="Tax Grant"/>
    <n v="0"/>
    <n v="0"/>
  </r>
  <r>
    <s v="2017-21495"/>
    <x v="0"/>
    <x v="0"/>
    <x v="469"/>
    <x v="11"/>
    <s v="Tempered"/>
    <x v="494"/>
    <x v="2"/>
    <s v="Stanly"/>
    <n v="2"/>
    <s v="1301 Mabry Drive"/>
    <x v="0"/>
    <s v="2025 Porter Lake Drive"/>
    <s v="28001-4434"/>
    <s v="941-378-0051"/>
    <s v="www.qualityenclosures.com"/>
    <n v="327215"/>
    <s v="Not Applicable"/>
    <s v="Manufacturing"/>
    <s v="Not Applicable"/>
    <s v="b. Structural repairs, improvements, or renovations to existing buildings to be used for expansion"/>
    <n v="150000"/>
    <m/>
    <m/>
    <n v="59"/>
    <n v="0"/>
    <n v="29328"/>
    <n v="2900000"/>
    <m/>
    <n v="3"/>
    <x v="1"/>
    <n v="0"/>
    <n v="0"/>
    <m/>
    <m/>
    <n v="0"/>
    <n v="0"/>
    <n v="0"/>
    <n v="0"/>
    <n v="0"/>
    <n v="110117"/>
    <s v="Cash"/>
    <n v="0"/>
    <n v="0"/>
  </r>
  <r>
    <s v="2017-20567"/>
    <x v="0"/>
    <x v="0"/>
    <x v="470"/>
    <x v="11"/>
    <s v="Creekside-Buncombe"/>
    <x v="334"/>
    <x v="1"/>
    <s v="Buncombe"/>
    <n v="3"/>
    <s v="401 Sweeten Creek Industrial Park"/>
    <x v="1"/>
    <s v="401 Sweeten Creek Industrial Park"/>
    <s v="28803-1729"/>
    <s v="828-210-5076"/>
    <s v="https://www.geaviation.com/"/>
    <n v="336412"/>
    <s v="Not Applicable"/>
    <s v="Manufacturing"/>
    <s v="Not Applicable"/>
    <s v="a. Installation or purchase of new equipment, b. Structural repairs, improvements, or renovations to existing buildings to be used for expansion, c. Construction of or improvements to new or existing water...or equipment for existing buildings"/>
    <n v="558700"/>
    <m/>
    <m/>
    <n v="131"/>
    <n v="1736"/>
    <n v="43368"/>
    <n v="94000000"/>
    <m/>
    <n v="4"/>
    <x v="1"/>
    <n v="0"/>
    <n v="0"/>
    <m/>
    <m/>
    <n v="0"/>
    <n v="1736"/>
    <n v="0"/>
    <n v="0"/>
    <n v="0"/>
    <n v="1585690"/>
    <s v="Cash"/>
    <n v="0"/>
    <n v="0"/>
  </r>
  <r>
    <s v="2017-21198"/>
    <x v="0"/>
    <x v="0"/>
    <x v="471"/>
    <x v="11"/>
    <s v="Wheel"/>
    <x v="479"/>
    <x v="1"/>
    <s v="Rowan"/>
    <n v="2"/>
    <s v="985 Whitney Drive"/>
    <x v="1"/>
    <s v="985 Whitney Drive"/>
    <s v="28147-8394"/>
    <s v="704 856-3445"/>
    <s v="nyab.com"/>
    <n v="336510"/>
    <s v="Not Applicable"/>
    <s v="Manufacturing"/>
    <s v="Not Applicable"/>
    <s v="a. Installation or purchase of new equipment,  d. Construction of or improvements to new or existing water...or equipment for new/proposed building"/>
    <n v="185000"/>
    <m/>
    <m/>
    <n v="85"/>
    <n v="56"/>
    <n v="33332"/>
    <n v="8000000"/>
    <m/>
    <n v="3"/>
    <x v="0"/>
    <n v="0"/>
    <n v="98050"/>
    <m/>
    <m/>
    <n v="71"/>
    <n v="56"/>
    <n v="738"/>
    <n v="4799360"/>
    <n v="0"/>
    <n v="393781"/>
    <s v="Cash, Tax Grant"/>
    <n v="100747"/>
    <n v="98050"/>
  </r>
  <r>
    <s v="2016-19111"/>
    <x v="0"/>
    <x v="0"/>
    <x v="472"/>
    <x v="11"/>
    <s v="Rex"/>
    <x v="495"/>
    <x v="2"/>
    <s v="Wilson"/>
    <n v="2"/>
    <s v="4940 Lamm Road"/>
    <x v="0"/>
    <s v="48 Bowers Drive"/>
    <n v="27893"/>
    <s v="908-342-0990"/>
    <s v="www.neopac.com"/>
    <n v="326121"/>
    <s v="Not Applicable"/>
    <s v="Manufacturing"/>
    <s v="Not Applicable"/>
    <s v="a. Installation or purchase of new equipment, d. Construction of or improvements to new or existing water...or equipment for new/proposed building"/>
    <n v="300000"/>
    <m/>
    <m/>
    <n v="40"/>
    <n v="0"/>
    <n v="58136"/>
    <n v="27700000"/>
    <m/>
    <n v="3"/>
    <x v="1"/>
    <n v="0"/>
    <n v="0"/>
    <m/>
    <m/>
    <n v="0"/>
    <n v="0"/>
    <n v="0"/>
    <n v="0"/>
    <n v="0"/>
    <n v="1170000"/>
    <s v="Land, Building, Cash"/>
    <n v="0"/>
    <n v="0"/>
  </r>
  <r>
    <s v="2017-20324"/>
    <x v="0"/>
    <x v="0"/>
    <x v="473"/>
    <x v="11"/>
    <s v="TCH"/>
    <x v="496"/>
    <x v="1"/>
    <s v="Forsyth "/>
    <n v="2"/>
    <s v="115 Business Park Drive "/>
    <x v="1"/>
    <s v="200 Liberty Street Suite 510"/>
    <s v="27107-6536"/>
    <s v="212-612-9335"/>
    <s v="https://theclearinghouse.org/"/>
    <n v="541990"/>
    <s v="Not Applicable"/>
    <s v="Manufacturing"/>
    <s v="Not Applicable"/>
    <s v="a. Installation or purchase of new equipment, b. Structural repairs, improvements, or renovations to existing buildings to be used for expansion"/>
    <n v="150000"/>
    <m/>
    <m/>
    <n v="45"/>
    <n v="177"/>
    <n v="86008"/>
    <n v="22000000"/>
    <m/>
    <n v="3"/>
    <x v="0"/>
    <n v="0"/>
    <n v="150000"/>
    <m/>
    <m/>
    <n v="46"/>
    <n v="177"/>
    <n v="3508"/>
    <n v="24632973"/>
    <n v="0"/>
    <n v="326872"/>
    <s v="Cash"/>
    <n v="75000"/>
    <n v="150000"/>
  </r>
  <r>
    <s v="2017-21189"/>
    <x v="0"/>
    <x v="0"/>
    <x v="474"/>
    <x v="11"/>
    <s v="Hoist"/>
    <x v="497"/>
    <x v="1"/>
    <s v="Anson"/>
    <n v="1"/>
    <s v="2020 Country Club Road "/>
    <x v="1"/>
    <s v="205 Crosspoint Pkwy, Getzville, NY  14068"/>
    <n v="28273"/>
    <s v="716-689-5477"/>
    <s v="www.cmworks.com"/>
    <n v="333923"/>
    <s v="Not Applicable"/>
    <s v="Manufacturing"/>
    <s v="Not Applicable"/>
    <s v="b. Structural repairs, improvements, or renovations to existing buildings to be used for expansion"/>
    <n v="60000"/>
    <m/>
    <m/>
    <n v="17"/>
    <n v="310"/>
    <n v="44928"/>
    <n v="4800000"/>
    <m/>
    <n v="5"/>
    <x v="2"/>
    <n v="60000"/>
    <n v="0"/>
    <m/>
    <m/>
    <n v="0"/>
    <n v="310"/>
    <n v="0"/>
    <n v="0"/>
    <n v="0"/>
    <n v="227812"/>
    <s v="Tax Grant"/>
    <n v="0"/>
    <n v="0"/>
  </r>
  <r>
    <s v="2017-20673"/>
    <x v="0"/>
    <x v="0"/>
    <x v="475"/>
    <x v="11"/>
    <s v="Sweet"/>
    <x v="498"/>
    <x v="1"/>
    <s v="Guilford"/>
    <n v="2"/>
    <s v="2565 Penny Rd; High Point"/>
    <x v="0"/>
    <s v="180 Amada Court"/>
    <n v="27265"/>
    <s v="714-739-2111"/>
    <s v="www.amada.com"/>
    <n v="332322"/>
    <s v="Not Applicable"/>
    <s v="Manufacturing"/>
    <s v="Not Applicable"/>
    <s v="a. Installation or purchase of new equipment"/>
    <n v="200000"/>
    <m/>
    <m/>
    <n v="181"/>
    <n v="16"/>
    <n v="37700"/>
    <n v="78300000"/>
    <m/>
    <n v="5"/>
    <x v="0"/>
    <n v="0"/>
    <n v="84000"/>
    <m/>
    <m/>
    <n v="84"/>
    <n v="16"/>
    <n v="1416"/>
    <n v="72128172"/>
    <n v="0"/>
    <n v="2161100"/>
    <s v="Cash"/>
    <n v="234200"/>
    <n v="84000"/>
  </r>
  <r>
    <s v="2017-21318"/>
    <x v="0"/>
    <x v="0"/>
    <x v="476"/>
    <x v="11"/>
    <s v="JP3"/>
    <x v="499"/>
    <x v="2"/>
    <s v="Burke"/>
    <n v="2"/>
    <s v="1000 Chain Drive, Morganton, NC"/>
    <x v="0"/>
    <s v="152 W. Main St"/>
    <n v="28779"/>
    <s v="828-586-5534"/>
    <s v="www.jacksonpaper.net"/>
    <n v="322211"/>
    <s v="Not Applicable"/>
    <s v="Manufacturing"/>
    <s v="Not Applicable"/>
    <s v="a. Installation or purchase of new equipment, b. Structural repairs, improvements, or renovations to existing buildings to be used for expansion"/>
    <n v="100000"/>
    <m/>
    <m/>
    <n v="38"/>
    <n v="0"/>
    <n v="34944"/>
    <n v="15300000"/>
    <m/>
    <n v="3"/>
    <x v="0"/>
    <n v="0"/>
    <n v="82668"/>
    <m/>
    <m/>
    <n v="56"/>
    <n v="0"/>
    <n v="1062"/>
    <n v="11573535"/>
    <n v="0"/>
    <n v="352187"/>
    <s v="Cash"/>
    <n v="72609"/>
    <n v="82668"/>
  </r>
  <r>
    <s v="2017-21204"/>
    <x v="0"/>
    <x v="0"/>
    <x v="477"/>
    <x v="11"/>
    <s v="Temperature"/>
    <x v="500"/>
    <x v="2"/>
    <s v="Lee"/>
    <n v="2"/>
    <s v="5400 Womack Road, Sanford, NC"/>
    <x v="0"/>
    <s v="120 Penmarc Drive, Raleigh, NC"/>
    <n v="27603"/>
    <s v="419-354-4144"/>
    <s v="www.dowa.co.jp"/>
    <n v="332811"/>
    <s v="Not Applicable"/>
    <s v="Manufacturing"/>
    <s v="Not Applicable"/>
    <s v="a. Installation or purchase of new equipment, d. Construction of or improvements to new or existing water...or equipment for new/proposed building"/>
    <n v="220000"/>
    <m/>
    <m/>
    <n v="98"/>
    <n v="0"/>
    <n v="34944"/>
    <n v="20250000"/>
    <m/>
    <n v="5"/>
    <x v="1"/>
    <n v="0"/>
    <n v="0"/>
    <m/>
    <m/>
    <n v="0"/>
    <n v="0"/>
    <n v="0"/>
    <n v="0"/>
    <n v="0"/>
    <n v="563064"/>
    <s v="Tax Grant, Infrastructure"/>
    <n v="0"/>
    <n v="0"/>
  </r>
  <r>
    <s v="2018-22655"/>
    <x v="0"/>
    <x v="0"/>
    <x v="478"/>
    <x v="11"/>
    <s v="Grouse"/>
    <x v="501"/>
    <x v="2"/>
    <s v="Craven"/>
    <n v="2"/>
    <s v="120 Corporate Lane, New Bern, NC"/>
    <x v="0"/>
    <s v="227 Brandywine Ave, Downington, PA"/>
    <n v="19335"/>
    <s v="610-269-9770"/>
    <s v="www.mcg-pyle.com"/>
    <n v="333249"/>
    <n v="333241"/>
    <s v="Manufacturing"/>
    <s v="Not Applicable"/>
    <s v="a. Installation or purchase of new equipment, b. Structural repairs, improvements, or renovations to existing buildings to be used for expansion"/>
    <n v="70000"/>
    <m/>
    <m/>
    <n v="30"/>
    <n v="0"/>
    <n v="37180"/>
    <n v="2250000"/>
    <m/>
    <n v="5"/>
    <x v="2"/>
    <n v="70000"/>
    <n v="0"/>
    <m/>
    <m/>
    <n v="0"/>
    <n v="0"/>
    <n v="0"/>
    <n v="0"/>
    <n v="0"/>
    <n v="90000"/>
    <s v="Cash"/>
    <n v="0"/>
    <n v="0"/>
  </r>
  <r>
    <s v="2018-22625"/>
    <x v="0"/>
    <x v="0"/>
    <x v="479"/>
    <x v="11"/>
    <s v="Steel"/>
    <x v="502"/>
    <x v="1"/>
    <s v="Stanly"/>
    <n v="2"/>
    <s v="1600 Woodhurst Lane, Albemarle, NC"/>
    <x v="1"/>
    <s v="1600 Woodhurst Lane"/>
    <s v="28001-5347"/>
    <s v="704-983-4146"/>
    <s v="www.angstrom-usa.com"/>
    <n v="336330"/>
    <n v="332111"/>
    <s v="Manufacturing"/>
    <s v="Not Applicable"/>
    <s v="a. Installation or purchase of new equipment, "/>
    <n v="90000"/>
    <m/>
    <m/>
    <n v="40"/>
    <n v="39"/>
    <n v="32604"/>
    <n v="3600000"/>
    <m/>
    <n v="3"/>
    <x v="0"/>
    <n v="0"/>
    <n v="22500"/>
    <m/>
    <m/>
    <n v="47"/>
    <n v="39"/>
    <n v="873"/>
    <n v="1089738"/>
    <n v="0"/>
    <n v="205952"/>
    <s v="Cash"/>
    <n v="11250"/>
    <n v="22500"/>
  </r>
  <r>
    <s v="2018-22795"/>
    <x v="0"/>
    <x v="0"/>
    <x v="479"/>
    <x v="11"/>
    <s v="Patriot"/>
    <x v="503"/>
    <x v="1"/>
    <s v="Madison"/>
    <n v="2"/>
    <s v="242 Derringer Drive, Marshall, NC"/>
    <x v="1"/>
    <s v="242 Derringer Drive"/>
    <n v="28753"/>
    <s v="828-505-5646"/>
    <s v="www.drinkbuchi.com"/>
    <n v="312120"/>
    <s v="Not Applicable"/>
    <s v="Manufacturing"/>
    <s v="Not Applicable"/>
    <s v="a. Installation or purchase of new equipment, b. Structural repairs, improvements, or renovations to existing buildings to be used for expansion, c. Construction of or improvements to new or existing water...or equipment for existing buildings"/>
    <n v="50000"/>
    <m/>
    <m/>
    <n v="25"/>
    <n v="25"/>
    <n v="32084"/>
    <n v="1800000"/>
    <m/>
    <n v="2"/>
    <x v="0"/>
    <n v="0"/>
    <n v="50000"/>
    <m/>
    <m/>
    <n v="61"/>
    <n v="25"/>
    <n v="802"/>
    <n v="2000000"/>
    <n v="0"/>
    <n v="174425"/>
    <s v="Tax Grant"/>
    <n v="8049"/>
    <n v="50000"/>
  </r>
  <r>
    <s v="2018-22791"/>
    <x v="0"/>
    <x v="0"/>
    <x v="480"/>
    <x v="11"/>
    <s v="3"/>
    <x v="504"/>
    <x v="2"/>
    <s v="Rockingham"/>
    <n v="2"/>
    <s v="Reidsville Industrial Park"/>
    <x v="0"/>
    <s v="385 Van Ness Ave, Torrance, CA"/>
    <n v="90501"/>
    <s v="310-522-4211"/>
    <s v="www.srt.co.jp"/>
    <n v="493110"/>
    <n v="488510"/>
    <s v="Manufacturing"/>
    <s v="Not Applicable"/>
    <s v="a. Installation or purchase of new equipment, d. Construction of or improvements to new or existing water...or equipment for new/proposed building"/>
    <n v="50000"/>
    <m/>
    <m/>
    <n v="22"/>
    <n v="0"/>
    <n v="34620"/>
    <n v="5400000"/>
    <m/>
    <n v="4"/>
    <x v="1"/>
    <n v="0"/>
    <n v="0"/>
    <m/>
    <m/>
    <n v="0"/>
    <n v="0"/>
    <n v="0"/>
    <n v="0"/>
    <n v="0"/>
    <n v="910265"/>
    <s v="Tax Grant, land, building"/>
    <n v="0"/>
    <n v="0"/>
  </r>
  <r>
    <s v="2018-22808"/>
    <x v="0"/>
    <x v="0"/>
    <x v="481"/>
    <x v="11"/>
    <s v="Alpha 3"/>
    <x v="505"/>
    <x v="2"/>
    <s v="Gaston"/>
    <n v="2"/>
    <s v="1101 Hwy 27 S"/>
    <x v="0"/>
    <s v="5540 Centerview Dr, Raleigh, NC"/>
    <n v="27606"/>
    <n v="6129663788"/>
    <s v="www.erapol.com.au"/>
    <n v="325211"/>
    <s v="Not Applicable"/>
    <s v="Manufacturing"/>
    <s v="Not Applicable"/>
    <s v="a. Installation or purchase of new equipment"/>
    <n v="50000"/>
    <m/>
    <m/>
    <n v="18"/>
    <n v="0"/>
    <n v="38780"/>
    <n v="7200000"/>
    <m/>
    <n v="5"/>
    <x v="2"/>
    <n v="50000"/>
    <n v="0"/>
    <m/>
    <m/>
    <n v="0"/>
    <n v="0"/>
    <n v="0"/>
    <n v="0"/>
    <n v="0"/>
    <n v="87223"/>
    <s v="Cash, Tax Grant"/>
    <n v="0"/>
    <n v="0"/>
  </r>
  <r>
    <s v="2018-21390"/>
    <x v="0"/>
    <x v="0"/>
    <x v="482"/>
    <x v="11"/>
    <s v="Subway"/>
    <x v="121"/>
    <x v="1"/>
    <s v="Halifax"/>
    <n v="1"/>
    <s v="11251 Hwy 903"/>
    <x v="1"/>
    <s v="15570 SW Jenkins Road"/>
    <n v="97006"/>
    <s v="503-643-6431"/>
    <s v="www.resers.com"/>
    <n v="311991"/>
    <s v="Not Applicable"/>
    <s v="Manufacturing"/>
    <s v="Not Applicable"/>
    <s v="a. Installation or purchase of new equipment"/>
    <n v="250000"/>
    <m/>
    <m/>
    <n v="71"/>
    <n v="205"/>
    <n v="31838"/>
    <n v="2880000"/>
    <m/>
    <n v="4"/>
    <x v="1"/>
    <n v="0"/>
    <n v="0"/>
    <m/>
    <m/>
    <n v="0"/>
    <n v="205"/>
    <n v="0"/>
    <n v="0"/>
    <n v="0"/>
    <n v="360000"/>
    <s v="Cash"/>
    <n v="0"/>
    <n v="0"/>
  </r>
  <r>
    <s v="2018-22807"/>
    <x v="0"/>
    <x v="0"/>
    <x v="482"/>
    <x v="11"/>
    <s v="Ruther"/>
    <x v="506"/>
    <x v="2"/>
    <s v="Halifax"/>
    <n v="1"/>
    <s v="100 Grace Drive, Weldon, NC"/>
    <x v="0"/>
    <s v="169 Ramapo Valley Rd, Oakland, NJ"/>
    <n v="7436"/>
    <s v="201-697-4915"/>
    <s v="N/A"/>
    <n v="326111"/>
    <s v="Not Applicable"/>
    <s v="Manufacturing"/>
    <s v="Not Applicable"/>
    <s v="a. Installation or purchase of new equipment, b. Structural repairs, improvements, or renovations to existing buildings to be used for expansion"/>
    <n v="150000"/>
    <m/>
    <m/>
    <n v="45"/>
    <n v="0"/>
    <n v="31838"/>
    <n v="9900000"/>
    <m/>
    <n v="3"/>
    <x v="0"/>
    <n v="0"/>
    <n v="150000"/>
    <m/>
    <m/>
    <n v="51"/>
    <n v="0"/>
    <n v="988"/>
    <n v="15513677"/>
    <n v="0"/>
    <n v="365000"/>
    <s v="Cash"/>
    <n v="66000"/>
    <n v="150000"/>
  </r>
  <r>
    <s v="2017-21043"/>
    <x v="0"/>
    <x v="0"/>
    <x v="483"/>
    <x v="11"/>
    <s v="UPI"/>
    <x v="507"/>
    <x v="2"/>
    <s v="Alamance"/>
    <n v="2"/>
    <s v="NC Industrial Center, Mebane, NC"/>
    <x v="0"/>
    <s v="60 Jiffy Rd, Somerset, NJ"/>
    <n v="8873"/>
    <s v="855-874-4100"/>
    <s v="www.upichem.com"/>
    <n v="424600"/>
    <s v="Not Applicable"/>
    <s v="Wholesale Trade"/>
    <s v="Not Applicable"/>
    <s v="a. Installation or purchase of new equipment, b. Structural repairs, improvements, or renovations to existing buildings to be used for expansion, c. Construction of or improvements to new or existing water...or equipment for existing buildings"/>
    <n v="75000"/>
    <m/>
    <m/>
    <n v="35"/>
    <n v="0"/>
    <n v="40024"/>
    <n v="15300000"/>
    <m/>
    <n v="3"/>
    <x v="0"/>
    <n v="0"/>
    <n v="65250"/>
    <m/>
    <m/>
    <n v="35"/>
    <n v="0"/>
    <n v="838"/>
    <n v="14864101"/>
    <n v="0"/>
    <n v="341823"/>
    <s v="Cash, Fee Waiver"/>
    <n v="68885"/>
    <n v="65250"/>
  </r>
  <r>
    <s v="2018-22345"/>
    <x v="0"/>
    <x v="0"/>
    <x v="484"/>
    <x v="11"/>
    <s v="Boss"/>
    <x v="508"/>
    <x v="1"/>
    <s v="Halifax"/>
    <n v="1"/>
    <s v="500 AirBoss Pkwy, Scotland Neck, NC"/>
    <x v="1"/>
    <s v="500 AirBoss Pkwy, Scotland Neck, NC"/>
    <n v="27874"/>
    <s v="252-826-4919"/>
    <s v="www.airbossofamerica.com"/>
    <n v="326299"/>
    <s v="Not Applicable"/>
    <s v="Manufacturing"/>
    <s v="Not Applicable"/>
    <s v="a. Installation or purchase of new equipment, b. Structural repairs, improvements, or renovations to existing buildings to be used for expansion"/>
    <n v="125000"/>
    <m/>
    <m/>
    <n v="38"/>
    <n v="44"/>
    <n v="31838"/>
    <n v="4680000"/>
    <m/>
    <n v="2"/>
    <x v="1"/>
    <n v="0"/>
    <n v="0"/>
    <m/>
    <m/>
    <n v="0"/>
    <n v="44"/>
    <n v="0"/>
    <n v="0"/>
    <n v="0"/>
    <n v="145000"/>
    <s v="Cash"/>
    <n v="0"/>
    <n v="0"/>
  </r>
  <r>
    <s v="2018-23046"/>
    <x v="0"/>
    <x v="0"/>
    <x v="485"/>
    <x v="11"/>
    <s v="Snooze"/>
    <x v="509"/>
    <x v="1"/>
    <s v="Cherokee"/>
    <n v="1"/>
    <s v="1995 NC Hwy 141"/>
    <x v="1"/>
    <s v="1995 NC Hwy 141"/>
    <n v="28906"/>
    <s v="828-837-5115"/>
    <s v="www.moog.com"/>
    <n v="335312"/>
    <s v="Not Applicable"/>
    <s v="Manufacturing"/>
    <s v="Not Applicable"/>
    <s v="a. Installation or purchase of new equipment, b. Structural repairs improvements or renovations to existing buildings to be used for expansions"/>
    <n v="50000"/>
    <m/>
    <m/>
    <n v="18"/>
    <n v="375"/>
    <n v="30804"/>
    <n v="1620000"/>
    <m/>
    <n v="2"/>
    <x v="0"/>
    <n v="0"/>
    <n v="50000"/>
    <m/>
    <m/>
    <n v="22"/>
    <n v="375"/>
    <n v="775"/>
    <n v="3053480"/>
    <n v="0"/>
    <n v="16667"/>
    <s v="Tax Grant"/>
    <n v="0"/>
    <n v="50000"/>
  </r>
  <r>
    <s v="2018-23436"/>
    <x v="0"/>
    <x v="0"/>
    <x v="486"/>
    <x v="12"/>
    <s v="Blue Ribbon"/>
    <x v="510"/>
    <x v="1"/>
    <s v="Iredell"/>
    <n v="3"/>
    <s v="288 Mazeppa Rd, Mooresville, NC"/>
    <x v="1"/>
    <s v="288 Mazeppa Road, Mooresville, NC "/>
    <n v="28115"/>
    <s v="704-664-4300"/>
    <s v="www.bestco.com"/>
    <n v="325412"/>
    <n v="311340"/>
    <s v="Manufacturing"/>
    <s v="Not Applicable"/>
    <s v="a. Installation or purchase of new equipment"/>
    <n v="150000"/>
    <m/>
    <m/>
    <n v="127"/>
    <n v="476"/>
    <n v="47842"/>
    <n v="42750000"/>
    <m/>
    <n v="4"/>
    <x v="0"/>
    <n v="0"/>
    <n v="83455"/>
    <m/>
    <m/>
    <n v="141"/>
    <n v="476"/>
    <n v="984"/>
    <n v="36912992"/>
    <n v="0"/>
    <n v="2141000"/>
    <s v="Tax Grant"/>
    <n v="83455"/>
    <n v="83455"/>
  </r>
  <r>
    <s v="2019-24013"/>
    <x v="0"/>
    <x v="0"/>
    <x v="487"/>
    <x v="12"/>
    <s v="Life Saver"/>
    <x v="511"/>
    <x v="2"/>
    <s v="Cumberland"/>
    <n v="1"/>
    <s v="810 Tom Starling Rd, Fayetteville, NC"/>
    <x v="0"/>
    <s v="2245 Via de Mercados, Concord, CA"/>
    <s v="94520-8100"/>
    <s v="301-983-1133"/>
    <s v="www.e-n-g.com"/>
    <n v="336211"/>
    <s v="Not Applicable"/>
    <s v="Manufacturing"/>
    <s v="Not Applicable"/>
    <s v="a. Installation or purchase of new equipment, b. Structural repairs improvements or renovations to existing buildings to be used for expansions, c. Construction of or improvements to new or existing water...or equipment for existing buildings"/>
    <n v="180000"/>
    <m/>
    <m/>
    <n v="54"/>
    <n v="0"/>
    <n v="36425"/>
    <n v="2115000"/>
    <m/>
    <n v="3"/>
    <x v="1"/>
    <n v="0"/>
    <n v="0"/>
    <m/>
    <m/>
    <n v="0"/>
    <n v="0"/>
    <n v="0"/>
    <n v="0"/>
    <n v="0"/>
    <n v="60000"/>
    <s v="Cash"/>
    <n v="0"/>
    <n v="0"/>
  </r>
  <r>
    <s v="2018-21633"/>
    <x v="0"/>
    <x v="0"/>
    <x v="488"/>
    <x v="12"/>
    <s v="Pavement"/>
    <x v="512"/>
    <x v="2"/>
    <s v="Brunswick"/>
    <n v="3"/>
    <s v="100 Quality Dr, Navassa, NC"/>
    <x v="0"/>
    <s v="400 Pierce Street, Somerset, NJ"/>
    <n v="8873"/>
    <s v="732-357-8023"/>
    <s v="www.paconmfg.com"/>
    <n v="313230"/>
    <s v="Not Applicable"/>
    <s v="Manufacturing"/>
    <s v="Not Applicable"/>
    <s v="b. Structural repairs improvements or renovations to existing buildings to be used for expansions"/>
    <n v="300000"/>
    <m/>
    <m/>
    <n v="269"/>
    <n v="0"/>
    <n v="36825"/>
    <n v="33750000"/>
    <m/>
    <n v="5"/>
    <x v="2"/>
    <n v="300000"/>
    <n v="0"/>
    <m/>
    <m/>
    <n v="0"/>
    <n v="0"/>
    <n v="0"/>
    <n v="0"/>
    <n v="0"/>
    <n v="250000"/>
    <s v="Cash"/>
    <n v="0"/>
    <n v="0"/>
  </r>
  <r>
    <s v="2018-22098"/>
    <x v="0"/>
    <x v="0"/>
    <x v="489"/>
    <x v="12"/>
    <s v="Kodiak"/>
    <x v="513"/>
    <x v="2"/>
    <s v="Rowan"/>
    <n v="2"/>
    <s v="1215 Long Ferry Rd, Salisbury, NC"/>
    <x v="0"/>
    <s v="1855 Griffin Rd, Dania Beach, FL"/>
    <n v="33004"/>
    <s v="786-320-7111"/>
    <s v="www.chewy.com"/>
    <n v="493110"/>
    <s v="Not Applicable"/>
    <s v="Transportation and Warehousing"/>
    <s v="Not Applicable"/>
    <s v="a. Installation or purchase of new equipment, d. Construction of or improvements to new or existing water...or equipment for new/proposed building"/>
    <n v="166650"/>
    <m/>
    <m/>
    <n v="135"/>
    <n v="0"/>
    <n v="41062"/>
    <n v="13500000"/>
    <m/>
    <n v="2"/>
    <x v="0"/>
    <n v="0"/>
    <n v="166650"/>
    <m/>
    <m/>
    <n v="135"/>
    <n v="0"/>
    <n v="1880"/>
    <n v="16209356"/>
    <n v="0"/>
    <n v="2719538"/>
    <s v="Cash, Tax Grant"/>
    <n v="1212000"/>
    <n v="166650"/>
  </r>
  <r>
    <s v="2019-23885"/>
    <x v="0"/>
    <x v="0"/>
    <x v="490"/>
    <x v="12"/>
    <s v="Perfect Gauge"/>
    <x v="514"/>
    <x v="1"/>
    <s v="Richmond"/>
    <n v="1"/>
    <s v="1057 County Home Rd, Hamlet, NC"/>
    <x v="1"/>
    <s v="1057 County Home Rd, Hamlet, NC"/>
    <s v="28345-4390"/>
    <s v="860-963-1976"/>
    <s v="www.impactplastics-ct.com"/>
    <n v="326113"/>
    <s v="Not Applicable"/>
    <s v="Manufacturing"/>
    <s v="Not Applicable"/>
    <s v="a. Installation or purchase of new equipment, b. Structural repairs improvements or renovations to existing buildings to be used for expansions, c. Construction of or improvements to new or existing water...or equipment for existing buildings,  d. Construction of or improvements to new or existing water...or equipment for new/proposed building"/>
    <n v="38000"/>
    <m/>
    <m/>
    <n v="12"/>
    <n v="24"/>
    <n v="34008"/>
    <n v="4815000"/>
    <m/>
    <n v="2"/>
    <x v="1"/>
    <n v="0"/>
    <n v="0"/>
    <m/>
    <m/>
    <n v="0"/>
    <n v="24"/>
    <n v="0"/>
    <n v="0"/>
    <n v="0"/>
    <n v="337395"/>
    <s v="Tax Grant"/>
    <n v="0"/>
    <n v="0"/>
  </r>
  <r>
    <s v="2018-23263"/>
    <x v="0"/>
    <x v="0"/>
    <x v="491"/>
    <x v="12"/>
    <s v="Compounder"/>
    <x v="515"/>
    <x v="1"/>
    <s v="Anson"/>
    <n v="1"/>
    <s v="2732 US Hwy 74 W, Wadesboro, NC"/>
    <x v="1"/>
    <s v="2401 Whitewall Park Dr, Charlotte, NC"/>
    <n v="28273"/>
    <s v="704-527-5919"/>
    <s v="www.loba-wakol.com"/>
    <n v="325520"/>
    <s v="Not Applicable"/>
    <s v="Manufacturing"/>
    <s v="Not Applicable"/>
    <s v="a. Installation or purchase of new equipment, b. Structural repairs improvements or renovations to existing buildings to be used for expansions"/>
    <n v="70000"/>
    <m/>
    <m/>
    <n v="22"/>
    <n v="19"/>
    <n v="32593"/>
    <n v="5940000"/>
    <m/>
    <n v="5"/>
    <x v="2"/>
    <n v="70000"/>
    <n v="0"/>
    <m/>
    <m/>
    <n v="0"/>
    <n v="19"/>
    <n v="0"/>
    <n v="0"/>
    <n v="0"/>
    <n v="273000"/>
    <s v="Cash, Tax Grant"/>
    <n v="0"/>
    <n v="0"/>
  </r>
  <r>
    <s v="2019-24067"/>
    <x v="0"/>
    <x v="0"/>
    <x v="492"/>
    <x v="12"/>
    <s v="Mermite"/>
    <x v="516"/>
    <x v="1"/>
    <s v="Montgomery"/>
    <n v="2"/>
    <s v="1 Wright Way, Troy, NC"/>
    <x v="1"/>
    <s v="18200 Hwy 41 N, Evansville, IN"/>
    <n v="47725"/>
    <s v="812-867-1444"/>
    <s v="www.ameriqualgroup.com"/>
    <n v="311999"/>
    <s v="Not Applicable"/>
    <s v="Manufacturing"/>
    <s v="Not Applicable"/>
    <s v="a. Installation or purchase of new equipment, b. Structural repairs improvements or renovations to existing buildings to be used for expansions"/>
    <n v="500000"/>
    <m/>
    <m/>
    <n v="68"/>
    <n v="137"/>
    <n v="35919"/>
    <n v="21433794"/>
    <m/>
    <n v="2"/>
    <x v="0"/>
    <n v="0"/>
    <n v="500000"/>
    <m/>
    <m/>
    <n v="81"/>
    <n v="137"/>
    <n v="1172"/>
    <n v="29308461"/>
    <n v="0"/>
    <n v="519745"/>
    <s v="Tax Grant"/>
    <n v="525000"/>
    <n v="500000"/>
  </r>
  <r>
    <s v="2019-23919"/>
    <x v="0"/>
    <x v="0"/>
    <x v="493"/>
    <x v="12"/>
    <s v="Heidi"/>
    <x v="517"/>
    <x v="2"/>
    <s v="Johnston"/>
    <n v="3"/>
    <s v="125 Brewer Rd, Four Oaks, NC"/>
    <x v="0"/>
    <s v="2901 Lakemont Blvd, Fort Mill, SC"/>
    <n v="29708"/>
    <s v="803-228-4883"/>
    <s v="www.ashleyfurniture.com"/>
    <n v="423210"/>
    <s v="Not Applicable"/>
    <s v="Wholesale Trade"/>
    <s v="Not Applicable"/>
    <s v="a. Installation or purchase of new equipment, d. Construction of or improvements to new or existing water...or equipment for new/proposed building"/>
    <n v="150000"/>
    <m/>
    <m/>
    <n v="145"/>
    <n v="0"/>
    <n v="39716"/>
    <n v="1800000"/>
    <m/>
    <n v="5"/>
    <x v="2"/>
    <n v="150000"/>
    <n v="0"/>
    <m/>
    <m/>
    <n v="0"/>
    <n v="0"/>
    <n v="0"/>
    <n v="0"/>
    <n v="0"/>
    <n v="628680"/>
    <s v="Tax Grant"/>
    <n v="0"/>
    <n v="0"/>
  </r>
  <r>
    <s v="2018-22575"/>
    <x v="0"/>
    <x v="0"/>
    <x v="494"/>
    <x v="12"/>
    <s v="Ace"/>
    <x v="518"/>
    <x v="2"/>
    <s v="Harnett"/>
    <n v="2"/>
    <s v="800 Edwards Brothers Dr, Lillington, NC"/>
    <x v="0"/>
    <s v="800 Edwards Brothers Dr, Lillington, NC"/>
    <n v="27548"/>
    <s v="919-961-3751"/>
    <s v="www.krigenpharmaceuticals.com"/>
    <n v="325412"/>
    <s v="Not Applicable"/>
    <s v="Manufacturing"/>
    <s v="Not Applicable"/>
    <s v="b. Structural repairs improvements or renovations to existing buildings to be used for expansions, c. Construction of or improvements to new or existing water...or equipment for existing buildings"/>
    <n v="200000"/>
    <m/>
    <m/>
    <n v="90"/>
    <n v="0"/>
    <n v="33061"/>
    <n v="6300000"/>
    <m/>
    <n v="3"/>
    <x v="2"/>
    <n v="200000"/>
    <n v="0"/>
    <m/>
    <m/>
    <n v="0"/>
    <n v="0"/>
    <n v="0"/>
    <n v="0"/>
    <n v="0"/>
    <n v="108219"/>
    <s v="Tax Grant"/>
    <n v="0"/>
    <n v="0"/>
  </r>
  <r>
    <s v="2019-23869"/>
    <x v="0"/>
    <x v="0"/>
    <x v="495"/>
    <x v="12"/>
    <s v="CleanAire"/>
    <x v="519"/>
    <x v="2"/>
    <s v="Wilson"/>
    <n v="1"/>
    <s v="4841 Lamm Rd, Wilson, NC"/>
    <x v="0"/>
    <s v="112 South Respess Street, Washington, NC"/>
    <n v="27889"/>
    <s v="919-669-5053"/>
    <s v="www.pamlico-air.com"/>
    <n v="333413"/>
    <s v="Not Applicable"/>
    <s v="Manufacturing"/>
    <s v="Not Applicable"/>
    <s v="a. Installation or purchase of new equipment, b. Structural repairs improvements or renovations to existing buildings to be used for expansions"/>
    <n v="250000"/>
    <m/>
    <m/>
    <n v="275"/>
    <n v="0"/>
    <n v="44012"/>
    <n v="9000000"/>
    <m/>
    <n v="4"/>
    <x v="2"/>
    <n v="250000"/>
    <n v="0"/>
    <m/>
    <m/>
    <n v="0"/>
    <n v="0"/>
    <n v="0"/>
    <n v="0"/>
    <n v="0"/>
    <n v="370000"/>
    <s v="Cash"/>
    <n v="0"/>
    <n v="0"/>
  </r>
  <r>
    <s v="2019-24460"/>
    <x v="0"/>
    <x v="0"/>
    <x v="495"/>
    <x v="12"/>
    <s v="Elizabeth"/>
    <x v="520"/>
    <x v="1"/>
    <s v="Pasquotank"/>
    <n v="1"/>
    <s v="120 Corporate Drive, Elizabeth City. NC"/>
    <x v="1"/>
    <s v="815 Broad Hollow Rd, Farmingdale, NY"/>
    <n v="11735"/>
    <s v="631-755-7000"/>
    <s v="www.telephonics.com"/>
    <n v="334511"/>
    <s v="Not Applicable"/>
    <s v="Manufacturing"/>
    <s v="Not Applicable"/>
    <s v="a. Installation or purchase of new equipment, b. Structural repairs improvements or renovations to existing buildings to be used for expansions, c. Construction of or improvements to new or existing water...or equipment for existing buildings"/>
    <n v="250000"/>
    <m/>
    <m/>
    <n v="68"/>
    <n v="7"/>
    <n v="34929"/>
    <n v="4995000"/>
    <m/>
    <n v="5"/>
    <x v="2"/>
    <n v="250000"/>
    <n v="0"/>
    <m/>
    <m/>
    <n v="0"/>
    <n v="7"/>
    <n v="0"/>
    <n v="0"/>
    <n v="0"/>
    <n v="82500"/>
    <s v="Tax Grant"/>
    <n v="0"/>
    <n v="0"/>
  </r>
  <r>
    <s v="2019-23785a"/>
    <x v="0"/>
    <x v="1"/>
    <x v="496"/>
    <x v="12"/>
    <s v="Cameo"/>
    <x v="521"/>
    <x v="1"/>
    <s v="Mecklenburg"/>
    <n v="3"/>
    <s v="1810 Camden Rd, Charlotte, NC"/>
    <x v="1"/>
    <s v="1000 Lowes Blvd, Mooresville, NC"/>
    <s v="28117-8520"/>
    <s v="704-758-1000"/>
    <s v="www.lowes.com"/>
    <n v="541511"/>
    <s v="Not Applicable"/>
    <s v="Professional, Scientific, and Technical Services"/>
    <s v="Not Applicable"/>
    <s v="a. Installation or purchase of new equipment"/>
    <n v="2000000"/>
    <m/>
    <m/>
    <n v="1451"/>
    <n v="5401"/>
    <n v="66709"/>
    <n v="65000000"/>
    <m/>
    <n v="5"/>
    <x v="2"/>
    <n v="972263"/>
    <n v="1027737"/>
    <m/>
    <m/>
    <n v="994"/>
    <n v="5401"/>
    <n v="3339"/>
    <n v="109865000"/>
    <n v="0"/>
    <n v="16192394"/>
    <s v="Tax Grant"/>
    <n v="0"/>
    <n v="1027737"/>
  </r>
  <r>
    <s v="2019-24302"/>
    <x v="0"/>
    <x v="0"/>
    <x v="497"/>
    <x v="12"/>
    <s v="Tread"/>
    <x v="522"/>
    <x v="1"/>
    <s v="Columbus"/>
    <n v="1"/>
    <s v="30 Bitmore Rd, Whiteville, NC 28472"/>
    <x v="1"/>
    <s v="30 Bitmore Rd, Whiteville, NC 28472"/>
    <n v="28472"/>
    <s v="910-642-2157"/>
    <s v="www.blackstire.com"/>
    <n v="423130"/>
    <s v="Not Applicable"/>
    <s v="Wholesale Trade"/>
    <s v="Not Applicable"/>
    <s v="a. Installation or purchase of new equipment, b. Structural repairs, improvements or renovations to existing buildings to be used for expansion, c. Construction of or improvements to new or existing water or equipment for existing buildings, d. Construction of or improvements to new or existing water or equipment for new/proposed building"/>
    <n v="75000"/>
    <m/>
    <m/>
    <n v="23"/>
    <n v="119"/>
    <n v="33800"/>
    <n v="2430000"/>
    <m/>
    <n v="5"/>
    <x v="2"/>
    <n v="75000"/>
    <n v="0"/>
    <m/>
    <m/>
    <n v="0"/>
    <n v="119"/>
    <n v="0"/>
    <n v="0"/>
    <n v="0"/>
    <n v="60000"/>
    <s v="Tax Grant"/>
    <n v="0"/>
    <n v="0"/>
  </r>
  <r>
    <s v="2019-24151"/>
    <x v="0"/>
    <x v="0"/>
    <x v="498"/>
    <x v="12"/>
    <s v="Clarence"/>
    <x v="523"/>
    <x v="1"/>
    <s v="Pasquotank"/>
    <n v="1"/>
    <s v="6 Kitty Hawk Lane, Elizabeth City, NC 27909"/>
    <x v="1"/>
    <s v="6 Kitty Hawk Lane, Elizabeth City, NC 27909"/>
    <n v="27909"/>
    <s v="252-331-5683"/>
    <s v="www.hockmeyer.com"/>
    <n v="333249"/>
    <s v="Not Applicable"/>
    <s v="Manufacturing"/>
    <s v="Not Applicable"/>
    <s v="a. Installation or purchase of new equipment, b. Structural repairs, improvements or renovations to existing buildings to be used for expansion, c. Construction of or improvements to new or existing water or equipment for existing buildings"/>
    <n v="300000"/>
    <m/>
    <m/>
    <n v="81"/>
    <n v="52"/>
    <n v="34944"/>
    <n v="5474054"/>
    <m/>
    <n v="5"/>
    <x v="1"/>
    <n v="0"/>
    <n v="0"/>
    <m/>
    <m/>
    <n v="0"/>
    <n v="52"/>
    <n v="0"/>
    <n v="0"/>
    <n v="0"/>
    <n v="100000"/>
    <s v="Cash"/>
    <n v="0"/>
    <n v="0"/>
  </r>
  <r>
    <s v="2019-24891"/>
    <x v="0"/>
    <x v="0"/>
    <x v="499"/>
    <x v="12"/>
    <s v="Outdoors"/>
    <x v="524"/>
    <x v="2"/>
    <s v="McDowell"/>
    <n v="2"/>
    <s v="78 Catawba Ave, Old Fort, NC 28762"/>
    <x v="0"/>
    <s v="78 Catawba Ave, Old Fort, NC 28762"/>
    <n v="28762"/>
    <s v="206-304-8500"/>
    <s v="www.kitsbow.com"/>
    <n v="315220"/>
    <s v="Not Applicable"/>
    <s v="Manufacturing"/>
    <s v="Not Applicable"/>
    <s v="a. Installation or purchase of new equipment, b. Structural repairs, improvements or renovations to existing buildings to be used for expansion, c. Construction of or improvements to new or existing water or equipment for existing buildings"/>
    <n v="200000"/>
    <m/>
    <m/>
    <n v="48"/>
    <n v="0"/>
    <n v="35880"/>
    <n v="801000"/>
    <m/>
    <n v="3"/>
    <x v="0"/>
    <n v="0"/>
    <n v="200000"/>
    <m/>
    <m/>
    <n v="53"/>
    <n v="0"/>
    <n v="797"/>
    <n v="1366511"/>
    <n v="0"/>
    <n v="106000"/>
    <s v="Cash"/>
    <n v="106000"/>
    <n v="200000"/>
  </r>
  <r>
    <s v="2019-24149"/>
    <x v="0"/>
    <x v="0"/>
    <x v="500"/>
    <x v="12"/>
    <s v="Band Aid"/>
    <x v="525"/>
    <x v="1"/>
    <s v="Orange"/>
    <n v="3"/>
    <s v="TBD"/>
    <x v="0"/>
    <s v="Three Lakes Dr, Northfield, IL "/>
    <n v="60093"/>
    <s v="847-643-4316"/>
    <s v="www.medline.com"/>
    <n v="424990"/>
    <s v="Not Applicable"/>
    <s v="Wholesale Trade"/>
    <s v="Not Applicable"/>
    <s v="d. Construction of or improvements to new or existing water or equipment for new/proposed building"/>
    <n v="500000"/>
    <m/>
    <m/>
    <n v="225"/>
    <n v="251"/>
    <n v="35464"/>
    <n v="58500000"/>
    <m/>
    <n v="5"/>
    <x v="0"/>
    <n v="0"/>
    <n v="500000"/>
    <m/>
    <m/>
    <n v="236"/>
    <n v="251"/>
    <n v="1524"/>
    <n v="98000000"/>
    <n v="0"/>
    <n v="803000"/>
    <s v="Cash"/>
    <n v="605717"/>
    <n v="500000"/>
  </r>
  <r>
    <s v="2019-24953"/>
    <x v="0"/>
    <x v="0"/>
    <x v="501"/>
    <x v="12"/>
    <s v="Pompano"/>
    <x v="526"/>
    <x v="2"/>
    <s v="Harnett"/>
    <n v="2"/>
    <s v="2 Dinan Rd, Dunn, NC 28334"/>
    <x v="0"/>
    <s v="2 Dinan Rd, Dunn, NC"/>
    <n v="28334"/>
    <s v="954-946-2212"/>
    <s v="www.palletconsultants.com"/>
    <n v="321920"/>
    <s v="Not Applicable"/>
    <s v="Manufacturing"/>
    <s v="Not Applicable"/>
    <s v="a. Installation or purchase of new equipment, b. Structural repairs, improvements or renovations to existing buildings to be used for expansion, c. Construction of or improvements to new or existing water or equipment for existing buildings"/>
    <n v="100000"/>
    <m/>
    <m/>
    <n v="45"/>
    <n v="0"/>
    <n v="33072"/>
    <n v="2835000"/>
    <m/>
    <n v="4"/>
    <x v="2"/>
    <n v="100000"/>
    <n v="0"/>
    <m/>
    <m/>
    <n v="0"/>
    <n v="0"/>
    <n v="0"/>
    <n v="0"/>
    <n v="0"/>
    <n v="127542"/>
    <s v="Tax Grant"/>
    <n v="0"/>
    <n v="0"/>
  </r>
  <r>
    <s v="2019-23657"/>
    <x v="0"/>
    <x v="0"/>
    <x v="502"/>
    <x v="12"/>
    <s v="Nest"/>
    <x v="527"/>
    <x v="2"/>
    <s v="Wayne"/>
    <n v="1"/>
    <s v="1500 North Carolina St, Goldsboro, NC 27530"/>
    <x v="0"/>
    <s v="2102 83rd Street, North Bergen, NJ"/>
    <n v="7047"/>
    <s v="201-355-6366"/>
    <s v="www.michaelaram.com"/>
    <n v="493110"/>
    <s v="Not Applicable"/>
    <s v="Transportation and Warehousing"/>
    <s v="Not Applicable"/>
    <s v="a. Installation or purchase of new equipment, b. Structural repairs, improvements or renovations to existing buildings to be used for expansion, c. Construction of or improvements to new or existing water or equipment for existing buildings"/>
    <n v="200000"/>
    <m/>
    <m/>
    <n v="106"/>
    <n v="0"/>
    <n v="35464"/>
    <n v="5112000"/>
    <m/>
    <n v="5"/>
    <x v="2"/>
    <n v="200000"/>
    <n v="0"/>
    <m/>
    <m/>
    <n v="0"/>
    <n v="0"/>
    <n v="0"/>
    <n v="0"/>
    <n v="0"/>
    <n v="200000"/>
    <s v="Cash"/>
    <n v="0"/>
    <n v="0"/>
  </r>
  <r>
    <s v="2019-25029"/>
    <x v="0"/>
    <x v="0"/>
    <x v="503"/>
    <x v="12"/>
    <s v="Eden"/>
    <x v="528"/>
    <x v="1"/>
    <s v="Rockingham"/>
    <n v="1"/>
    <s v="335 Summit Rd, Eden, NC 27288"/>
    <x v="0"/>
    <s v="2121 Heilig Road, Salisbury, NC "/>
    <n v="28146"/>
    <s v="704-638-5114"/>
    <s v="www.gildancorp.com"/>
    <n v="313110"/>
    <s v="Not Applicable"/>
    <s v="Manufacturing"/>
    <s v="Not Applicable"/>
    <s v="a. Installation or purchase of new equipment, b. Structural repairs, improvements or renovations to existing buildings to be used for expansion, c. Construction of or improvements to new or existing water or equipment for existing buildings"/>
    <n v="250000"/>
    <m/>
    <m/>
    <n v="77"/>
    <n v="1503"/>
    <n v="34736"/>
    <n v="4275000"/>
    <m/>
    <n v="2"/>
    <x v="1"/>
    <n v="0"/>
    <n v="0"/>
    <m/>
    <m/>
    <n v="0"/>
    <n v="1503"/>
    <n v="0"/>
    <n v="0"/>
    <n v="0"/>
    <n v="362694"/>
    <s v="Tax Grant"/>
    <n v="0"/>
    <n v="0"/>
  </r>
  <r>
    <s v="2019-24894"/>
    <x v="0"/>
    <x v="0"/>
    <x v="504"/>
    <x v="12"/>
    <s v="Joker II"/>
    <x v="529"/>
    <x v="2"/>
    <s v="Columbus"/>
    <n v="1"/>
    <s v="305 South Main Street, Tabor City, NC 28463"/>
    <x v="0"/>
    <s v="6000 North Ocean Blvd, Myrtle Beach, SC"/>
    <n v="29577"/>
    <s v="843-449-5060"/>
    <s v="n/a"/>
    <n v="325998"/>
    <s v="Not Applicable"/>
    <s v="Manufacturing"/>
    <s v="Not Applicable"/>
    <s v="a. Installation or purchase of new equipment, b. Structural repairs, improvements or renovations to existing buildings to be used for expansion, c. Construction of or improvements to new or existing water or equipment for existing buildings"/>
    <n v="100000"/>
    <m/>
    <m/>
    <n v="27"/>
    <n v="0"/>
    <n v="33800"/>
    <n v="3114000"/>
    <m/>
    <n v="3"/>
    <x v="1"/>
    <n v="0"/>
    <n v="0"/>
    <m/>
    <m/>
    <n v="0"/>
    <n v="0"/>
    <n v="0"/>
    <n v="0"/>
    <n v="0"/>
    <n v="40279"/>
    <s v="Tax Grant"/>
    <n v="0"/>
    <n v="0"/>
  </r>
  <r>
    <s v="2019-23894"/>
    <x v="0"/>
    <x v="0"/>
    <x v="505"/>
    <x v="12"/>
    <s v="Green"/>
    <x v="530"/>
    <x v="2"/>
    <s v="Henderson"/>
    <n v="3"/>
    <s v="822 Pleasant Grove Rd Etowah, NC 28739"/>
    <x v="0"/>
    <s v="1 Bridge St, Irvington, NY"/>
    <n v="10533"/>
    <s v="917-776-6155"/>
    <s v="www.brightfarms.com"/>
    <n v="111319"/>
    <s v="Not Applicable"/>
    <s v="Agriculture, Forestry, Fishing and Hunting"/>
    <s v="Not Applicable"/>
    <s v="a. Installation or purchase of new equipment, d. Construction of or improvements to new or existing water or equipment for new/proposed building"/>
    <n v="55000"/>
    <m/>
    <m/>
    <n v="49"/>
    <n v="0"/>
    <n v="38272"/>
    <n v="19287450"/>
    <m/>
    <n v="3"/>
    <x v="1"/>
    <n v="0"/>
    <n v="0"/>
    <m/>
    <m/>
    <n v="0"/>
    <n v="0"/>
    <n v="0"/>
    <n v="0"/>
    <n v="0"/>
    <n v="530000"/>
    <s v="Tax Grant"/>
    <n v="0"/>
    <n v="0"/>
  </r>
  <r>
    <s v="2019-25511"/>
    <x v="0"/>
    <x v="0"/>
    <x v="506"/>
    <x v="12"/>
    <s v="Rota"/>
    <x v="531"/>
    <x v="1"/>
    <s v="Wilson"/>
    <n v="1"/>
    <s v="4633 Merck Rd, Wilson, NC27893"/>
    <x v="0"/>
    <s v="2000 Galloping Hill Rd, Kenilworth, NJ"/>
    <n v="7033"/>
    <s v="908-740-4000"/>
    <s v="www.merck.com"/>
    <n v="325414"/>
    <s v="Not Applicable"/>
    <s v="Manufacturing"/>
    <s v="Not Applicable"/>
    <s v="a. Installation or purchase of new equipment, d. Construction of or improvements to new or existing water or equipment for new/proposed building"/>
    <n v="200000"/>
    <m/>
    <m/>
    <n v="55"/>
    <n v="0"/>
    <n v="43992"/>
    <n v="57000000"/>
    <m/>
    <n v="3"/>
    <x v="2"/>
    <n v="200000"/>
    <n v="0"/>
    <m/>
    <m/>
    <n v="0"/>
    <n v="0"/>
    <n v="0"/>
    <n v="0"/>
    <n v="0"/>
    <n v="700000"/>
    <s v="Tax Grant"/>
    <n v="0"/>
    <n v="0"/>
  </r>
  <r>
    <s v="2019-25193"/>
    <x v="0"/>
    <x v="0"/>
    <x v="507"/>
    <x v="12"/>
    <s v="Peach Tree"/>
    <x v="532"/>
    <x v="1"/>
    <s v="Guilford"/>
    <n v="2"/>
    <s v="300 N. Greene St, Greensboro, NC 27401"/>
    <x v="0"/>
    <s v="628 Green Valley Rd, Greensboro, NC"/>
    <n v="27408"/>
    <s v="336-272-1338"/>
    <s v="www.thefreshmarket.com"/>
    <n v="551114"/>
    <s v="Not Applicable"/>
    <s v="Management of Companies and Enterprises"/>
    <s v="Not Applicable"/>
    <s v="a. Installation or purchase of new equipment, b. Structural repairs, improvements or renovations to existing buildings to be used for expansion"/>
    <n v="500000"/>
    <m/>
    <m/>
    <n v="48"/>
    <n v="238"/>
    <n v="47944"/>
    <n v="5475000"/>
    <m/>
    <n v="5"/>
    <x v="2"/>
    <n v="200000"/>
    <n v="300000"/>
    <m/>
    <m/>
    <n v="32"/>
    <n v="238"/>
    <n v="2148"/>
    <n v="5745000"/>
    <n v="0"/>
    <n v="708000"/>
    <s v="Cash"/>
    <n v="180600"/>
    <n v="300000"/>
  </r>
  <r>
    <s v="2018-23033"/>
    <x v="0"/>
    <x v="0"/>
    <x v="508"/>
    <x v="12"/>
    <s v="Cheddar"/>
    <x v="533"/>
    <x v="2"/>
    <s v="Pender"/>
    <n v="3"/>
    <s v="TBD"/>
    <x v="0"/>
    <s v="Chennai, India"/>
    <n v="60003"/>
    <n v="914442857745"/>
    <s v="www.polyhose.com"/>
    <n v="423840"/>
    <s v="Not Applicable"/>
    <s v="Wholesale Trade"/>
    <s v="Not Applicable"/>
    <s v="a. Installation or purchase of new equipment, d. Construction of or improvements to new or existing water or equipment for new/proposed building"/>
    <n v="75000"/>
    <m/>
    <m/>
    <n v="46"/>
    <n v="0"/>
    <n v="32604"/>
    <n v="7110000"/>
    <m/>
    <n v="5"/>
    <x v="2"/>
    <n v="75000"/>
    <n v="0"/>
    <m/>
    <m/>
    <n v="0"/>
    <n v="0"/>
    <n v="0"/>
    <n v="0"/>
    <n v="0"/>
    <n v="77900"/>
    <s v="Land"/>
    <n v="0"/>
    <n v="0"/>
  </r>
  <r>
    <s v="2019-24747"/>
    <x v="0"/>
    <x v="0"/>
    <x v="509"/>
    <x v="12"/>
    <s v="Helios"/>
    <x v="534"/>
    <x v="2"/>
    <s v="Guilford"/>
    <n v="2"/>
    <s v="TBD"/>
    <x v="0"/>
    <s v="Athens, Greece"/>
    <n v="10563"/>
    <n v="3021062455495"/>
    <s v="www.sunlight.gr"/>
    <n v="335911"/>
    <s v="Not Applicable"/>
    <s v="Manufacturing"/>
    <s v="Not Applicable"/>
    <s v="a. Installation or purchase of new equipment, d. Construction of or improvements to new or existing water or equipment for new/proposed building"/>
    <n v="100000"/>
    <m/>
    <m/>
    <n v="41"/>
    <n v="0"/>
    <n v="47944"/>
    <n v="5913000"/>
    <m/>
    <n v="4"/>
    <x v="2"/>
    <n v="100000"/>
    <n v="0"/>
    <m/>
    <m/>
    <n v="0"/>
    <n v="0"/>
    <n v="0"/>
    <n v="0"/>
    <n v="0"/>
    <n v="332819"/>
    <s v="Tax Grant"/>
    <n v="0"/>
    <n v="0"/>
  </r>
  <r>
    <s v="2019-25045"/>
    <x v="0"/>
    <x v="0"/>
    <x v="510"/>
    <x v="12"/>
    <s v="Lime"/>
    <x v="535"/>
    <x v="2"/>
    <s v="Guilford"/>
    <n v="2"/>
    <s v="738 Gallimore Dairy Rd, High Point, NC 27265"/>
    <x v="0"/>
    <s v="1225 West Burnett Ave, Louisville, KY"/>
    <n v="40210"/>
    <s v="502-636-8413"/>
    <s v="www.llflex.com"/>
    <n v="322220"/>
    <s v="Not Applicable"/>
    <s v="Manufacturing"/>
    <s v="Not Applicable"/>
    <s v="a. Installation or purchase of new equipment, c. Construction of or improvements to new or existing water or equipment for existing buildings"/>
    <n v="90000"/>
    <m/>
    <m/>
    <n v="41"/>
    <n v="0"/>
    <n v="47944"/>
    <n v="6840000"/>
    <m/>
    <n v="5"/>
    <x v="2"/>
    <n v="90000"/>
    <n v="0"/>
    <m/>
    <m/>
    <n v="0"/>
    <n v="0"/>
    <n v="0"/>
    <n v="0"/>
    <n v="0"/>
    <n v="45000"/>
    <s v="Cash"/>
    <n v="0"/>
    <n v="0"/>
  </r>
  <r>
    <s v="2019-25586"/>
    <x v="0"/>
    <x v="0"/>
    <x v="511"/>
    <x v="13"/>
    <s v="Paris"/>
    <x v="536"/>
    <x v="1"/>
    <s v="Edgecombe"/>
    <n v="1"/>
    <s v="110 Sara Lee Road, Tarboro, NC"/>
    <x v="1"/>
    <s v="110 Sara Lee Rd, Tarboro, NC "/>
    <n v="27886"/>
    <s v="252-641-5370"/>
    <s v="www.saraleefrozenbakery.com"/>
    <n v="311813"/>
    <s v="Not Applicable"/>
    <s v="Manufacturing"/>
    <s v="Not Applicable"/>
    <s v="a. Installation or purchase of new equipment, b. Structural repairs, improvements or renovations to existing buildings to be used for expansion"/>
    <n v="500000"/>
    <m/>
    <m/>
    <n v="97"/>
    <n v="660"/>
    <n v="34424"/>
    <n v="17820000"/>
    <m/>
    <n v="2"/>
    <x v="1"/>
    <n v="0"/>
    <n v="0"/>
    <m/>
    <m/>
    <n v="0"/>
    <n v="660"/>
    <n v="0"/>
    <n v="0"/>
    <n v="0"/>
    <n v="506944"/>
    <s v="Tax Grant"/>
    <n v="0"/>
    <n v="0"/>
  </r>
  <r>
    <s v="2019-24627"/>
    <x v="0"/>
    <x v="0"/>
    <x v="512"/>
    <x v="13"/>
    <s v="Earmark"/>
    <x v="336"/>
    <x v="1"/>
    <s v="Guilford"/>
    <n v="2"/>
    <s v="520 Radar Rd, Greensboro, NC 27410"/>
    <x v="1"/>
    <s v="1900 West Field Court, Lake Forest, NC"/>
    <n v="60045"/>
    <s v="732-610-1750"/>
    <s v="www.pactiv.com"/>
    <n v="322211"/>
    <s v="Not Applicable"/>
    <s v="Manufacturing"/>
    <s v="Not Applicable"/>
    <s v="a. Installation or purchase of new equipment"/>
    <n v="50000"/>
    <m/>
    <m/>
    <n v="23"/>
    <n v="1139"/>
    <n v="47944"/>
    <n v="7200000"/>
    <m/>
    <n v="2"/>
    <x v="0"/>
    <n v="0"/>
    <n v="50000"/>
    <m/>
    <m/>
    <n v="25"/>
    <n v="1139"/>
    <n v="927"/>
    <n v="8000000"/>
    <n v="0"/>
    <n v="160000"/>
    <s v="Tax Grant"/>
    <n v="50000"/>
    <n v="50000"/>
  </r>
  <r>
    <s v="2019-25278"/>
    <x v="0"/>
    <x v="0"/>
    <x v="513"/>
    <x v="13"/>
    <s v="Insure"/>
    <x v="537"/>
    <x v="1"/>
    <s v="Wayne"/>
    <n v="1"/>
    <s v="400 Commerce Ct, Goldsboro, NC 27534"/>
    <x v="1"/>
    <s v="400 Commerce Ct, Goldsboro, NC"/>
    <n v="27534"/>
    <s v="919-759-3220"/>
    <s v="www.atlanticcasualty.net"/>
    <n v="524126"/>
    <s v="Not Applicable"/>
    <s v="Finance and Insurance"/>
    <s v="Not Applicable"/>
    <s v="a. Installation or purchase of new equipment, b. Structural repairs, improvements or renovations to existing buildings to be used for expansion, c. Construction of or improvements to new or existing water or equipment for existing buildings, d. Construction of or improvements to new or existing water or equipment for new/proposed building"/>
    <n v="250000"/>
    <m/>
    <m/>
    <n v="75"/>
    <n v="117"/>
    <n v="35464"/>
    <n v="10647000"/>
    <m/>
    <n v="5"/>
    <x v="2"/>
    <n v="250000"/>
    <n v="0"/>
    <m/>
    <m/>
    <n v="0"/>
    <n v="117"/>
    <n v="0"/>
    <n v="0"/>
    <n v="0"/>
    <n v="1100000"/>
    <s v="Tax Grant"/>
    <n v="0"/>
    <n v="0"/>
  </r>
  <r>
    <s v="2019-25337"/>
    <x v="0"/>
    <x v="0"/>
    <x v="513"/>
    <x v="13"/>
    <s v="NP East"/>
    <x v="538"/>
    <x v="2"/>
    <s v="Chowan"/>
    <n v="1"/>
    <s v="809 Soundside Rd, Edenton, NC 27932"/>
    <x v="0"/>
    <s v="PO Box 45, Cozad, NE"/>
    <n v="69130"/>
    <s v="308-784-2500"/>
    <s v="www.countryestatevinyl.com"/>
    <n v="326121"/>
    <s v="Not Applicable"/>
    <s v="Manufacturing"/>
    <s v="Not Applicable"/>
    <s v="a. Installation or purchase of new equipment, b. Structural repairs, improvements or renovations to existing buildings to be used for expansion, c. Construction of or improvements to new or existing water or equipment for existing buildings"/>
    <n v="60000"/>
    <m/>
    <m/>
    <n v="20"/>
    <n v="0"/>
    <n v="34112"/>
    <n v="975132"/>
    <m/>
    <n v="2"/>
    <x v="1"/>
    <n v="0"/>
    <n v="0"/>
    <m/>
    <m/>
    <n v="0"/>
    <n v="0"/>
    <n v="0"/>
    <n v="0"/>
    <n v="0"/>
    <n v="23000"/>
    <s v="Tax Grant"/>
    <n v="0"/>
    <n v="0"/>
  </r>
  <r>
    <s v="2019-25756"/>
    <x v="0"/>
    <x v="0"/>
    <x v="513"/>
    <x v="13"/>
    <s v="Rock"/>
    <x v="539"/>
    <x v="2"/>
    <s v="Edgecombe"/>
    <n v="1"/>
    <s v="133 Blue Hawaiian, Battleboro, NC 27809"/>
    <x v="0"/>
    <s v="PO Box 60006, Boulder City, NV"/>
    <n v="89006"/>
    <s v="702-824-9702"/>
    <s v="www.armorock.com"/>
    <n v="327390"/>
    <s v="Not Applicable"/>
    <s v="Manufacturing"/>
    <s v="Not Applicable"/>
    <s v="a. Installation or purchase of new equipment, b. Structural repairs, improvements or renovations to existing buildings to be used for expansion, c. Construction of or improvements to new or existing water or equipment for existing buildings"/>
    <n v="200000"/>
    <m/>
    <m/>
    <n v="50"/>
    <n v="0"/>
    <n v="34424"/>
    <n v="5962500"/>
    <m/>
    <n v="5"/>
    <x v="1"/>
    <n v="0"/>
    <n v="0"/>
    <m/>
    <m/>
    <n v="0"/>
    <n v="0"/>
    <n v="0"/>
    <n v="0"/>
    <n v="0"/>
    <n v="500000"/>
    <s v="Cash"/>
    <n v="0"/>
    <n v="0"/>
  </r>
  <r>
    <s v="2019-24841"/>
    <x v="0"/>
    <x v="0"/>
    <x v="514"/>
    <x v="13"/>
    <s v="Red"/>
    <x v="540"/>
    <x v="1"/>
    <s v="Guilford"/>
    <n v="2"/>
    <s v="TBD"/>
    <x v="0"/>
    <s v="410 Swing Rd, Greensboro, NC"/>
    <n v="27409"/>
    <s v="336-632-6000"/>
    <s v="www.syngenta-us.com"/>
    <n v="325320"/>
    <s v="Not Applicable"/>
    <s v="Manufacturing"/>
    <s v="Not Applicable"/>
    <s v="a. Installation or purchase of new equipment, b. Structural repairs, improvements or renovations to existing buildings to be used for expansion, c. Construction of or improvements to new or existing water or equipment for existing buildings, d. Construction of or improvements to new or existing water or equipment for new/proposed building"/>
    <n v="5000000"/>
    <m/>
    <m/>
    <n v="0"/>
    <n v="650"/>
    <n v="47944"/>
    <n v="40860000"/>
    <m/>
    <n v="3"/>
    <x v="2"/>
    <n v="5000000"/>
    <n v="0"/>
    <m/>
    <m/>
    <n v="0"/>
    <n v="650"/>
    <n v="0"/>
    <n v="0"/>
    <n v="0"/>
    <n v="3630000"/>
    <s v="Tax Grant"/>
    <n v="0"/>
    <n v="0"/>
  </r>
  <r>
    <s v="2019-25675"/>
    <x v="0"/>
    <x v="0"/>
    <x v="515"/>
    <x v="13"/>
    <s v="Ocean"/>
    <x v="541"/>
    <x v="1"/>
    <s v="Carteret"/>
    <n v="2"/>
    <s v="2570 NC-101, Beaufort, NC 28516"/>
    <x v="1"/>
    <s v="2570 NC-101, Beaufort, NC"/>
    <n v="28516"/>
    <s v="252-728-5321"/>
    <s v="www.parkerboats.com"/>
    <n v="336612"/>
    <s v="Not Applicable"/>
    <s v="Manufacturing"/>
    <s v="Not Applicable"/>
    <s v="a. Installation or purchase of new equipment, b. Structural repairs, improvements or renovations to existing buildings to be used for expansion"/>
    <n v="100000"/>
    <m/>
    <m/>
    <n v="38"/>
    <n v="102"/>
    <n v="31616"/>
    <n v="1715000"/>
    <m/>
    <n v="2"/>
    <x v="0"/>
    <n v="0"/>
    <n v="50000"/>
    <m/>
    <m/>
    <n v="24"/>
    <n v="102"/>
    <n v="819"/>
    <n v="1302421"/>
    <n v="0"/>
    <n v="50000"/>
    <s v="Cash"/>
    <n v="25000"/>
    <n v="50000"/>
  </r>
  <r>
    <s v="2019-23920"/>
    <x v="0"/>
    <x v="0"/>
    <x v="516"/>
    <x v="13"/>
    <s v="Max"/>
    <x v="542"/>
    <x v="2"/>
    <s v="Gaston"/>
    <n v="2"/>
    <s v="907 Gastonia Tech Parkway, Dallas, NC 28034"/>
    <x v="0"/>
    <s v="318 Industrial Ln, Torrington, CT"/>
    <n v="6790"/>
    <s v="860-626-6328"/>
    <s v="www.dymax.com"/>
    <n v="325529"/>
    <s v="Not Applicable"/>
    <s v="Manufacturing"/>
    <s v="Not Applicable"/>
    <s v="a. Installation or purchase of new equipment"/>
    <n v="200000"/>
    <m/>
    <m/>
    <n v="53"/>
    <n v="0"/>
    <n v="39832"/>
    <n v="19374750"/>
    <m/>
    <n v="5"/>
    <x v="2"/>
    <n v="200000"/>
    <n v="0"/>
    <m/>
    <m/>
    <n v="0"/>
    <n v="0"/>
    <n v="0"/>
    <n v="0"/>
    <n v="0"/>
    <n v="1021000"/>
    <s v="Tax Grant"/>
    <n v="0"/>
    <n v="0"/>
  </r>
  <r>
    <s v="2019-25220"/>
    <x v="0"/>
    <x v="0"/>
    <x v="517"/>
    <x v="13"/>
    <s v="Philly"/>
    <x v="543"/>
    <x v="1"/>
    <s v="Cherokee"/>
    <n v="2"/>
    <s v="75 Peachtree Street, Murphy, NC"/>
    <x v="1"/>
    <s v="1995 NC Hwy 141, Murphy, NC"/>
    <n v="28906"/>
    <s v="828-837-5115"/>
    <s v="www.moog.com"/>
    <n v="335312"/>
    <s v="Not Applicable"/>
    <s v="Manufacturing"/>
    <s v="Not Applicable"/>
    <s v="a. Installation or purchase of new equipment, b. Structural repairs, improvements or renovations to existing buildings to be used for expansion"/>
    <n v="40000"/>
    <m/>
    <m/>
    <n v="11"/>
    <n v="405"/>
    <n v="31824"/>
    <n v="2070000"/>
    <m/>
    <n v="2"/>
    <x v="1"/>
    <n v="0"/>
    <n v="0"/>
    <m/>
    <m/>
    <n v="0"/>
    <n v="405"/>
    <n v="0"/>
    <n v="0"/>
    <n v="0"/>
    <n v="20000"/>
    <s v="Tax Grant"/>
    <n v="0"/>
    <n v="0"/>
  </r>
  <r>
    <s v="2018-22816a"/>
    <x v="0"/>
    <x v="2"/>
    <x v="518"/>
    <x v="13"/>
    <s v="Blue Sky"/>
    <x v="544"/>
    <x v="1"/>
    <s v="Stanly"/>
    <n v="2"/>
    <s v="10145 Lighthouse Rd, Oakboro, NC 28129"/>
    <x v="0"/>
    <s v="2901 Randolph Rd, Charlotte, NC"/>
    <n v="28207"/>
    <s v="704-348-5408"/>
    <s v="www.charlottepipe.com"/>
    <n v="331511"/>
    <s v="Not Applicable"/>
    <s v="Manufacturing"/>
    <s v="Not Applicable"/>
    <s v="a. Installation or purchase of new equipment"/>
    <n v="500000"/>
    <m/>
    <m/>
    <n v="0"/>
    <n v="1240"/>
    <n v="33124"/>
    <n v="325000000"/>
    <m/>
    <n v="4"/>
    <x v="2"/>
    <n v="500000"/>
    <n v="0"/>
    <m/>
    <m/>
    <n v="0"/>
    <n v="1240"/>
    <n v="0"/>
    <n v="0"/>
    <n v="0"/>
    <n v="44000000"/>
    <s v="Tax Grant"/>
    <n v="0"/>
    <n v="0"/>
  </r>
  <r>
    <s v="2019-25595"/>
    <x v="0"/>
    <x v="0"/>
    <x v="519"/>
    <x v="13"/>
    <s v="Resin"/>
    <x v="545"/>
    <x v="2"/>
    <s v="Robeson"/>
    <n v="1"/>
    <s v="NC Hwy 71, Red Springs, NC 28377"/>
    <x v="0"/>
    <s v="Bergamo, Italy"/>
    <n v="24068"/>
    <n v="390352657411"/>
    <s v="www.serioplast.com"/>
    <n v="326160"/>
    <s v="Not Applicable"/>
    <s v="Manufacturing"/>
    <s v="Not Applicable"/>
    <s v="a. Installation or purchase of new equipment, b. Structural repairs, improvements or renovations to existing buildings to be used for expansion"/>
    <n v="150000"/>
    <m/>
    <m/>
    <n v="41"/>
    <n v="0"/>
    <n v="33436"/>
    <n v="8478000"/>
    <m/>
    <n v="3"/>
    <x v="2"/>
    <n v="150000"/>
    <n v="0"/>
    <m/>
    <m/>
    <n v="0"/>
    <n v="0"/>
    <n v="0"/>
    <n v="0"/>
    <n v="0"/>
    <n v="110556"/>
    <s v="Tax Grant"/>
    <n v="0"/>
    <n v="0"/>
  </r>
  <r>
    <s v="2020-25932"/>
    <x v="0"/>
    <x v="0"/>
    <x v="520"/>
    <x v="13"/>
    <s v="Refresh"/>
    <x v="546"/>
    <x v="2"/>
    <s v="Burke"/>
    <n v="2"/>
    <s v="100 Ceramic Tile Dr, Morganton, NC 28655"/>
    <x v="0"/>
    <s v="9 Minson Way, Montebello, CA"/>
    <n v="90640"/>
    <s v="213-627-5050"/>
    <s v="www.unixpackaging.com"/>
    <n v="312112"/>
    <s v="Not Applicable"/>
    <s v="Manufacturing"/>
    <s v="Not Applicable"/>
    <s v="a. Installation or purchase of new equipment, b. Structural repairs, improvements or renovations to existing buildings to be used for expansion"/>
    <n v="500000"/>
    <m/>
    <m/>
    <n v="203"/>
    <n v="0"/>
    <n v="36816"/>
    <n v="17100000"/>
    <m/>
    <n v="5"/>
    <x v="2"/>
    <n v="125000"/>
    <n v="375000"/>
    <m/>
    <m/>
    <n v="184"/>
    <n v="0"/>
    <n v="1078"/>
    <n v="22379490"/>
    <n v="0"/>
    <n v="702075"/>
    <s v="Tax Grant"/>
    <n v="248620"/>
    <n v="375000"/>
  </r>
  <r>
    <s v="2019-24676"/>
    <x v="0"/>
    <x v="0"/>
    <x v="521"/>
    <x v="13"/>
    <s v="Sneakers"/>
    <x v="547"/>
    <x v="1"/>
    <s v="Cleveland"/>
    <n v="1"/>
    <s v="135 Old Boiling Springs Rd, Shelby, NC 28152"/>
    <x v="0"/>
    <s v="99 East River Dr, East Hartford, CT"/>
    <n v="6108"/>
    <s v="860-622-7626"/>
    <s v="www.imc-ma.com"/>
    <n v="331410"/>
    <s v="Not Applicable"/>
    <s v="Manufacturing"/>
    <s v="Not Applicable"/>
    <s v="a. Installation or purchase of new equipment"/>
    <n v="150000"/>
    <m/>
    <m/>
    <n v="41"/>
    <n v="76"/>
    <n v="38740"/>
    <n v="23752478"/>
    <m/>
    <n v="2"/>
    <x v="0"/>
    <n v="0"/>
    <n v="150000"/>
    <m/>
    <m/>
    <n v="55"/>
    <n v="76"/>
    <n v="1102"/>
    <n v="48973533"/>
    <n v="0"/>
    <n v="50000"/>
    <s v="Cash"/>
    <n v="50000"/>
    <n v="150000"/>
  </r>
  <r>
    <s v="2020-26241"/>
    <x v="0"/>
    <x v="0"/>
    <x v="522"/>
    <x v="13"/>
    <s v="Flag"/>
    <x v="548"/>
    <x v="1"/>
    <s v="Bladen"/>
    <n v="1"/>
    <s v="518 Ben Greene Industrial Park Rd, Elizabethtown, NC 28337"/>
    <x v="1"/>
    <s v="664 Ben Greene Industrial Park Rd, Elizabethtow, NC"/>
    <n v="28337"/>
    <s v="910-862-3550"/>
    <s v="www.anthemdisplays.com"/>
    <n v="334419"/>
    <s v="Not Applicable"/>
    <s v="Manufacturing"/>
    <s v="Not Applicable"/>
    <s v="b. Structural repairs, improvements or renovations to existing buildings to be used for expansion"/>
    <n v="50000"/>
    <m/>
    <m/>
    <n v="15"/>
    <n v="9"/>
    <n v="34840"/>
    <n v="3240000"/>
    <m/>
    <n v="2"/>
    <x v="1"/>
    <n v="0"/>
    <n v="0"/>
    <m/>
    <m/>
    <n v="0"/>
    <n v="9"/>
    <n v="0"/>
    <n v="0"/>
    <n v="0"/>
    <n v="900000"/>
    <s v="Land"/>
    <n v="0"/>
    <n v="0"/>
  </r>
  <r>
    <s v="2020-26521"/>
    <x v="0"/>
    <x v="0"/>
    <x v="523"/>
    <x v="13"/>
    <s v="SPH"/>
    <x v="549"/>
    <x v="2"/>
    <s v="Vance"/>
    <n v="1"/>
    <s v="1133 Poplar Creek Road"/>
    <x v="0"/>
    <s v="1133 Poplar Creek Road"/>
    <n v="27537"/>
    <s v="631-421-6000"/>
    <s v="www.selectproducts-usa.com"/>
    <n v="322291"/>
    <s v="Not Applicable"/>
    <s v="Manufacturing"/>
    <s v="Not Applicable"/>
    <s v="a. Installation or purchase of new equipment, b. Structural repairs, improvements, or renovations to existing buildings to be used for expansion"/>
    <n v="350000"/>
    <m/>
    <m/>
    <n v="66"/>
    <n v="0"/>
    <n v="687"/>
    <n v="3681000"/>
    <m/>
    <n v="3"/>
    <x v="2"/>
    <n v="175000"/>
    <n v="175000"/>
    <m/>
    <m/>
    <n v="59"/>
    <n v="0"/>
    <n v="835"/>
    <n v="7103909"/>
    <n v="0"/>
    <n v="145231"/>
    <s v="Tax Grant"/>
    <n v="68424"/>
    <n v="175000"/>
  </r>
  <r>
    <s v="2020-26368"/>
    <x v="0"/>
    <x v="0"/>
    <x v="524"/>
    <x v="13"/>
    <s v="Liger"/>
    <x v="550"/>
    <x v="1"/>
    <s v="Pitt"/>
    <n v="1"/>
    <s v="601 Staton Road; Greenville, NC 27834"/>
    <x v="1"/>
    <s v="601 Staton Road; Greenville, NC "/>
    <n v="27834"/>
    <s v="252-641-8000"/>
    <s v="www.hccomposite.com"/>
    <n v="336612"/>
    <s v="Not Applicable"/>
    <s v="Manufacturing"/>
    <s v="Not Applicable"/>
    <s v="a. Installation or purchase of new equipment, b. Structural repairs, improvements, or renovations to existing buildings to be used for expansion"/>
    <n v="180000"/>
    <m/>
    <m/>
    <n v="54"/>
    <n v="180"/>
    <n v="789"/>
    <n v="8879000"/>
    <m/>
    <n v="2"/>
    <x v="0"/>
    <n v="0"/>
    <n v="180000"/>
    <m/>
    <m/>
    <n v="106"/>
    <n v="180"/>
    <n v="886"/>
    <n v="8895130"/>
    <n v="0"/>
    <n v="60000"/>
    <s v="Cash"/>
    <n v="60000"/>
    <n v="180000"/>
  </r>
  <r>
    <s v="2018-23212"/>
    <x v="0"/>
    <x v="0"/>
    <x v="525"/>
    <x v="13"/>
    <s v="Peach"/>
    <x v="551"/>
    <x v="1"/>
    <s v="Rowan"/>
    <n v="2"/>
    <s v="6701 Statesville Blvd; Salisbury, NC 28147"/>
    <x v="1"/>
    <s v="6701 Statesville Blvd; Salisbury, NC"/>
    <n v="28147"/>
    <s v="704-645-4650"/>
    <s v="www.cspplastics.com"/>
    <n v="336390"/>
    <s v="Not Applicable"/>
    <s v="Manufacturing"/>
    <s v="Not Applicable"/>
    <s v="a. Installation or purchase of new equipment, b. Structural repairs, improvements, or renovations to existing buildings to be used for expansion"/>
    <n v="100000"/>
    <m/>
    <m/>
    <n v="55"/>
    <n v="486"/>
    <n v="844"/>
    <n v="40500000"/>
    <m/>
    <n v="3"/>
    <x v="2"/>
    <n v="100000"/>
    <n v="0"/>
    <m/>
    <m/>
    <n v="0"/>
    <n v="0"/>
    <n v="0"/>
    <n v="0"/>
    <n v="0"/>
    <n v="919650"/>
    <s v="Tax Grant"/>
    <n v="0"/>
    <n v="0"/>
  </r>
  <r>
    <s v="2020-26615"/>
    <x v="0"/>
    <x v="0"/>
    <x v="526"/>
    <x v="13"/>
    <s v="BBQ"/>
    <x v="552"/>
    <x v="2"/>
    <s v="Cumberland"/>
    <n v="1"/>
    <s v="800 Technology Drive; Fayetteville, NC 28306"/>
    <x v="0"/>
    <s v="800 Technology Drive; Fayetteville, NC"/>
    <n v="28306"/>
    <s v="877-303-3134"/>
    <s v="www.dansons.com"/>
    <n v="493110"/>
    <s v="Not Applicable"/>
    <s v="Warehousing"/>
    <s v="Not Applicable"/>
    <s v="a. Installation or purchase of new equipment, b. Structural repairs, improvements, or renovations to existing buildings to be used for expansion, c. Construction of or improvements to new or existing water"/>
    <n v="400000"/>
    <m/>
    <m/>
    <n v="106"/>
    <n v="0"/>
    <n v="725"/>
    <n v="24930000"/>
    <m/>
    <n v="4"/>
    <x v="2"/>
    <n v="400000"/>
    <n v="0"/>
    <m/>
    <m/>
    <n v="0"/>
    <n v="0"/>
    <n v="0"/>
    <n v="0"/>
    <n v="0"/>
    <n v="175000"/>
    <s v="Cash"/>
    <n v="0"/>
    <n v="0"/>
  </r>
  <r>
    <s v="2020-26296"/>
    <x v="0"/>
    <x v="0"/>
    <x v="527"/>
    <x v="13"/>
    <s v="River Breeze"/>
    <x v="553"/>
    <x v="1"/>
    <s v="Beaufort"/>
    <n v="1"/>
    <s v="720 Page Road; Washington, NC 27889"/>
    <x v="1"/>
    <s v="720 Page Road; Washington, NC"/>
    <n v="27889"/>
    <s v="252-293-6699"/>
    <s v="www.cleanaire.net"/>
    <n v="333413"/>
    <s v="Not Applicable"/>
    <s v="Manufacturing"/>
    <s v="Not Applicable"/>
    <s v="a. Installation or purchase of new equipment, b. Structural repairs, improvements, or renovations to existing buildings to be used for expansion"/>
    <n v="120000"/>
    <m/>
    <m/>
    <n v="35"/>
    <n v="18"/>
    <n v="731"/>
    <n v="1305000"/>
    <m/>
    <n v="3"/>
    <x v="1"/>
    <n v="0"/>
    <n v="0"/>
    <m/>
    <m/>
    <n v="0"/>
    <n v="0"/>
    <n v="0"/>
    <n v="0"/>
    <n v="0"/>
    <n v="73000"/>
    <s v="Cash"/>
    <n v="0"/>
    <n v="0"/>
  </r>
  <r>
    <s v="2020-26731"/>
    <x v="0"/>
    <x v="0"/>
    <x v="528"/>
    <x v="13"/>
    <s v="TAD"/>
    <x v="554"/>
    <x v="2"/>
    <s v="McDowell"/>
    <n v="2"/>
    <s v="89 Commerce St; Old Fort, NC 28762"/>
    <x v="0"/>
    <s v="89 Commerce St; Old Fort, NC"/>
    <n v="28762"/>
    <s v="415-520-3222"/>
    <s v="www.tripleaughtdesign.com"/>
    <n v="314910"/>
    <n v="315220"/>
    <s v="Manufacturing"/>
    <s v="Manufacturing"/>
    <s v="a. Installation or purchase of new equipment, b. Structural repairs, improvements, or renovations to existing buildings to be used for expansion, c. Construction of or improvements to new or existing water"/>
    <n v="210000"/>
    <m/>
    <m/>
    <n v="63"/>
    <n v="0"/>
    <n v="707"/>
    <n v="965691"/>
    <m/>
    <n v="5"/>
    <x v="2"/>
    <n v="157500"/>
    <n v="52500"/>
    <m/>
    <m/>
    <n v="22"/>
    <n v="0"/>
    <n v="708"/>
    <n v="477502"/>
    <n v="0"/>
    <n v="105000"/>
    <s v="Cash"/>
    <n v="26250"/>
    <n v="52500"/>
  </r>
  <r>
    <s v="2020-26964"/>
    <x v="0"/>
    <x v="0"/>
    <x v="529"/>
    <x v="13"/>
    <s v="EastPac"/>
    <x v="555"/>
    <x v="1"/>
    <s v="Union"/>
    <n v="3"/>
    <s v="6029 Stitt St; Monroe, NC 28110"/>
    <x v="1"/>
    <s v="6029 Stitt St; Monroe, NC "/>
    <n v="28110"/>
    <s v="704-349-5055"/>
    <s v="www.hamiltondp.com"/>
    <n v="327420"/>
    <s v="Not Applicable"/>
    <s v="Manufacturing"/>
    <s v="Not Applicable"/>
    <s v="b. Structural repairs, improvements, or renovations to existing buildings to be used for expansion"/>
    <n v="50000"/>
    <m/>
    <m/>
    <n v="31"/>
    <n v="20"/>
    <n v="865"/>
    <n v="4500000"/>
    <m/>
    <n v="2"/>
    <x v="2"/>
    <n v="50000"/>
    <n v="0"/>
    <m/>
    <m/>
    <n v="0"/>
    <n v="0"/>
    <n v="0"/>
    <n v="0"/>
    <n v="0"/>
    <n v="326000"/>
    <s v="Tax Grant"/>
    <n v="0"/>
    <n v="0"/>
  </r>
  <r>
    <s v="2020-26919"/>
    <x v="0"/>
    <x v="0"/>
    <x v="530"/>
    <x v="13"/>
    <s v="Explorer"/>
    <x v="556"/>
    <x v="1"/>
    <s v="Catawba"/>
    <n v="2"/>
    <s v="1400 Burris Road; Newton, NC 28658"/>
    <x v="1"/>
    <s v="1400 Burris Road; Newton, NC"/>
    <n v="28658"/>
    <s v="586-441-1940"/>
    <s v="www.rmctechnology.com"/>
    <n v="336211"/>
    <s v="Not Applicable"/>
    <s v="Manufacturing"/>
    <s v="Not Applicable"/>
    <s v="b. Structural repairs, improvements, or renovations to existing buildings to be used for expansion"/>
    <n v="150000"/>
    <m/>
    <m/>
    <n v="72"/>
    <n v="24"/>
    <n v="829"/>
    <n v="6435000"/>
    <m/>
    <n v="5"/>
    <x v="2"/>
    <n v="150000"/>
    <n v="0"/>
    <m/>
    <m/>
    <n v="0"/>
    <n v="0"/>
    <n v="0"/>
    <n v="0"/>
    <n v="0"/>
    <n v="76378"/>
    <s v="Tax Grant"/>
    <n v="0"/>
    <n v="0"/>
  </r>
  <r>
    <s v="2020-26408"/>
    <x v="0"/>
    <x v="0"/>
    <x v="531"/>
    <x v="13"/>
    <s v="Connection"/>
    <x v="557"/>
    <x v="1"/>
    <s v="Surry"/>
    <n v="2"/>
    <s v="645 W. Pine Street; Mount Airy 27030"/>
    <x v="1"/>
    <s v="645 W. Pine Street; Mount Airy"/>
    <n v="27030"/>
    <s v="336-996-7046"/>
    <s v="www.itw.com"/>
    <n v="314999"/>
    <s v="Not Applicable"/>
    <s v="Manufacturing"/>
    <s v="Not Applicable"/>
    <s v="a. Installation or purchase of new equipment, b. Structural repairs, improvements, or renovations to existing buildings to be used for expansion"/>
    <n v="75000"/>
    <m/>
    <m/>
    <n v="30"/>
    <n v="259"/>
    <n v="716"/>
    <n v="4086488"/>
    <m/>
    <n v="3"/>
    <x v="0"/>
    <n v="0"/>
    <n v="75000"/>
    <m/>
    <m/>
    <n v="32"/>
    <n v="259"/>
    <n v="891"/>
    <n v="5301761"/>
    <n v="0"/>
    <n v="128531"/>
    <s v="Cash"/>
    <n v="62004"/>
    <n v="75000"/>
  </r>
  <r>
    <s v="2020-27177"/>
    <x v="0"/>
    <x v="0"/>
    <x v="532"/>
    <x v="13"/>
    <s v="Iron Monger"/>
    <x v="558"/>
    <x v="1"/>
    <s v="Perquimans"/>
    <n v="1"/>
    <s v="116 N. Granby Street; Shawboro, NC 27944"/>
    <x v="1"/>
    <s v="116 N. Granby Street; Shawboro, NC"/>
    <n v="27944"/>
    <s v="757-351-2601"/>
    <s v="www.ecsfi.com"/>
    <n v="331210"/>
    <s v="Not Applicable"/>
    <s v="Manufacturing"/>
    <s v="Not Applicable"/>
    <s v="a. Installation or purchase of new equipment"/>
    <n v="60000"/>
    <m/>
    <m/>
    <n v="25"/>
    <n v="6"/>
    <n v="664"/>
    <n v="433982"/>
    <m/>
    <n v="2"/>
    <x v="0"/>
    <n v="0"/>
    <n v="30000"/>
    <m/>
    <m/>
    <n v="15"/>
    <n v="6"/>
    <n v="1183"/>
    <n v="543819"/>
    <n v="0"/>
    <n v="20000"/>
    <s v="Cash"/>
    <n v="10000"/>
    <n v="30000"/>
  </r>
  <r>
    <s v="2018-22417"/>
    <x v="0"/>
    <x v="0"/>
    <x v="533"/>
    <x v="13"/>
    <s v="BLVD"/>
    <x v="559"/>
    <x v="1"/>
    <s v="Nash"/>
    <n v="1"/>
    <s v="100 Red Iron Road; Rocky Mount, NC 27804"/>
    <x v="1"/>
    <s v="100 Red Iron Road; Rocky Mount, NC"/>
    <n v="27804"/>
    <s v="513-702-0141"/>
    <s v="www.cornerstonebuildingbrands.com"/>
    <n v="326150"/>
    <s v="Not Applicable"/>
    <s v="Manufacturing"/>
    <s v="Not Applicable"/>
    <s v="a. Installation or purchase of new equipment, b. Structural repairs, improvements, or renovations to existing buildings to be used for expansion, c. Construction of or improvements to new or existing water"/>
    <n v="100000"/>
    <m/>
    <m/>
    <n v="34"/>
    <n v="2687"/>
    <n v="785"/>
    <n v="22140000"/>
    <m/>
    <n v="5"/>
    <x v="2"/>
    <n v="100000"/>
    <n v="0"/>
    <m/>
    <m/>
    <n v="0"/>
    <n v="0"/>
    <n v="0"/>
    <n v="0"/>
    <n v="0"/>
    <n v="545279"/>
    <s v="Cash"/>
    <n v="0"/>
    <n v="0"/>
  </r>
  <r>
    <s v="2020-26063"/>
    <x v="0"/>
    <x v="0"/>
    <x v="534"/>
    <x v="13"/>
    <s v="Twin Rivers"/>
    <x v="560"/>
    <x v="1"/>
    <s v="Scotland"/>
    <n v="1"/>
    <s v="16900 Aberdeen Road; Laurinburg, NC 28352"/>
    <x v="1"/>
    <s v="16900 Aberdeen Road; Laurinburg, NC"/>
    <n v="28352"/>
    <s v="443-545-1920"/>
    <s v="www.awf.com"/>
    <n v="321999"/>
    <s v="Not Applicable"/>
    <s v="Manufacturing"/>
    <s v="Not Applicable"/>
    <s v="a. Installation or purchase of new equipment, b. Structural repairs, improvements, or renovations to existing buildings to be used for expansion, c. Construction of or improvements to new or existing water...or"/>
    <n v="100000"/>
    <m/>
    <m/>
    <n v="46"/>
    <n v="0"/>
    <n v="698"/>
    <n v="17550000"/>
    <m/>
    <n v="4"/>
    <x v="2"/>
    <n v="100000"/>
    <n v="0"/>
    <m/>
    <m/>
    <n v="0"/>
    <n v="0"/>
    <n v="0"/>
    <n v="0"/>
    <n v="0"/>
    <n v="502390"/>
    <s v="Tax Grant"/>
    <n v="0"/>
    <n v="0"/>
  </r>
  <r>
    <s v="2020-26583"/>
    <x v="0"/>
    <x v="0"/>
    <x v="535"/>
    <x v="13"/>
    <s v="X-Ray"/>
    <x v="561"/>
    <x v="2"/>
    <s v="Edgecombe"/>
    <n v="1"/>
    <s v="133 Blue Hawaiian Dr; Battleboro, NC 27804"/>
    <x v="0"/>
    <s v="133 Blue Hawaiian Dr; Battleboro, NC "/>
    <n v="27804"/>
    <s v="631-242-9729"/>
    <s v="www.flowdental.com"/>
    <n v="334517"/>
    <n v="325992"/>
    <s v="Manufacturing"/>
    <s v="Manufacturing"/>
    <s v="a. Installation or purchase of new equipment, b. Structural repairs, improvements, or renovations to existing buildings to be used for expansion, c. Construction of or improvements to new or existing water"/>
    <n v="200000"/>
    <m/>
    <m/>
    <n v="61"/>
    <n v="0"/>
    <n v="687"/>
    <n v="4117000"/>
    <m/>
    <n v="5"/>
    <x v="2"/>
    <n v="200000"/>
    <n v="0"/>
    <m/>
    <m/>
    <n v="0"/>
    <n v="0"/>
    <n v="0"/>
    <n v="0"/>
    <n v="0"/>
    <n v="104800"/>
    <s v="Cash"/>
    <n v="0"/>
    <n v="0"/>
  </r>
  <r>
    <s v="2020-27382"/>
    <x v="0"/>
    <x v="0"/>
    <x v="536"/>
    <x v="13"/>
    <s v="Day"/>
    <x v="562"/>
    <x v="1"/>
    <s v="Caswell"/>
    <n v="1"/>
    <s v="5928 N. Hwy 87; Gibsonville, NC 27377"/>
    <x v="1"/>
    <s v="5928 N. Hwy 87; Gibsonville, NC"/>
    <n v="27377"/>
    <s v="479-785-8153"/>
    <s v="www.riverside-furniture.com"/>
    <n v="423210"/>
    <s v="Not Applicable"/>
    <s v="Wholesale"/>
    <s v="Not Applicable"/>
    <s v="a. Installation or purchase of new equipment, b. Structural repairs, improvements, or renovations to existing buildings to be used for expansion"/>
    <n v="150000"/>
    <m/>
    <m/>
    <n v="45"/>
    <n v="5"/>
    <n v="701"/>
    <n v="4945500"/>
    <m/>
    <n v="4"/>
    <x v="2"/>
    <n v="75000"/>
    <n v="75000"/>
    <m/>
    <m/>
    <n v="27"/>
    <n v="5"/>
    <n v="1468"/>
    <n v="4761388"/>
    <n v="0"/>
    <n v="50000"/>
    <s v="Cash"/>
    <n v="25000"/>
    <n v="75000"/>
  </r>
  <r>
    <s v="2020-26317"/>
    <x v="0"/>
    <x v="0"/>
    <x v="537"/>
    <x v="13"/>
    <s v="Disney"/>
    <x v="563"/>
    <x v="1"/>
    <s v="Rockingham"/>
    <n v="1"/>
    <s v="271 Cardwell Road; Mayodan, NC 27027"/>
    <x v="1"/>
    <s v="271 Cardwell Road; Mayodan, NC"/>
    <n v="27027"/>
    <s v="336-949-5128"/>
    <s v="www.ruger.com"/>
    <n v="332994"/>
    <s v="Not Applicable"/>
    <s v="Manufacturing"/>
    <s v="Not Applicable"/>
    <s v="a. Installation or purchase of new equipment, b. Structural repairs, improvements, or renovations to existing buildings to be used for expansion, c. Construction of or improvements to new or existing water"/>
    <n v="150000"/>
    <m/>
    <m/>
    <n v="54"/>
    <n v="490"/>
    <n v="676"/>
    <n v="9297000"/>
    <m/>
    <n v="2"/>
    <x v="0"/>
    <n v="0"/>
    <n v="150000"/>
    <m/>
    <m/>
    <n v="106"/>
    <n v="490"/>
    <n v="1120"/>
    <n v="11368323"/>
    <n v="0"/>
    <n v="447600"/>
    <s v="Tax Grant"/>
    <n v="173205"/>
    <n v="150000"/>
  </r>
  <r>
    <s v="2020-27355"/>
    <x v="0"/>
    <x v="0"/>
    <x v="538"/>
    <x v="13"/>
    <s v="House 1"/>
    <x v="564"/>
    <x v="1"/>
    <s v="Scottland"/>
    <n v="1"/>
    <s v="22300 Skyway Church Road; Maxton, NC 28364"/>
    <x v="1"/>
    <s v="22300 Skyway Church Road; Maxton, NC"/>
    <n v="28364"/>
    <s v="910-506-2650"/>
    <s v="www.huvepharma.com"/>
    <n v="325414"/>
    <s v="Not Applicable"/>
    <s v="Manufacturing"/>
    <s v="Not Applicable"/>
    <s v="a. Installation or purchase of new equipment, b. Structural repairs, improvements, or renovations to existing buildings to be used for expansion, c. Construction of or improvements to new or existing water"/>
    <n v="30000"/>
    <m/>
    <m/>
    <n v="9"/>
    <n v="21"/>
    <n v="698"/>
    <n v="1710000"/>
    <m/>
    <n v="2"/>
    <x v="0"/>
    <n v="0"/>
    <n v="30000"/>
    <m/>
    <m/>
    <n v="12"/>
    <n v="21"/>
    <n v="1576"/>
    <n v="3426547"/>
    <n v="0"/>
    <n v="28250"/>
    <s v="Tax Grant"/>
    <n v="0"/>
    <n v="30000"/>
  </r>
  <r>
    <s v="2020-27354"/>
    <x v="0"/>
    <x v="0"/>
    <x v="539"/>
    <x v="13"/>
    <s v="Hero"/>
    <x v="565"/>
    <x v="1"/>
    <s v="Rowan"/>
    <n v="2"/>
    <s v="301 South Main Street; Salisbury, NC 28144"/>
    <x v="1"/>
    <s v="301 South Main Street; Salisbury, NC"/>
    <n v="28144"/>
    <s v="704-636-9666"/>
    <s v="www.integro-tech.com"/>
    <n v="336111"/>
    <s v="Not Applicable"/>
    <s v="Manufacturing"/>
    <s v="Not Applicable"/>
    <s v="a. Installation or purchase of new equipment, b. Structural repairs, improvements, or renovations to existing buildings to be used for expansion"/>
    <n v="80000"/>
    <m/>
    <m/>
    <n v="27"/>
    <n v="45"/>
    <n v="844"/>
    <n v="2407500"/>
    <m/>
    <n v="5"/>
    <x v="2"/>
    <n v="80000"/>
    <n v="0"/>
    <m/>
    <m/>
    <n v="0"/>
    <n v="0"/>
    <n v="0"/>
    <n v="0"/>
    <n v="0"/>
    <n v="80251"/>
    <s v="Tax Grant"/>
    <n v="0"/>
    <n v="0"/>
  </r>
  <r>
    <s v="2020-27209"/>
    <x v="0"/>
    <x v="0"/>
    <x v="540"/>
    <x v="14"/>
    <s v="Bird"/>
    <x v="566"/>
    <x v="1"/>
    <s v="Pender"/>
    <n v="3"/>
    <s v="201 Progress Drive; Burgaw, NC "/>
    <x v="1"/>
    <s v="201 Progress Drive; Burgaw, NC "/>
    <n v="28425"/>
    <s v="910-259-9407"/>
    <s v="www.cardinalfoodsllc.com"/>
    <n v="311411"/>
    <s v="Not Applicable"/>
    <s v="Manufacturing"/>
    <s v="Not Applicable"/>
    <s v="a. Installation or purchase of new equipment, b. Structural repairs, improvements, or renovations to existing buildings to be used for expansion, c. Construction of or improvements to new or existing water"/>
    <n v="50000"/>
    <m/>
    <m/>
    <n v="48"/>
    <n v="48"/>
    <n v="653"/>
    <n v="15520000"/>
    <m/>
    <n v="3"/>
    <x v="2"/>
    <n v="50000"/>
    <n v="0"/>
    <m/>
    <m/>
    <n v="0"/>
    <n v="0"/>
    <n v="0"/>
    <n v="0"/>
    <n v="0"/>
    <n v="67500"/>
    <s v="Cash"/>
    <n v="0"/>
    <n v="0"/>
  </r>
  <r>
    <s v="2020-27524"/>
    <x v="0"/>
    <x v="0"/>
    <x v="541"/>
    <x v="14"/>
    <s v="Relift"/>
    <x v="567"/>
    <x v="1"/>
    <s v="Lenoir"/>
    <n v="1"/>
    <s v="1800 &amp; 2000 Dobbs Farm Rd; Kinston, NC 28504"/>
    <x v="1"/>
    <s v="1800 Dobbs Farm Rd; Kinston, NC"/>
    <n v="28504"/>
    <s v="419-629-2311"/>
    <s v="www.crown.com"/>
    <n v="333900"/>
    <s v="Not Applicable"/>
    <s v="Manufacturing"/>
    <s v="Not Applicable"/>
    <s v="a. Installation or purchase of new equipment, b. Structural repairs, improvements, or renovations to existing buildings to be used for expansion"/>
    <n v="400000"/>
    <m/>
    <m/>
    <n v="119"/>
    <n v="511"/>
    <n v="735"/>
    <n v="11880000"/>
    <m/>
    <n v="5"/>
    <x v="2"/>
    <n v="400000"/>
    <n v="0"/>
    <m/>
    <m/>
    <n v="0"/>
    <n v="0"/>
    <n v="0"/>
    <n v="0"/>
    <n v="0"/>
    <n v="500000"/>
    <s v="Tax Grant"/>
    <n v="0"/>
    <n v="0"/>
  </r>
  <r>
    <s v="2020-27332a"/>
    <x v="0"/>
    <x v="1"/>
    <x v="542"/>
    <x v="14"/>
    <s v="Galaxy"/>
    <x v="568"/>
    <x v="1"/>
    <s v="Wake"/>
    <n v="3"/>
    <s v="TBD"/>
    <x v="1"/>
    <s v="TBD"/>
    <s v="TBD"/>
    <s v="N/A"/>
    <s v="www.fujifilm.com"/>
    <n v="325414"/>
    <s v="Not Applicable"/>
    <s v="Manufacturing"/>
    <s v="Not Applicable"/>
    <s v="a. Installation or purchase of new equipment, b. Structural repairs improvements or renovations to existing buildings to be used for expansions, c. Construction of or improvements to new or existing water...or d. Construction of or improvements to new or existing water...or equipment for new/proposed building "/>
    <n v="2000000"/>
    <m/>
    <m/>
    <n v="0"/>
    <n v="631"/>
    <n v="1230"/>
    <s v=""/>
    <m/>
    <n v="5"/>
    <x v="2"/>
    <n v="2000000"/>
    <n v="0"/>
    <m/>
    <m/>
    <n v="0"/>
    <n v="0"/>
    <n v="0"/>
    <n v="0"/>
    <n v="0"/>
    <n v="21000000"/>
    <s v="Land"/>
    <n v="0"/>
    <n v="0"/>
  </r>
  <r>
    <s v="2020-27479"/>
    <x v="0"/>
    <x v="0"/>
    <x v="543"/>
    <x v="14"/>
    <s v="Whooping Crane"/>
    <x v="569"/>
    <x v="1"/>
    <s v="Transylvania"/>
    <n v="3"/>
    <s v="158 McLean Road; Brevard, NC 28712"/>
    <x v="1"/>
    <s v="133 Blue Hawaiian Dr; Brevard, NC"/>
    <n v="28712"/>
    <s v="828-884-8656"/>
    <s v="www.raybow.com"/>
    <n v="541710"/>
    <s v="Not Applicable"/>
    <s v="R&amp;D"/>
    <s v="Not Applicable"/>
    <s v="a. Installation or purchase of new equipment, b. Structural repairs, improvements, or renovations to existing buildings to be used for expansion"/>
    <n v="375000"/>
    <m/>
    <m/>
    <n v="67"/>
    <n v="26"/>
    <n v="689"/>
    <n v="14220000"/>
    <m/>
    <n v="5"/>
    <x v="2"/>
    <n v="375000"/>
    <n v="0"/>
    <m/>
    <m/>
    <n v="0"/>
    <n v="0"/>
    <n v="0"/>
    <n v="0"/>
    <n v="0"/>
    <n v="463000"/>
    <s v="Tax Grant"/>
    <n v="0"/>
    <n v="0"/>
  </r>
  <r>
    <s v="2019-25232"/>
    <x v="0"/>
    <x v="0"/>
    <x v="544"/>
    <x v="14"/>
    <s v="Georgie"/>
    <x v="570"/>
    <x v="2"/>
    <s v="Stanly"/>
    <n v="2"/>
    <s v="TBD"/>
    <x v="0"/>
    <s v="TBD"/>
    <s v="TBD"/>
    <s v="631-608-1986"/>
    <s v="www.americanracingheaders.com"/>
    <n v="336390"/>
    <s v="Not Applicable"/>
    <s v="Manufacturing"/>
    <s v="Not Applicable"/>
    <s v="d. Construction of or improvements to new or existing water...or equipment for new/proposed building"/>
    <n v="175000"/>
    <m/>
    <m/>
    <n v="57"/>
    <n v="0"/>
    <n v="658"/>
    <n v="3150000"/>
    <m/>
    <n v="5"/>
    <x v="2"/>
    <n v="175000"/>
    <n v="0"/>
    <m/>
    <m/>
    <n v="0"/>
    <n v="0"/>
    <n v="0"/>
    <n v="0"/>
    <n v="0"/>
    <n v="300000"/>
    <s v="Other"/>
    <n v="0"/>
    <n v="0"/>
  </r>
  <r>
    <s v="2021-28052"/>
    <x v="0"/>
    <x v="0"/>
    <x v="545"/>
    <x v="14"/>
    <s v="Reclamation"/>
    <x v="571"/>
    <x v="1"/>
    <s v="Wayne"/>
    <n v="1"/>
    <s v="300 Dixie Trail; Goldsboro, NC 27530"/>
    <x v="1"/>
    <s v="300 Dixie Trail; Goldsboro, NC"/>
    <n v="27530"/>
    <s v="919-580-1922"/>
    <s v="www.apemissions.com"/>
    <n v="336390"/>
    <s v="Not Applicable"/>
    <s v="Manufacturing"/>
    <s v="Not Applicable"/>
    <s v="a. Installation or purchase of new equipment, b. Structural repairs, improvements, or renovations to existing buildings to be used for expansion, c. Construction of or improvements to new or existing water"/>
    <n v="125000"/>
    <m/>
    <m/>
    <n v="86"/>
    <n v="450"/>
    <n v="738"/>
    <n v="400000"/>
    <m/>
    <n v="2"/>
    <x v="2"/>
    <n v="125000"/>
    <n v="0"/>
    <m/>
    <m/>
    <n v="0"/>
    <n v="0"/>
    <n v="0"/>
    <n v="0"/>
    <n v="0"/>
    <n v="42000"/>
    <s v="Tax Grant"/>
    <n v="0"/>
    <n v="0"/>
  </r>
  <r>
    <s v="2020-27415"/>
    <x v="0"/>
    <x v="0"/>
    <x v="546"/>
    <x v="14"/>
    <s v="Seal"/>
    <x v="572"/>
    <x v="2"/>
    <s v="Columbus"/>
    <n v="1"/>
    <s v="15159 Andrew Jackson Hwy SW #76; Fairbluff, NC 28439"/>
    <x v="0"/>
    <s v="15159 Andrew Jackson Hwy SW #76; Fairbluff, NC "/>
    <n v="28439"/>
    <s v="817-693-4100"/>
    <s v="www.pipe.us"/>
    <n v="326122"/>
    <s v="Not Applicable"/>
    <s v="Manufacturing"/>
    <s v="Not Applicable"/>
    <s v="a. Installation or purchase of new equipment, c. Construction of or improvements to new or existing water."/>
    <n v="125000"/>
    <m/>
    <m/>
    <n v="40"/>
    <n v="0"/>
    <n v="667"/>
    <n v="4140000"/>
    <m/>
    <n v="3"/>
    <x v="2"/>
    <n v="125000"/>
    <n v="0"/>
    <m/>
    <m/>
    <n v="0"/>
    <n v="0"/>
    <n v="0"/>
    <n v="0"/>
    <n v="0"/>
    <n v="140000"/>
    <s v="Tax Grant"/>
    <n v="0"/>
    <n v="0"/>
  </r>
  <r>
    <s v="2020-27412"/>
    <x v="0"/>
    <x v="0"/>
    <x v="547"/>
    <x v="14"/>
    <s v="Jordan"/>
    <x v="573"/>
    <x v="1"/>
    <s v="Catawba"/>
    <n v="2"/>
    <s v="1774 Lutetium Circle; Hickory, NC 28658"/>
    <x v="1"/>
    <s v="1774 Lutetium Circle; Hickory, NC"/>
    <n v="28658"/>
    <s v="908-301-1811"/>
    <s v="www.gusmerenterprises.com"/>
    <n v="333999"/>
    <s v="Not Applicable"/>
    <s v="Manufacturing"/>
    <s v="Not Applicable"/>
    <s v="a. Installation or purchase of new equipment, d. Construction of or improvements to new or existing water...or equipment for new/proposed building"/>
    <n v="300000"/>
    <m/>
    <m/>
    <n v="66"/>
    <n v="2"/>
    <n v="845"/>
    <n v="23850000"/>
    <m/>
    <n v="3"/>
    <x v="0"/>
    <n v="0"/>
    <n v="300000"/>
    <m/>
    <m/>
    <n v="72"/>
    <n v="2"/>
    <n v="1015"/>
    <n v="33428636"/>
    <n v="0"/>
    <n v="1200000"/>
    <s v="Land"/>
    <n v="1200000"/>
    <n v="300000"/>
  </r>
  <r>
    <s v="2021-27987"/>
    <x v="0"/>
    <x v="0"/>
    <x v="548"/>
    <x v="14"/>
    <s v="Frosty"/>
    <x v="574"/>
    <x v="2"/>
    <s v="Gaston "/>
    <n v="2"/>
    <s v="2800 Repi Ct Gastonia, NC 28034"/>
    <x v="0"/>
    <s v="2800 Repi Ct Gastonia, NC"/>
    <n v="28034"/>
    <s v="N/A"/>
    <s v="www,polykemi.com"/>
    <n v="325211"/>
    <s v="Not Applicable"/>
    <s v="Manufacturing"/>
    <s v="Not Applicable"/>
    <s v="a. Installation or purchase of new equipment, b. Structural repairs, improvements, or renovations to existing buildings to be used for expansion"/>
    <n v="50000"/>
    <m/>
    <m/>
    <n v="20"/>
    <n v="0"/>
    <n v="808"/>
    <n v="10674000"/>
    <m/>
    <n v="2"/>
    <x v="2"/>
    <n v="50000"/>
    <n v="0"/>
    <m/>
    <m/>
    <n v="0"/>
    <n v="0"/>
    <n v="0"/>
    <n v="0"/>
    <n v="0"/>
    <n v="373500"/>
    <s v="Tax Grant"/>
    <n v="0"/>
    <n v="0"/>
  </r>
  <r>
    <s v="2021-27981"/>
    <x v="0"/>
    <x v="0"/>
    <x v="549"/>
    <x v="14"/>
    <s v="Home"/>
    <x v="575"/>
    <x v="2"/>
    <s v="Granville"/>
    <n v="2"/>
    <s v="2144 E Lyon Station Rd; Butner, NC 27522"/>
    <x v="0"/>
    <s v="2144 E Lyon Station Rd; Butner, NC"/>
    <n v="27522"/>
    <s v="919-794-3989"/>
    <s v="www.carolinacoops.com"/>
    <n v="321992"/>
    <s v="Not Applicable"/>
    <s v="Manufacturing"/>
    <s v="Not Applicable"/>
    <s v="a. Installation or purchase of new equipment, b. Structural repairs, improvements, or renovations to existing buildings to be used for expansion, c. Construction of or improvements to new or existing water"/>
    <n v="400000"/>
    <m/>
    <m/>
    <n v="132"/>
    <n v="0"/>
    <n v="814"/>
    <n v="1952100"/>
    <m/>
    <n v="3"/>
    <x v="2"/>
    <n v="400000"/>
    <n v="0"/>
    <m/>
    <m/>
    <n v="0"/>
    <n v="0"/>
    <n v="0"/>
    <n v="0"/>
    <n v="0"/>
    <n v="200000"/>
    <s v="Cash"/>
    <n v="0"/>
    <n v="0"/>
  </r>
  <r>
    <s v="2020-27281"/>
    <x v="0"/>
    <x v="0"/>
    <x v="550"/>
    <x v="14"/>
    <s v="Ginny"/>
    <x v="576"/>
    <x v="1"/>
    <s v="Duplin"/>
    <n v="1"/>
    <s v="311 Southeast Railroad Street; Wallace, NC 28466"/>
    <x v="1"/>
    <s v="311 Southeast Railroad Street; Wallace, NC"/>
    <n v="28466"/>
    <s v="816-396-8741"/>
    <s v="www.frozenfulfillment.com"/>
    <n v="493120"/>
    <s v="Not Applicable"/>
    <s v="Warehousing"/>
    <s v="Not Applicable"/>
    <s v="a. Installation or purchase of new equipment, b. Structural repairs, improvements, or renovations to existing buildings to be used for expansion"/>
    <n v="120000"/>
    <m/>
    <m/>
    <n v="36"/>
    <n v="3"/>
    <n v="684"/>
    <n v="450000"/>
    <m/>
    <n v="4"/>
    <x v="2"/>
    <n v="120000"/>
    <n v="0"/>
    <m/>
    <m/>
    <n v="0"/>
    <n v="0"/>
    <n v="0"/>
    <n v="0"/>
    <n v="0"/>
    <n v="47500"/>
    <s v="Tax Grant"/>
    <n v="0"/>
    <n v="0"/>
  </r>
  <r>
    <s v="2021-28038"/>
    <x v="0"/>
    <x v="0"/>
    <x v="551"/>
    <x v="14"/>
    <s v="Blue Wave"/>
    <x v="577"/>
    <x v="1"/>
    <s v="Forsyth"/>
    <n v="2"/>
    <s v="4000 Old Milwaukee Lane; Winston-Salem, NC 27107"/>
    <x v="1"/>
    <s v="4000 Old Milwaukee Lane; Winston-Salem, NC"/>
    <n v="27107"/>
    <s v="773-309-3529"/>
    <s v="www.ardaghgroup.com"/>
    <n v="332431"/>
    <s v="Not Applicable"/>
    <s v="Manufacturing"/>
    <s v="Not Applicable"/>
    <s v="a. Installation or purchase of new equipment, b. Structural repairs, improvements, or renovations to existing buildings to be used for expansion"/>
    <n v="250000"/>
    <m/>
    <m/>
    <n v="85"/>
    <n v="217"/>
    <n v="1056"/>
    <n v="175500000"/>
    <m/>
    <n v="2"/>
    <x v="2"/>
    <n v="250000"/>
    <n v="0"/>
    <m/>
    <m/>
    <n v="0"/>
    <n v="0"/>
    <n v="0"/>
    <n v="0"/>
    <n v="0"/>
    <n v="5155100"/>
    <s v="Cash"/>
    <n v="0"/>
    <n v="0"/>
  </r>
  <r>
    <s v="2020-26619"/>
    <x v="0"/>
    <x v="0"/>
    <x v="552"/>
    <x v="14"/>
    <s v="Excalibur"/>
    <x v="578"/>
    <x v="1"/>
    <s v="Craven "/>
    <n v="2"/>
    <s v="TBD"/>
    <x v="1"/>
    <s v="TBD"/>
    <s v="TBD"/>
    <s v="703-996-8090"/>
    <s v="www.aeronautical.com"/>
    <n v="336413"/>
    <s v="Not Applicable"/>
    <s v="Manufacturing"/>
    <s v="Not Applicable"/>
    <s v="a. Installation or purchase of new equipment, d. Construction of or improvements to new or existing water...or equipment for new/proposed building"/>
    <n v="75000"/>
    <m/>
    <m/>
    <n v="27"/>
    <n v="3"/>
    <n v="753"/>
    <n v="5103000"/>
    <m/>
    <n v="4"/>
    <x v="2"/>
    <n v="75000"/>
    <n v="0"/>
    <m/>
    <m/>
    <n v="0"/>
    <n v="0"/>
    <n v="0"/>
    <n v="0"/>
    <n v="0"/>
    <n v="100000"/>
    <s v="Cash"/>
    <n v="0"/>
    <n v="0"/>
  </r>
  <r>
    <s v="2020-26224"/>
    <x v="0"/>
    <x v="0"/>
    <x v="553"/>
    <x v="14"/>
    <s v="Knock"/>
    <x v="579"/>
    <x v="2"/>
    <s v="Gaston"/>
    <n v="2"/>
    <s v="TBD"/>
    <x v="0"/>
    <s v="TBD"/>
    <s v="TBD"/>
    <s v="248-588-1500"/>
    <s v="www.knoll-db.de"/>
    <n v="333996"/>
    <n v="423830"/>
    <s v="Manufacturing"/>
    <s v="Wholesale"/>
    <s v="a. Installation or purchase of new equipment"/>
    <n v="75000"/>
    <m/>
    <m/>
    <n v="28"/>
    <n v="0"/>
    <n v="808"/>
    <n v="7109550"/>
    <m/>
    <n v="5"/>
    <x v="2"/>
    <n v="75000"/>
    <n v="0"/>
    <m/>
    <m/>
    <n v="0"/>
    <n v="0"/>
    <n v="0"/>
    <n v="0"/>
    <n v="0"/>
    <n v="188900"/>
    <s v="Tax Grant"/>
    <n v="0"/>
    <n v="0"/>
  </r>
  <r>
    <s v="2021-28086"/>
    <x v="0"/>
    <x v="0"/>
    <x v="554"/>
    <x v="14"/>
    <s v="Morris Too"/>
    <x v="580"/>
    <x v="1"/>
    <s v="Alamance"/>
    <n v="2"/>
    <s v="2010 Park Center Drive; Mebane, NC 27302"/>
    <x v="1"/>
    <s v="2010 Park Center Drive; Mebane, NC "/>
    <n v="27302"/>
    <s v="336-350-1999"/>
    <s v="www.lotusbakeries.com"/>
    <n v="311821"/>
    <s v="Not Applicable"/>
    <s v="Manufacturing"/>
    <s v="Not Applicable"/>
    <s v="a. Installation or purchase of new equipment, d. Construction of or improvements to new or existing water...or equipment for new/proposed building"/>
    <n v="180000"/>
    <m/>
    <m/>
    <n v="81"/>
    <n v="63"/>
    <n v="832"/>
    <n v="55800000"/>
    <m/>
    <n v="3"/>
    <x v="2"/>
    <n v="180000"/>
    <n v="0"/>
    <m/>
    <m/>
    <n v="0"/>
    <n v="0"/>
    <n v="0"/>
    <n v="0"/>
    <n v="0"/>
    <n v="1300000"/>
    <s v="Cash"/>
    <n v="0"/>
    <n v="0"/>
  </r>
  <r>
    <s v="2020-26005"/>
    <x v="0"/>
    <x v="0"/>
    <x v="555"/>
    <x v="14"/>
    <s v="Landmark"/>
    <x v="581"/>
    <x v="1"/>
    <s v="Guilford"/>
    <n v="2"/>
    <s v="TBD"/>
    <x v="1"/>
    <s v="TBD"/>
    <s v="TBD"/>
    <s v="212-502-6000"/>
    <s v="www.ltapparel.com"/>
    <n v="424330"/>
    <s v="Not Applicable"/>
    <s v="Wholesale"/>
    <s v="Not Applicable"/>
    <s v="a. Installation or purchase of new equipment"/>
    <n v="200000"/>
    <m/>
    <m/>
    <n v="79"/>
    <n v="36"/>
    <n v="942"/>
    <n v="15300000"/>
    <m/>
    <n v="4"/>
    <x v="2"/>
    <n v="200000"/>
    <n v="0"/>
    <m/>
    <m/>
    <n v="0"/>
    <n v="0"/>
    <n v="0"/>
    <n v="0"/>
    <n v="0"/>
    <n v="3495654"/>
    <s v="Cash"/>
    <n v="0"/>
    <n v="0"/>
  </r>
  <r>
    <s v="2020-26747"/>
    <x v="0"/>
    <x v="0"/>
    <x v="556"/>
    <x v="14"/>
    <s v="Mt. St. Helens"/>
    <x v="582"/>
    <x v="1"/>
    <s v="Robeson"/>
    <n v="1"/>
    <s v="TBD"/>
    <x v="1"/>
    <s v="TBD"/>
    <s v="TBD"/>
    <s v="630-418-1584"/>
    <s v="www.elkay.com"/>
    <n v="493110"/>
    <s v="Not Applicable"/>
    <s v="Warehousing"/>
    <s v="Not Applicable"/>
    <s v="a. Installation or purchase of new equipment"/>
    <n v="50000"/>
    <m/>
    <m/>
    <n v="18"/>
    <n v="263"/>
    <n v="643"/>
    <n v="4950000"/>
    <m/>
    <n v="2"/>
    <x v="2"/>
    <n v="50000"/>
    <n v="0"/>
    <m/>
    <m/>
    <n v="0"/>
    <n v="0"/>
    <n v="0"/>
    <n v="0"/>
    <n v="0"/>
    <n v="1399000"/>
    <s v="Tax Grant"/>
    <n v="0"/>
    <n v="0"/>
  </r>
  <r>
    <s v="2021-28187"/>
    <x v="0"/>
    <x v="0"/>
    <x v="557"/>
    <x v="14"/>
    <s v="WRJ"/>
    <x v="583"/>
    <x v="1"/>
    <s v="Duplin"/>
    <n v="1"/>
    <s v="180 South Park Dr; Wallace, NC 28466"/>
    <x v="1"/>
    <s v="180 South Park Dr; Wallace, NC "/>
    <n v="28466"/>
    <s v="910-592-2288"/>
    <s v="www.themetalspecialist.com"/>
    <n v="444190"/>
    <s v="Not Applicable"/>
    <s v="Distributor/Operator"/>
    <s v="Not Applicable"/>
    <s v="a. Installation or purchase of new equipment, d. Construction of or improvements to new or existing water...or equipment for new/proposed building"/>
    <n v="100000"/>
    <m/>
    <m/>
    <n v="30"/>
    <n v="8"/>
    <n v="702"/>
    <n v="2695500"/>
    <m/>
    <n v="5"/>
    <x v="2"/>
    <n v="100000"/>
    <n v="0"/>
    <m/>
    <m/>
    <n v="0"/>
    <n v="8"/>
    <n v="0"/>
    <n v="0"/>
    <n v="0"/>
    <n v="33334"/>
    <s v="Tax Grant"/>
    <n v="0"/>
    <n v="0"/>
  </r>
  <r>
    <s v="2021-28453"/>
    <x v="0"/>
    <x v="0"/>
    <x v="558"/>
    <x v="14"/>
    <s v="Y.E.P."/>
    <x v="584"/>
    <x v="1"/>
    <s v="Warren"/>
    <n v="1"/>
    <s v="Hwy US 1 South; Norlina, NC 27563"/>
    <x v="1"/>
    <s v="PO Box 518; Norlina, NC "/>
    <n v="27563"/>
    <s v="252-456-4141"/>
    <s v="www.glenraven.com"/>
    <n v="313110"/>
    <s v="Not Applicable"/>
    <s v="Manufacturing"/>
    <s v="Not Applicable"/>
    <s v="a. Installation or purchase of new equipment, b. Structural repairs, improvements, or renovations to existing buildings to be used for expansion;  c. Construction of or improvements to new or existing water...or d. Construction of or improvements to new or existing water...or equipment for new/proposed building "/>
    <n v="1000000"/>
    <m/>
    <m/>
    <n v="185"/>
    <n v="543"/>
    <n v="586"/>
    <n v="73800000"/>
    <m/>
    <n v="2"/>
    <x v="2"/>
    <n v="1000000"/>
    <n v="0"/>
    <m/>
    <m/>
    <n v="0"/>
    <n v="543"/>
    <n v="0"/>
    <n v="0"/>
    <n v="0"/>
    <n v="3231706"/>
    <s v="Tax Grant"/>
    <n v="0"/>
    <n v="0"/>
  </r>
  <r>
    <s v="2021-28735"/>
    <x v="0"/>
    <x v="0"/>
    <x v="559"/>
    <x v="14"/>
    <s v="Aeris"/>
    <x v="585"/>
    <x v="1"/>
    <s v="Robeson"/>
    <n v="1"/>
    <s v="12779 NC Hwy 130E; Fairmont, NC"/>
    <x v="1"/>
    <s v="12779 NC Hwy 130E; Fairmont, NC"/>
    <n v="28340"/>
    <s v="847-548-8700"/>
    <s v="www.harger.com"/>
    <n v="335931"/>
    <s v="Not Applicable"/>
    <s v="Manufacturing"/>
    <s v="Not Applicable"/>
    <s v="a. Installation or purchase of new equipment, b. Structural repairs, improvements, or renovations to existing buildings to be used for expansion;  c. Construction of or improvements to new or existing water"/>
    <n v="75000"/>
    <m/>
    <m/>
    <n v="18"/>
    <n v="21"/>
    <n v="674"/>
    <n v="2901600"/>
    <m/>
    <n v="3"/>
    <x v="2"/>
    <n v="75000"/>
    <n v="0"/>
    <m/>
    <m/>
    <n v="0"/>
    <n v="21"/>
    <n v="0"/>
    <n v="0"/>
    <n v="0"/>
    <n v="25000"/>
    <s v="Cash/Tax Grants"/>
    <n v="0"/>
    <n v="0"/>
  </r>
  <r>
    <s v="2021-28977"/>
    <x v="0"/>
    <x v="0"/>
    <x v="560"/>
    <x v="14"/>
    <s v="Tower"/>
    <x v="586"/>
    <x v="1"/>
    <s v="Davidson"/>
    <n v="2"/>
    <s v="550 Cloniger Drive, Thomasville, NC 27360"/>
    <x v="1"/>
    <s v="550 Cloniger Drive; Thomasville, NC"/>
    <n v="27360"/>
    <s v="336-313-4289"/>
    <s v="www.mohawk.com"/>
    <n v="423220"/>
    <s v="Not Applicable"/>
    <s v="Warehousing/Distribution"/>
    <s v="Not Applicable"/>
    <s v="a. Installation or purchase of new equipment, d. Construction of or improvements to new or existing water...or equipment for new/proposed building"/>
    <n v="175000"/>
    <m/>
    <m/>
    <n v="78"/>
    <n v="686"/>
    <n v="813"/>
    <n v="78300000"/>
    <m/>
    <n v="2"/>
    <x v="2"/>
    <n v="175000"/>
    <n v="0"/>
    <m/>
    <m/>
    <n v="0"/>
    <n v="686"/>
    <n v="0"/>
    <n v="0"/>
    <n v="0"/>
    <n v="2400000"/>
    <s v="Cash"/>
    <n v="0"/>
    <n v="0"/>
  </r>
  <r>
    <s v="2018-22299"/>
    <x v="0"/>
    <x v="0"/>
    <x v="561"/>
    <x v="14"/>
    <s v="Synthetic"/>
    <x v="587"/>
    <x v="1"/>
    <s v="Guilford"/>
    <n v="2"/>
    <s v="4180 Mendenhall Oaks Parkway; High Point, NC"/>
    <x v="1"/>
    <s v="4180 Mendenhall Oaks Parkway; High Point, NC"/>
    <n v="27455"/>
    <s v="336-821-5333"/>
    <s v="www.cambrex.com"/>
    <n v="325412"/>
    <s v="Not Applicable"/>
    <s v="Manufacturing"/>
    <s v="Not Applicable"/>
    <s v=" b. Structural repairs, improvements, or renovations to existing buildings to be used for expansion;"/>
    <n v="200000"/>
    <m/>
    <m/>
    <n v="70"/>
    <n v="110"/>
    <n v="973"/>
    <n v="27000000"/>
    <m/>
    <n v="3"/>
    <x v="2"/>
    <n v="200000"/>
    <n v="0"/>
    <m/>
    <m/>
    <n v="0"/>
    <n v="110"/>
    <n v="0"/>
    <n v="0"/>
    <n v="0"/>
    <n v="428400"/>
    <s v="Cash"/>
    <n v="0"/>
    <n v="0"/>
  </r>
  <r>
    <s v="2021-28927"/>
    <x v="0"/>
    <x v="0"/>
    <x v="562"/>
    <x v="14"/>
    <s v="Fescue"/>
    <x v="588"/>
    <x v="1"/>
    <s v="Catawba"/>
    <n v="2"/>
    <s v="2180 Heart Drive; Claremont, NC"/>
    <x v="1"/>
    <s v="2180 Heart Drive; Claremont, NC"/>
    <n v="28610"/>
    <s v="704-972-2050"/>
    <s v="www.poeppelmann.com"/>
    <n v="326199"/>
    <s v="Not Applicable"/>
    <s v="Manufacturing"/>
    <s v="Not Applicable"/>
    <s v="a. Installation or purchase of new equipment, b. Structural repairs, improvements, or renovations to existing buildings to be used for expansion"/>
    <n v="200000"/>
    <m/>
    <m/>
    <n v="120"/>
    <n v="152"/>
    <n v="845"/>
    <n v="17325000"/>
    <m/>
    <n v="5"/>
    <x v="2"/>
    <n v="200000"/>
    <n v="0"/>
    <m/>
    <m/>
    <n v="0"/>
    <n v="152"/>
    <n v="0"/>
    <n v="0"/>
    <n v="0"/>
    <n v="524061"/>
    <s v="Tax Grant"/>
    <n v="0"/>
    <n v="0"/>
  </r>
  <r>
    <s v="2021-28841"/>
    <x v="0"/>
    <x v="0"/>
    <x v="563"/>
    <x v="14"/>
    <s v="Fusion 2"/>
    <x v="589"/>
    <x v="1"/>
    <s v="Nash"/>
    <n v="1"/>
    <s v="546 English Road; Rocky Mount, NC"/>
    <x v="1"/>
    <s v="546 English Road; Rocky Mount, NC"/>
    <n v="27804"/>
    <s v="475-882-4277"/>
    <s v="www.hubbell.com"/>
    <n v="334419"/>
    <n v="334290"/>
    <s v="Manufacturing"/>
    <s v="Manufacturing"/>
    <s v="a. Installation or purchase of new equipment, b. Structural repairs, improvements, or renovations to existing buildings to be used for expansion;  c. Construction of or improvements to new or existing water"/>
    <n v="200000"/>
    <m/>
    <m/>
    <n v="66"/>
    <n v="108"/>
    <n v="804"/>
    <n v="8050500"/>
    <m/>
    <n v="2"/>
    <x v="2"/>
    <n v="200000"/>
    <n v="0"/>
    <m/>
    <m/>
    <n v="0"/>
    <n v="108"/>
    <n v="0"/>
    <n v="0"/>
    <n v="0"/>
    <n v="66667"/>
    <s v="Tax Grant"/>
    <n v="0"/>
    <n v="0"/>
  </r>
  <r>
    <s v="2020-27781"/>
    <x v="0"/>
    <x v="0"/>
    <x v="564"/>
    <x v="14"/>
    <s v="Sub"/>
    <x v="590"/>
    <x v="2"/>
    <s v="Stanly"/>
    <n v="2"/>
    <s v="293 NC 740 Hwy; Badin, NC"/>
    <x v="0"/>
    <s v="293 NC 740 Hwy"/>
    <n v="28009"/>
    <s v="800-453-1724"/>
    <s v="www.customalloy.com"/>
    <n v="333519"/>
    <n v="332996"/>
    <s v="Manufacturing"/>
    <s v="Manufacturing"/>
    <s v="b. Structural repairs, improvements, or renovations to existing buildings to be used for expansion;  c. Construction of or improvements to new or existing water"/>
    <n v="100000"/>
    <m/>
    <m/>
    <n v="36"/>
    <n v="0"/>
    <n v="681"/>
    <n v="7290000"/>
    <m/>
    <n v="3"/>
    <x v="2"/>
    <n v="100000"/>
    <n v="0"/>
    <m/>
    <m/>
    <n v="0"/>
    <n v="0"/>
    <n v="0"/>
    <n v="0"/>
    <n v="0"/>
    <n v="354042"/>
    <s v="Tax Grant"/>
    <n v="0"/>
    <n v="0"/>
  </r>
  <r>
    <s v="2020-27234"/>
    <x v="0"/>
    <x v="0"/>
    <x v="565"/>
    <x v="14"/>
    <s v="Firestorm"/>
    <x v="591"/>
    <x v="1"/>
    <s v="Catawba"/>
    <n v="2"/>
    <s v="2690 Kelly Blvd; Claremont, NC"/>
    <x v="1"/>
    <s v="2690 Kelly Blvd; Claremont, NC"/>
    <n v="28610"/>
    <s v="770-448-2193"/>
    <s v="www.westrock.com"/>
    <n v="322212"/>
    <s v="Not Applicable"/>
    <s v="Manufacturing"/>
    <s v="Not Applicable"/>
    <s v="a. Installation or purchase of new equipment, b. Structural repairs, improvements, or renovations to existing buildings to be used for expansion;"/>
    <n v="125000"/>
    <m/>
    <m/>
    <n v="45"/>
    <n v="3239"/>
    <n v="829"/>
    <n v="42300000"/>
    <m/>
    <n v="3"/>
    <x v="2"/>
    <n v="125000"/>
    <n v="0"/>
    <m/>
    <m/>
    <n v="0"/>
    <n v="3239"/>
    <n v="0"/>
    <n v="0"/>
    <n v="0"/>
    <n v="781243"/>
    <s v="Tax Grant"/>
    <n v="0"/>
    <n v="0"/>
  </r>
  <r>
    <s v="2021-29159"/>
    <x v="0"/>
    <x v="0"/>
    <x v="566"/>
    <x v="14"/>
    <s v="Freeze"/>
    <x v="592"/>
    <x v="2"/>
    <s v="Granville"/>
    <n v="2"/>
    <s v="112 Corporation Drive; Oxford, NC"/>
    <x v="0"/>
    <s v="112 Corporation Drive"/>
    <n v="27565"/>
    <s v="305-688-9199"/>
    <s v="www.meelcorp.com"/>
    <n v="311412"/>
    <n v="493120"/>
    <s v="Manufacturing"/>
    <s v="Warehousing"/>
    <s v="a. Installation or purchase of new equipment, b. Structural repairs, improvements, or renovations to existing buildings to be used for expansion;"/>
    <n v="50000"/>
    <m/>
    <m/>
    <n v="22"/>
    <n v="0"/>
    <n v="813"/>
    <n v="5160600"/>
    <m/>
    <n v="3"/>
    <x v="2"/>
    <n v="50000"/>
    <n v="0"/>
    <m/>
    <m/>
    <n v="0"/>
    <n v="0"/>
    <n v="0"/>
    <n v="0"/>
    <n v="0"/>
    <n v="25000"/>
    <s v="Cash"/>
    <n v="0"/>
    <n v="0"/>
  </r>
  <r>
    <s v="2021-28851"/>
    <x v="0"/>
    <x v="0"/>
    <x v="567"/>
    <x v="14"/>
    <s v="Exact"/>
    <x v="593"/>
    <x v="2"/>
    <s v="Greene"/>
    <n v="1"/>
    <s v="429 Kingold Blvd; Snow Hill, NC"/>
    <x v="0"/>
    <s v="429 Kingold Blvd; Snow Hill, NC"/>
    <n v="28580"/>
    <s v="908-707-8880"/>
    <s v="www.precisiongraphics.us"/>
    <n v="334418"/>
    <s v="Not Applicable"/>
    <s v="Manufacturing"/>
    <s v="Not Applicable"/>
    <s v="a. Installation or purchase of new equipment, b. Structural repairs, improvements, or renovations to existing buildings to be used for expansion;"/>
    <n v="150000"/>
    <m/>
    <m/>
    <n v="63"/>
    <n v="0"/>
    <n v="632"/>
    <n v="4590000"/>
    <m/>
    <n v="5"/>
    <x v="2"/>
    <n v="150000"/>
    <n v="0"/>
    <m/>
    <m/>
    <n v="0"/>
    <n v="0"/>
    <n v="0"/>
    <n v="0"/>
    <n v="0"/>
    <n v="330000"/>
    <s v="Cash"/>
    <n v="0"/>
    <n v="0"/>
  </r>
  <r>
    <s v="2021-27913"/>
    <x v="0"/>
    <x v="0"/>
    <x v="568"/>
    <x v="14"/>
    <s v="Shell"/>
    <x v="594"/>
    <x v="2"/>
    <s v="Wayne"/>
    <n v="1"/>
    <s v="501 Challen Court; Goldsboro, NC"/>
    <x v="0"/>
    <s v="501 Challen Court; Goldsboro, NC"/>
    <n v="27530"/>
    <s v="908-273-6360"/>
    <s v="www.hmicronpowder.com"/>
    <n v="325998"/>
    <s v="Not Applicable"/>
    <s v="Manufacturing"/>
    <s v="Not Applicable"/>
    <s v="a. Installation or purchase of new equipment"/>
    <n v="50000"/>
    <m/>
    <m/>
    <n v="14"/>
    <n v="0"/>
    <n v="738"/>
    <n v="5850000"/>
    <m/>
    <n v="3"/>
    <x v="2"/>
    <n v="50000"/>
    <n v="0"/>
    <m/>
    <m/>
    <n v="0"/>
    <n v="0"/>
    <n v="0"/>
    <n v="0"/>
    <n v="0"/>
    <n v="240000"/>
    <s v="Cash"/>
    <n v="0"/>
    <n v="0"/>
  </r>
  <r>
    <s v="2021-28622"/>
    <x v="0"/>
    <x v="0"/>
    <x v="569"/>
    <x v="14"/>
    <s v="Goldfinger"/>
    <x v="595"/>
    <x v="1"/>
    <s v="Catawba"/>
    <n v="2"/>
    <s v="1102 First Street West; Conover, NC"/>
    <x v="1"/>
    <s v="1102 First Street West; Conover, NC"/>
    <n v="28601"/>
    <s v="828-431-5983"/>
    <s v="www.sherrillfurniture.com"/>
    <n v="337121"/>
    <s v="Not Applicable"/>
    <s v="Manufacturing"/>
    <s v="Not Applicable"/>
    <s v="a. Installation or purchase of new equipment; b. structural repairs, improvements or renovations to existing buildings to be used for expansion"/>
    <n v="150000"/>
    <m/>
    <m/>
    <n v="81"/>
    <n v="944"/>
    <n v="845"/>
    <n v="2664900"/>
    <m/>
    <n v="3"/>
    <x v="2"/>
    <n v="106000"/>
    <n v="44000"/>
    <m/>
    <m/>
    <n v="141"/>
    <n v="944"/>
    <n v="943"/>
    <n v="4088719"/>
    <n v="0"/>
    <n v="82000"/>
    <s v="Cash"/>
    <n v="22000"/>
    <n v="44000"/>
  </r>
  <r>
    <s v="2021-28844"/>
    <x v="0"/>
    <x v="0"/>
    <x v="570"/>
    <x v="15"/>
    <s v="Revive"/>
    <x v="596"/>
    <x v="2"/>
    <s v="Franklin"/>
    <n v="2"/>
    <s v="5760 NC 96 Highway; Youngsville, NC"/>
    <x v="0"/>
    <s v="50 Broad Street; Carlstadt, NJ"/>
    <n v="27596"/>
    <s v="551-227-3066"/>
    <s v="www.innosonian.us"/>
    <n v="493110"/>
    <s v="Not Applicable"/>
    <s v="Warehousing"/>
    <s v="Not Applicable"/>
    <s v="a. Installation or purchase of new equipment"/>
    <n v="20000"/>
    <m/>
    <m/>
    <n v="31"/>
    <n v="0"/>
    <n v="862"/>
    <n v="310500"/>
    <m/>
    <n v="4"/>
    <x v="2"/>
    <n v="20000"/>
    <n v="0"/>
    <m/>
    <m/>
    <n v="0"/>
    <n v="0"/>
    <n v="0"/>
    <n v="0"/>
    <n v="0"/>
    <n v="10000"/>
    <s v="Cash"/>
    <n v="0"/>
    <n v="0"/>
  </r>
  <r>
    <s v="2021-29423"/>
    <x v="0"/>
    <x v="0"/>
    <x v="571"/>
    <x v="15"/>
    <s v="Storm"/>
    <x v="40"/>
    <x v="1"/>
    <s v="Lenoir"/>
    <n v="1"/>
    <s v="1028 Innovation Way; Kinston, NC"/>
    <x v="1"/>
    <s v="1028 Innovation Way; Kinston, NC"/>
    <n v="28504"/>
    <s v="262-522-2626"/>
    <s v="www.westpharma.com"/>
    <n v="326299"/>
    <s v="Not Applicable"/>
    <s v="Manufacturing"/>
    <s v="Not Applicable"/>
    <s v="a. Installation or purchase of new equipment; b. structural repairs, improvements or renovations to existing buildings to be used for expansion"/>
    <n v="300000"/>
    <m/>
    <m/>
    <n v="65"/>
    <n v="614"/>
    <n v="766"/>
    <n v="66915000"/>
    <m/>
    <n v="2"/>
    <x v="2"/>
    <n v="300000"/>
    <n v="0"/>
    <m/>
    <m/>
    <n v="0"/>
    <n v="614"/>
    <n v="0"/>
    <n v="0"/>
    <n v="0"/>
    <n v="2700000"/>
    <s v="Cash"/>
    <n v="0"/>
    <n v="0"/>
  </r>
  <r>
    <s v="2021-29368"/>
    <x v="0"/>
    <x v="0"/>
    <x v="572"/>
    <x v="15"/>
    <s v="Viceroy"/>
    <x v="597"/>
    <x v="1"/>
    <s v="Davidson"/>
    <n v="2"/>
    <s v="1024 Randolph Street; Thomasville, NC"/>
    <x v="1"/>
    <s v="1024 Randolph Street; Thomasville, NC"/>
    <n v="27360"/>
    <s v="336-475-2131"/>
    <s v="www.brasscraft.com"/>
    <n v="332913"/>
    <s v="Not Applicable"/>
    <s v="Manufacturing"/>
    <s v="Not Applicable"/>
    <s v="a. Installation or purchase of new equipment, b. Structural repairs, improvements, or renovations to existing buildings to be used for expansion;  c. Construction of or improvements to new or existing water"/>
    <n v="200000"/>
    <m/>
    <m/>
    <n v="86"/>
    <n v="123"/>
    <n v="813"/>
    <n v="12015000"/>
    <m/>
    <n v="3"/>
    <x v="2"/>
    <n v="200000"/>
    <n v="0"/>
    <m/>
    <m/>
    <n v="0"/>
    <n v="123"/>
    <n v="0"/>
    <n v="0"/>
    <n v="0"/>
    <n v="583967"/>
    <s v="Cash"/>
    <n v="0"/>
    <n v="0"/>
  </r>
  <r>
    <s v="2021-28976"/>
    <x v="0"/>
    <x v="0"/>
    <x v="573"/>
    <x v="15"/>
    <s v="Butter"/>
    <x v="598"/>
    <x v="1"/>
    <s v="Wayne"/>
    <n v="1"/>
    <s v="1200 West Ash Street; Goldsboro, NC"/>
    <x v="1"/>
    <s v="1 Cucumber Blvd; Mount Olive, NC"/>
    <n v="27530"/>
    <s v="919-581-4751"/>
    <s v="www.mtolivepickles.com"/>
    <n v="311421"/>
    <s v="Not Applicable"/>
    <s v="Manufacturing"/>
    <s v="Not Applicable"/>
    <s v="a. Installation or purchase of new equipment, b. Structural repairs, improvements, or renovations to existing buildings to be used for expansion;  c. Construction of or improvements to new or existing water"/>
    <n v="600000"/>
    <m/>
    <m/>
    <n v="150"/>
    <n v="1138"/>
    <n v="738"/>
    <n v="31680000"/>
    <m/>
    <n v="5"/>
    <x v="2"/>
    <n v="600000"/>
    <n v="0"/>
    <m/>
    <m/>
    <n v="0"/>
    <n v="1138"/>
    <n v="0"/>
    <n v="0"/>
    <n v="0"/>
    <n v="1200000"/>
    <s v="Cash"/>
    <n v="0"/>
    <n v="0"/>
  </r>
  <r>
    <s v="2021-29712"/>
    <x v="0"/>
    <x v="0"/>
    <x v="574"/>
    <x v="15"/>
    <s v="Bravo"/>
    <x v="599"/>
    <x v="1"/>
    <s v="Burke"/>
    <n v="1"/>
    <s v="105 Wamsutta Mill Road, Morganton, NC"/>
    <x v="1"/>
    <s v="105 Wamsutta Mill Road, Morganton, NC "/>
    <n v="28655"/>
    <s v="828-764-4600"/>
    <s v="www.meritor.com"/>
    <n v="336350"/>
    <s v="Not Applicable"/>
    <s v="Manufacturing"/>
    <s v="Not Applicable"/>
    <s v="a. Installation or purchase of new equipment; b. structural repairs, improvements or renovations to existing buildings to be used for expansion"/>
    <n v="75000"/>
    <m/>
    <m/>
    <n v="23"/>
    <n v="1001"/>
    <n v="760"/>
    <n v="3690000"/>
    <m/>
    <n v="2"/>
    <x v="2"/>
    <n v="75000"/>
    <n v="0"/>
    <m/>
    <m/>
    <n v="0"/>
    <n v="1001"/>
    <n v="0"/>
    <n v="0"/>
    <n v="0"/>
    <n v="77797"/>
    <s v="Cash"/>
    <n v="0"/>
    <n v="0"/>
  </r>
  <r>
    <s v="2021-29814"/>
    <x v="0"/>
    <x v="0"/>
    <x v="575"/>
    <x v="15"/>
    <s v="Duct"/>
    <x v="600"/>
    <x v="1"/>
    <s v="Davidson"/>
    <n v="2"/>
    <s v="150 Transit Avenue; Thomasville, NC"/>
    <x v="1"/>
    <s v="150 Transit Avenue; Thomasville, NC"/>
    <n v="27360"/>
    <s v="336-821-0801"/>
    <s v="www.ductingsystems.com"/>
    <n v="332313"/>
    <s v="Not Applicable"/>
    <s v="Manufacturing"/>
    <s v="Not Applicable"/>
    <s v="a. Installation or purchase of new equipment, b. Structural repairs, improvements, or renovations to existing buildings to be used for expansion;  c. Construction of or improvements to new or existing water...or d. Construction of or improvements to new or existing water...or equipment for new/proposed building "/>
    <n v="50000"/>
    <m/>
    <m/>
    <n v="23"/>
    <n v="125"/>
    <n v="868"/>
    <n v="3769235"/>
    <m/>
    <n v="2"/>
    <x v="2"/>
    <n v="50000"/>
    <n v="0"/>
    <m/>
    <m/>
    <n v="0"/>
    <n v="125"/>
    <n v="0"/>
    <n v="0"/>
    <n v="0"/>
    <n v="54000"/>
    <s v="Cash"/>
    <n v="0"/>
    <n v="0"/>
  </r>
  <r>
    <s v="2022-29843"/>
    <x v="0"/>
    <x v="0"/>
    <x v="576"/>
    <x v="15"/>
    <s v="Diamond"/>
    <x v="601"/>
    <x v="1"/>
    <s v="Granville"/>
    <n v="2"/>
    <s v="200 CertainTeed Drive, Oxford, NC"/>
    <x v="1"/>
    <s v="200 CertainTeed Drive, Oxford, NC "/>
    <n v="27565"/>
    <s v="919-693-1141"/>
    <s v="www.certainteed.com"/>
    <n v="324122"/>
    <s v="Not Applicable"/>
    <s v="Manufacturing"/>
    <s v="Not Applicable"/>
    <s v="a. Installation or purchase of new equipment"/>
    <n v="125000"/>
    <m/>
    <m/>
    <n v="33"/>
    <n v="271"/>
    <n v="867"/>
    <n v="106920000"/>
    <m/>
    <n v="3"/>
    <x v="2"/>
    <n v="125000"/>
    <n v="0"/>
    <m/>
    <m/>
    <n v="0"/>
    <n v="271"/>
    <n v="0"/>
    <n v="0"/>
    <n v="0"/>
    <n v="187500"/>
    <s v="Cash"/>
    <n v="0"/>
    <n v="0"/>
  </r>
  <r>
    <s v="2021-29650"/>
    <x v="0"/>
    <x v="0"/>
    <x v="577"/>
    <x v="15"/>
    <s v="Highlander"/>
    <x v="602"/>
    <x v="1"/>
    <s v="Burke"/>
    <n v="1"/>
    <s v="410 Hogan Street; Morganton, NC"/>
    <x v="1"/>
    <s v="109 Simpson Street SW; Conover, NC"/>
    <n v="28613"/>
    <s v="828-328-5601"/>
    <s v="www.vanguardfurniture.com"/>
    <n v="337121"/>
    <n v="337122"/>
    <s v="Manufacturing"/>
    <s v="Manufacturing"/>
    <s v="a. Installation or purchase of new equipment, b. Structural repairs, improvements, or renovations to existing buildings to be used for expansion;  c. Construction of or improvements to new or existing water...or d. Construction of or improvements to new or existing water...or equipment for new/proposed building "/>
    <n v="250000"/>
    <m/>
    <m/>
    <n v="90"/>
    <n v="620"/>
    <n v="760"/>
    <n v="5332500"/>
    <m/>
    <n v="4"/>
    <x v="2"/>
    <n v="250000"/>
    <n v="0"/>
    <m/>
    <m/>
    <n v="0"/>
    <n v="620"/>
    <n v="0"/>
    <n v="0"/>
    <n v="0"/>
    <n v="187200"/>
    <s v="Cash"/>
    <n v="0"/>
    <n v="0"/>
  </r>
  <r>
    <s v="2021-29354"/>
    <x v="0"/>
    <x v="0"/>
    <x v="578"/>
    <x v="15"/>
    <s v="Conduct"/>
    <x v="603"/>
    <x v="2"/>
    <s v="Gaston"/>
    <n v="2"/>
    <s v="Applewood Road; Gastonia, NC"/>
    <x v="0"/>
    <s v="Applewood Road; Gastonia, NC"/>
    <n v="28034"/>
    <s v="704-412-7922"/>
    <s v="www.premixgroup.com"/>
    <n v="325991"/>
    <s v="Not Applicable"/>
    <s v="Manufacturing"/>
    <s v="Not Applicable"/>
    <s v="a. Installation or purchase of new equipment, d. Construction of or improvements to new or existing water...or equipment for new/proposed building"/>
    <n v="75000"/>
    <m/>
    <m/>
    <n v="29"/>
    <n v="0"/>
    <n v="808"/>
    <n v="42300000"/>
    <m/>
    <n v="3"/>
    <x v="2"/>
    <n v="75000"/>
    <n v="0"/>
    <m/>
    <m/>
    <n v="0"/>
    <n v="0"/>
    <n v="0"/>
    <n v="0"/>
    <n v="0"/>
    <n v="2200000"/>
    <s v="Tax Grant"/>
    <n v="0"/>
    <n v="0"/>
  </r>
  <r>
    <s v="2022-30092"/>
    <x v="0"/>
    <x v="0"/>
    <x v="579"/>
    <x v="15"/>
    <s v="Pizza"/>
    <x v="604"/>
    <x v="2"/>
    <s v="Granville"/>
    <n v="2"/>
    <s v="325 Lewis Street; Oxford, NC"/>
    <x v="0"/>
    <s v="325 Lewis Street; Oxford, NC"/>
    <n v="27565"/>
    <s v="908-202-6271"/>
    <s v="www.dartagnan.com"/>
    <n v="424470"/>
    <s v="Not Applicable"/>
    <s v="Distribution"/>
    <s v="Not Applicable"/>
    <s v="a. Installation or purchase of new equipment; b. structural repairs, improvements or renovations to existing buildings to be used for expansion"/>
    <n v="50000"/>
    <m/>
    <m/>
    <n v="21"/>
    <n v="0"/>
    <n v="867"/>
    <n v="3325770"/>
    <m/>
    <n v="5"/>
    <x v="2"/>
    <n v="50000"/>
    <n v="0"/>
    <m/>
    <m/>
    <n v="0"/>
    <n v="0"/>
    <n v="0"/>
    <n v="0"/>
    <n v="0"/>
    <n v="50000"/>
    <s v="Cash"/>
    <n v="0"/>
    <n v="0"/>
  </r>
  <r>
    <s v="2022-29967"/>
    <x v="0"/>
    <x v="0"/>
    <x v="580"/>
    <x v="15"/>
    <s v="Morris III"/>
    <x v="580"/>
    <x v="1"/>
    <s v="Alamance"/>
    <n v="2"/>
    <s v="2010 Park Center Drive; Mebane, NC "/>
    <x v="1"/>
    <s v="2010 Park Center Drive; Mebane, NC "/>
    <n v="27302"/>
    <s v="336-350-1999"/>
    <s v="www.lotusbakeries.com"/>
    <n v="311821"/>
    <s v="Not Applicable"/>
    <s v="Manufacturing"/>
    <s v="Not Applicable"/>
    <s v="a. Installation or purchase of new equipment"/>
    <n v="120000"/>
    <m/>
    <m/>
    <n v="56"/>
    <n v="153"/>
    <n v="904"/>
    <n v="76292801"/>
    <m/>
    <n v="3"/>
    <x v="2"/>
    <n v="120000"/>
    <n v="0"/>
    <m/>
    <m/>
    <n v="0"/>
    <n v="153"/>
    <n v="0"/>
    <n v="0"/>
    <n v="0"/>
    <n v="423848"/>
    <s v="Cash"/>
    <n v="0"/>
    <n v="0"/>
  </r>
  <r>
    <s v="2022-30278"/>
    <x v="0"/>
    <x v="0"/>
    <x v="581"/>
    <x v="15"/>
    <s v="ACC"/>
    <x v="605"/>
    <x v="2"/>
    <s v="Duplin"/>
    <n v="1"/>
    <s v="1632 West Wards Bridge Rd; Warsaw, NC"/>
    <x v="0"/>
    <s v="1632 West Wards Bridge Rd; Warsaw, NC"/>
    <s v="28398-8537"/>
    <s v="919-971-4275"/>
    <s v="www.1stchoicecabinets.com"/>
    <n v="337110"/>
    <s v="Not Applicable"/>
    <s v="Manufacturing"/>
    <s v="Not Applicable"/>
    <s v="a. Installation or purchase of new equipment; b. structural repairs, improvements or renovations to existing buildings to be used for expansion"/>
    <n v="425000"/>
    <m/>
    <m/>
    <n v="125"/>
    <n v="0"/>
    <n v="752"/>
    <n v="12195000"/>
    <m/>
    <n v="5"/>
    <x v="2"/>
    <n v="425000"/>
    <n v="0"/>
    <m/>
    <m/>
    <n v="0"/>
    <n v="0"/>
    <n v="0"/>
    <n v="0"/>
    <n v="0"/>
    <n v="378500"/>
    <s v="Tax Grant"/>
    <n v="0"/>
    <n v="0"/>
  </r>
  <r>
    <s v="2021-28050"/>
    <x v="0"/>
    <x v="0"/>
    <x v="582"/>
    <x v="15"/>
    <s v="Vital Forest"/>
    <x v="606"/>
    <x v="1"/>
    <s v="Transylvania"/>
    <n v="3"/>
    <s v="3222 Old Hendersonville Hwy; Pisgah Forest, NC"/>
    <x v="1"/>
    <s v="3222 Old Hendersonville Hwy; Pisgah Forest, NC"/>
    <s v="28768-9213"/>
    <s v="828-884-2789"/>
    <s v="www.pisgahlabs.com"/>
    <n v="325412"/>
    <s v="Not Applicable"/>
    <s v="Manufacturing"/>
    <s v="Not Applicable"/>
    <s v="a. Installation or purchase of new equipment; b. structural repairs, improvements or renovations to existing buildings to be used for expansion"/>
    <n v="50000"/>
    <m/>
    <m/>
    <n v="51"/>
    <n v="24"/>
    <n v="751"/>
    <n v="49500000"/>
    <m/>
    <n v="5"/>
    <x v="2"/>
    <n v="50000"/>
    <n v="0"/>
    <m/>
    <m/>
    <n v="0"/>
    <n v="24"/>
    <n v="0"/>
    <n v="0"/>
    <n v="0"/>
    <n v="1870919"/>
    <s v="Cash"/>
    <n v="0"/>
    <n v="0"/>
  </r>
  <r>
    <s v="2022-29949"/>
    <x v="0"/>
    <x v="0"/>
    <x v="583"/>
    <x v="15"/>
    <s v="Speed"/>
    <x v="607"/>
    <x v="2"/>
    <s v="New Hanover"/>
    <n v="3"/>
    <s v="Raleigh Street; Wilmington, NC"/>
    <x v="0"/>
    <s v="Raleigh Street; Wilmington, NC"/>
    <s v="28412-6361"/>
    <s v="912-298-7170"/>
    <s v="www.portcitylogistics.com"/>
    <n v="493110"/>
    <s v="Not Applicable"/>
    <s v="Warehousing/Distribution"/>
    <s v="Not Applicable"/>
    <s v="a. Installation or purchase of new equipment, d. Construction of or improvements to new or existing water...or equipment for new/proposed building"/>
    <n v="112000"/>
    <m/>
    <m/>
    <n v="68"/>
    <n v="0"/>
    <n v="1027"/>
    <n v="14400000"/>
    <m/>
    <n v="5"/>
    <x v="2"/>
    <n v="112000"/>
    <n v="0"/>
    <m/>
    <m/>
    <n v="0"/>
    <n v="0"/>
    <n v="0"/>
    <n v="0"/>
    <n v="0"/>
    <n v="112500"/>
    <s v="Cash"/>
    <n v="0"/>
    <n v="0"/>
  </r>
  <r>
    <s v="2022-30447"/>
    <x v="0"/>
    <x v="0"/>
    <x v="584"/>
    <x v="15"/>
    <s v="Full Steam"/>
    <x v="405"/>
    <x v="1"/>
    <s v="Robeson"/>
    <n v="1"/>
    <s v="191 Magna Blvd, Lumberton,NC"/>
    <x v="1"/>
    <s v="191 Magna Blvd; Lumberton, NC"/>
    <n v="28360"/>
    <s v="910-671-4141"/>
    <s v="www.asbury.com"/>
    <n v="327992"/>
    <s v="Not Applicable"/>
    <s v="Manufacturing"/>
    <s v="Not Applicable"/>
    <s v="a. Installation or purchase of new equipment, b. Structural repairs, improvements, or renovations to existing buildings to be used for expansion;  c. Construction of or improvements to new or existing water...or d. Construction of or improvements to new or existing water...or equipment for new/proposed building "/>
    <n v="65000"/>
    <m/>
    <m/>
    <n v="20"/>
    <n v="4"/>
    <n v="724"/>
    <n v="15210000"/>
    <m/>
    <n v="3"/>
    <x v="2"/>
    <n v="65000"/>
    <n v="0"/>
    <m/>
    <m/>
    <n v="0"/>
    <n v="4"/>
    <n v="0"/>
    <n v="0"/>
    <n v="0"/>
    <n v="124400"/>
    <s v="Tax Grant"/>
    <n v="0"/>
    <n v="0"/>
  </r>
  <r>
    <s v="2022-31155"/>
    <x v="0"/>
    <x v="0"/>
    <x v="585"/>
    <x v="15"/>
    <s v="JT"/>
    <x v="608"/>
    <x v="1"/>
    <s v="Davidson"/>
    <n v="2"/>
    <s v="1201 Unity St; Thomasville, NC"/>
    <x v="1"/>
    <s v="1201 Unity St; Thomasville, NC"/>
    <s v="27360-3219"/>
    <s v="336-474-1164"/>
    <s v="www.imaflex.com"/>
    <n v="326112"/>
    <s v="Not Applicable"/>
    <s v="Manufacturing"/>
    <s v="Not Applicable"/>
    <s v="a. Installation or purchase of new equipment, d. Construction of or improvements to new or existing water...or equipment for new/proposed building"/>
    <n v="75000"/>
    <m/>
    <m/>
    <n v="33"/>
    <n v="90"/>
    <n v="868"/>
    <n v="13050000"/>
    <m/>
    <n v="3"/>
    <x v="2"/>
    <n v="75000"/>
    <n v="0"/>
    <m/>
    <m/>
    <n v="0"/>
    <n v="90"/>
    <n v="0"/>
    <n v="0"/>
    <n v="0"/>
    <n v="444000"/>
    <s v="Cash"/>
    <n v="0"/>
    <n v="0"/>
  </r>
  <r>
    <s v="2022-31068"/>
    <x v="0"/>
    <x v="0"/>
    <x v="586"/>
    <x v="15"/>
    <s v="Foxtrot"/>
    <x v="609"/>
    <x v="2"/>
    <s v="Robeson"/>
    <n v="1"/>
    <s v="4111 West 5th Street, Lumberton,NC"/>
    <x v="0"/>
    <s v="4111 West 5th Street; Lumberton, NC"/>
    <s v="28358-0411"/>
    <s v="520-631-7788"/>
    <s v="www.biophilfibers.com"/>
    <n v="314999"/>
    <s v="Not Applicable"/>
    <s v="Manufacturing"/>
    <s v="Not Applicable"/>
    <s v="a. Installation or purchase of new equipment, b. Structural repairs, improvements, or renovations to existing buildings to be used for expansion;  c. Construction of or improvements to new or existing water"/>
    <n v="125000"/>
    <m/>
    <m/>
    <n v="37"/>
    <n v="0"/>
    <n v="724"/>
    <n v="9884835"/>
    <m/>
    <n v="3"/>
    <x v="2"/>
    <n v="125000"/>
    <n v="0"/>
    <m/>
    <m/>
    <n v="0"/>
    <n v="0"/>
    <n v="0"/>
    <n v="0"/>
    <n v="0"/>
    <n v="63170"/>
    <s v="Tax Grant"/>
    <n v="0"/>
    <n v="0"/>
  </r>
  <r>
    <s v="2021-28554"/>
    <x v="0"/>
    <x v="0"/>
    <x v="587"/>
    <x v="15"/>
    <s v="Berry"/>
    <x v="610"/>
    <x v="1"/>
    <s v="Wayne"/>
    <n v="1"/>
    <s v="210 Dixie Trail; Goldsboro, NC"/>
    <x v="1"/>
    <s v="210 Dixie Trail; Goldsboro, NC"/>
    <n v="27530"/>
    <s v="480-719-6900"/>
    <s v="www.suntreesnackfoods.com"/>
    <n v="311919"/>
    <s v="Not Applicable"/>
    <s v="Manufacturing"/>
    <s v="Not Applicable"/>
    <s v="a. Installation or purchase of new equipment; b. structural repairs, improvements or renovations to existing buildings to be used for expansion"/>
    <n v="250000"/>
    <m/>
    <m/>
    <n v="85"/>
    <n v="16"/>
    <n v="788"/>
    <n v="9090000"/>
    <m/>
    <n v="3"/>
    <x v="2"/>
    <n v="250000"/>
    <n v="0"/>
    <m/>
    <m/>
    <n v="0"/>
    <n v="16"/>
    <n v="0"/>
    <n v="0"/>
    <n v="0"/>
    <n v="240000"/>
    <s v="Cash"/>
    <n v="0"/>
    <n v="0"/>
  </r>
  <r>
    <s v="2022-29948"/>
    <x v="0"/>
    <x v="0"/>
    <x v="588"/>
    <x v="15"/>
    <s v="Wavelength"/>
    <x v="611"/>
    <x v="2"/>
    <s v="Alamance"/>
    <n v="2"/>
    <s v="TBD; Burlington, NC"/>
    <x v="0"/>
    <s v="TBD; Burlington, NC"/>
    <s v="N/A"/>
    <s v="510-993-9700"/>
    <s v="www.steri-tek.com"/>
    <n v="561910"/>
    <s v="Not Applicable"/>
    <s v="Packaging"/>
    <s v="Not Applicable"/>
    <s v="a. Installation or purchase of new equipment, c. Construction of or improvements to new or existing water"/>
    <n v="95000"/>
    <m/>
    <m/>
    <n v="45"/>
    <n v="0"/>
    <n v="904"/>
    <n v="53910000"/>
    <m/>
    <n v="3"/>
    <x v="2"/>
    <n v="95000"/>
    <n v="0"/>
    <m/>
    <m/>
    <n v="0"/>
    <n v="0"/>
    <n v="0"/>
    <n v="0"/>
    <n v="0"/>
    <n v="2485000"/>
    <s v="Cash"/>
    <n v="0"/>
    <n v="0"/>
  </r>
  <r>
    <s v="2022-30442"/>
    <x v="0"/>
    <x v="0"/>
    <x v="589"/>
    <x v="15"/>
    <s v="40"/>
    <x v="612"/>
    <x v="1"/>
    <s v="Henderson"/>
    <n v="3"/>
    <s v="1000 Rockwell Drive; Fletcher, NC"/>
    <x v="1"/>
    <s v="1000 Rockwell Drive; Fletcher, NC"/>
    <s v="28732-9494"/>
    <s v="828-687-2133"/>
    <s v="www.meritor.com"/>
    <n v="336350"/>
    <s v="Not Applicable"/>
    <s v="Manufacturing"/>
    <s v="Not Applicable"/>
    <s v="a. Installation or purchase of new equipment; b. structural repairs, improvements or renovations to existing buildings to be used for expansion"/>
    <n v="50000"/>
    <m/>
    <m/>
    <n v="36"/>
    <n v="1191"/>
    <n v="840"/>
    <n v="15660000"/>
    <m/>
    <n v="2"/>
    <x v="2"/>
    <n v="50000"/>
    <n v="0"/>
    <m/>
    <m/>
    <n v="0"/>
    <n v="1191"/>
    <n v="0"/>
    <n v="0"/>
    <n v="0"/>
    <n v="729941"/>
    <s v="Cash"/>
    <n v="0"/>
    <n v="0"/>
  </r>
  <r>
    <s v="2022-31086"/>
    <x v="0"/>
    <x v="0"/>
    <x v="590"/>
    <x v="15"/>
    <s v="Finishing"/>
    <x v="613"/>
    <x v="2"/>
    <s v="Rowan"/>
    <n v="2"/>
    <s v="1820 South Martin Luther King Jr. Ave; Salisbury, NC"/>
    <x v="0"/>
    <s v="1820 South Martin Luther King Jr. Ave; Salisbury, NC"/>
    <n v="28144"/>
    <s v="TBD"/>
    <s v="www.fab-con.com"/>
    <n v="333248"/>
    <s v="Not Applicable"/>
    <s v="Manufacturing"/>
    <s v="Not Applicable"/>
    <s v="b. Structural repairs, improvements, or renovations to existing buildings to be used for expansion;  c. Construction of or improvements to new or existing water"/>
    <n v="50000"/>
    <m/>
    <m/>
    <n v="24"/>
    <n v="0"/>
    <n v="930"/>
    <n v="4770000"/>
    <m/>
    <n v="3"/>
    <x v="0"/>
    <n v="0"/>
    <n v="0"/>
    <m/>
    <m/>
    <n v="0"/>
    <n v="0"/>
    <n v="0"/>
    <n v="0"/>
    <m/>
    <n v="261814"/>
    <s v="Cash/Tax Grant"/>
    <n v="0"/>
    <n v="0"/>
  </r>
  <r>
    <s v="2022-31743"/>
    <x v="0"/>
    <x v="0"/>
    <x v="591"/>
    <x v="15"/>
    <s v="Bluefin"/>
    <x v="201"/>
    <x v="1"/>
    <s v="Forsyth"/>
    <n v="2"/>
    <s v="TBD; Winston-Salem, NC"/>
    <x v="1"/>
    <s v="TBD; Winston-Salem, NC"/>
    <s v="TBD"/>
    <s v="336-834-9339"/>
    <s v="www.ziehl-abegg.com"/>
    <n v="333413"/>
    <s v="Not Applicable"/>
    <s v="Manufacturing"/>
    <s v="Not Applicable"/>
    <s v="a. Installation or purchase of new equipment"/>
    <n v="400000"/>
    <m/>
    <m/>
    <n v="170"/>
    <n v="200"/>
    <n v="1103"/>
    <n v="22050000"/>
    <m/>
    <n v="3"/>
    <x v="2"/>
    <n v="400000"/>
    <n v="0"/>
    <m/>
    <m/>
    <n v="0"/>
    <n v="200"/>
    <n v="0"/>
    <n v="0"/>
    <n v="0"/>
    <n v="1062947"/>
    <s v="Cash"/>
    <n v="0"/>
    <n v="0"/>
  </r>
  <r>
    <s v="2022-31715"/>
    <x v="0"/>
    <x v="0"/>
    <x v="592"/>
    <x v="15"/>
    <s v="Blues"/>
    <x v="614"/>
    <x v="1"/>
    <s v="Nash"/>
    <n v="1"/>
    <s v="130 Red Iron Rd; Rocky Mount, NC"/>
    <x v="1"/>
    <s v="130 Red Iron Rd; Rocky Mount, NC"/>
    <s v="27804-6434"/>
    <s v="252-446-2446"/>
    <s v="www.woodgrain.com"/>
    <n v="423310"/>
    <s v="Not Applicable"/>
    <s v="Wholesale"/>
    <s v="Not Applicable"/>
    <s v="a. Installation or purchase of new equipment, b. Structural repairs, improvements, or renovations to existing buildings to be used for expansion;  c. Construction of or improvements to new or existing water"/>
    <n v="100000"/>
    <m/>
    <m/>
    <n v="38"/>
    <n v="66"/>
    <n v="853"/>
    <n v="6750000"/>
    <m/>
    <n v="3"/>
    <x v="2"/>
    <n v="100000"/>
    <n v="0"/>
    <m/>
    <m/>
    <n v="0"/>
    <n v="66"/>
    <n v="0"/>
    <n v="0"/>
    <n v="0"/>
    <n v="33334"/>
    <s v="Cash"/>
    <n v="0"/>
    <n v="0"/>
  </r>
  <r>
    <s v="2022-30053"/>
    <x v="0"/>
    <x v="0"/>
    <x v="593"/>
    <x v="15"/>
    <s v="Cascade"/>
    <x v="615"/>
    <x v="2"/>
    <s v="Wilson"/>
    <n v="1"/>
    <s v="TBD; Wilson, NC"/>
    <x v="0"/>
    <s v="TBD; Wilson, NC"/>
    <s v="TBD"/>
    <n v="-546312349"/>
    <s v="www.believermeats.com"/>
    <n v="541714"/>
    <n v="311999"/>
    <s v="R&amp;D"/>
    <s v="Manufacturing"/>
    <s v="a. Installation or purchase of new equipment, d. Construction of or improvements to new or existing water...or equipment for new/proposed building"/>
    <n v="500000"/>
    <m/>
    <m/>
    <n v="90"/>
    <n v="0"/>
    <n v="920"/>
    <n v="111015000"/>
    <m/>
    <n v="3"/>
    <x v="2"/>
    <n v="500000"/>
    <n v="0"/>
    <m/>
    <m/>
    <n v="0"/>
    <n v="0"/>
    <n v="0"/>
    <n v="0"/>
    <n v="0"/>
    <n v="2750000"/>
    <s v="Other"/>
    <n v="0"/>
    <n v="0"/>
  </r>
  <r>
    <s v="2022-31301"/>
    <x v="0"/>
    <x v="0"/>
    <x v="594"/>
    <x v="15"/>
    <s v="Eleven"/>
    <x v="616"/>
    <x v="2"/>
    <s v="Forsyth"/>
    <n v="2"/>
    <s v="475 Enterprise Park Blvd"/>
    <x v="0"/>
    <s v="475 Enterprise Park Blvd"/>
    <s v="27107-6552"/>
    <s v="706-474-8657"/>
    <s v="www.nelipak.com"/>
    <n v="339999"/>
    <s v="Not Applicable"/>
    <s v="Manufacturing"/>
    <s v="Not Applicable"/>
    <s v="a. Installation or purchase of new equipment, b. Structural repairs, improvements, or renovations to existing buildings to be used for expansion"/>
    <n v="72000"/>
    <m/>
    <m/>
    <n v="32"/>
    <n v="0"/>
    <n v="1103"/>
    <n v="10695600"/>
    <m/>
    <n v="3"/>
    <x v="2"/>
    <n v="72000"/>
    <n v="0"/>
    <m/>
    <m/>
    <n v="0"/>
    <n v="0"/>
    <n v="0"/>
    <n v="0"/>
    <n v="0"/>
    <n v="492115"/>
    <s v="Cash"/>
    <n v="0"/>
    <n v="0"/>
  </r>
  <r>
    <s v="2022-31693"/>
    <x v="0"/>
    <x v="0"/>
    <x v="595"/>
    <x v="16"/>
    <s v="Tags"/>
    <x v="617"/>
    <x v="2"/>
    <s v="Henderson"/>
    <n v="3"/>
    <s v="TBD"/>
    <x v="0"/>
    <s v="TBD"/>
    <s v="TBD"/>
    <s v="TBD"/>
    <s v="www.tageos.com"/>
    <n v="334413"/>
    <s v="Not Applicable"/>
    <s v="Manufacturing"/>
    <s v="Not Applicable"/>
    <s v=" b. Structural repairs, improvements, or renovations to existing buildings to be used for expansion"/>
    <n v="100000"/>
    <m/>
    <m/>
    <n v="58"/>
    <n v="0"/>
    <n v="922"/>
    <n v="17325000"/>
    <m/>
    <n v="3"/>
    <x v="2"/>
    <n v="100000"/>
    <n v="0"/>
    <m/>
    <m/>
    <n v="0"/>
    <n v="0"/>
    <n v="0"/>
    <n v="0"/>
    <n v="0"/>
    <n v="1232826"/>
    <s v="Cash"/>
    <n v="0"/>
    <n v="0"/>
  </r>
  <r>
    <s v="2022-30473"/>
    <x v="0"/>
    <x v="0"/>
    <x v="596"/>
    <x v="16"/>
    <s v="Gridiron"/>
    <x v="618"/>
    <x v="1"/>
    <s v="Onslow"/>
    <n v="2"/>
    <s v="1000 Betty Taylor Wood Drive; Holly Ridge, NC"/>
    <x v="1"/>
    <s v="1000 Betty Taylor Wood Drive; Holly Ridge, NC"/>
    <n v="28445"/>
    <s v="404-828-8245"/>
    <s v="www.ups.com"/>
    <n v="492110"/>
    <s v="Not Applicable"/>
    <s v="Courier  Delivery Service"/>
    <s v="Not Applicable"/>
    <s v="a. Installation or purchase of new equipment, d. Construction of or improvements to new or existing water...or equipment for new/proposed building"/>
    <n v="250000"/>
    <m/>
    <m/>
    <n v="88"/>
    <n v="18426"/>
    <n v="684"/>
    <n v="11155607"/>
    <m/>
    <n v="3"/>
    <x v="2"/>
    <n v="250000"/>
    <n v="0"/>
    <m/>
    <m/>
    <n v="0"/>
    <n v="18426"/>
    <n v="0"/>
    <n v="0"/>
    <n v="0"/>
    <n v="358890"/>
    <s v="Cash/Land"/>
    <n v="0"/>
    <n v="0"/>
  </r>
  <r>
    <s v="2022-32288"/>
    <x v="0"/>
    <x v="0"/>
    <x v="597"/>
    <x v="16"/>
    <s v="Superman"/>
    <x v="619"/>
    <x v="2"/>
    <s v="Randolph"/>
    <n v="1"/>
    <s v="TBD"/>
    <x v="0"/>
    <s v="TBD"/>
    <s v="TBD"/>
    <s v="614-706-5955"/>
    <s v="www.axiumplastics.com"/>
    <n v="326160"/>
    <s v="Not Applicable"/>
    <s v="Manufacturing"/>
    <s v="Not Applicable"/>
    <s v="a. Installation or purchase of new equipment"/>
    <n v="365000"/>
    <m/>
    <m/>
    <n v="106"/>
    <n v="0"/>
    <n v="828"/>
    <n v="28800000"/>
    <m/>
    <n v="3"/>
    <x v="2"/>
    <n v="365000"/>
    <n v="0"/>
    <m/>
    <m/>
    <n v="0"/>
    <n v="0"/>
    <n v="0"/>
    <n v="0"/>
    <n v="0"/>
    <n v="656498"/>
    <s v="Cash"/>
    <n v="0"/>
    <n v="0"/>
  </r>
  <r>
    <s v="2022-31654"/>
    <x v="0"/>
    <x v="0"/>
    <x v="598"/>
    <x v="16"/>
    <s v="Berry"/>
    <x v="620"/>
    <x v="1"/>
    <s v="Forsyth"/>
    <n v="2"/>
    <s v="TBD"/>
    <x v="1"/>
    <s v="1350 Bridgeport Dr; Kernersville, NC"/>
    <n v="27284"/>
    <s v="336-992-7495"/>
    <s v="www.textechindustries.com"/>
    <n v="335991"/>
    <s v="Not Applicable"/>
    <s v="Manufacturing"/>
    <s v="Not Applicable"/>
    <s v="a. Installation or purchase of new equipment"/>
    <n v="125000"/>
    <m/>
    <m/>
    <n v="44"/>
    <n v="112"/>
    <n v="1103"/>
    <n v="22329000"/>
    <m/>
    <n v="3"/>
    <x v="2"/>
    <n v="125000"/>
    <n v="0"/>
    <m/>
    <m/>
    <n v="0"/>
    <n v="112"/>
    <n v="0"/>
    <n v="0"/>
    <n v="0"/>
    <n v="1118246"/>
    <s v="Cash"/>
    <n v="0"/>
    <n v="0"/>
  </r>
  <r>
    <s v="2022-32173"/>
    <x v="0"/>
    <x v="0"/>
    <x v="599"/>
    <x v="16"/>
    <s v="Nut"/>
    <x v="621"/>
    <x v="1"/>
    <s v="Bladen"/>
    <n v="1"/>
    <s v="3200 West Broad Street; Elizabethtown, NC"/>
    <x v="1"/>
    <s v="3200 West Broad Street; Elizabethtown, NC"/>
    <n v="28337"/>
    <s v="252-585-0838"/>
    <s v="www.hamptonfarms.com"/>
    <n v="311911"/>
    <s v="Not Applicable"/>
    <s v="Manufacturing"/>
    <s v="Not Applicable"/>
    <s v="a. Installation or purchase of new equipment, b. Structural repairs, improvements, or renovations to existing buildings to be used for expansion;  c. Construction of or improvements to new or existing water"/>
    <n v="150000"/>
    <m/>
    <m/>
    <n v="40"/>
    <n v="1043"/>
    <n v="806"/>
    <n v="15300000"/>
    <m/>
    <n v="3"/>
    <x v="2"/>
    <n v="150000"/>
    <n v="0"/>
    <m/>
    <m/>
    <n v="0"/>
    <n v="1043"/>
    <n v="0"/>
    <n v="0"/>
    <n v="0"/>
    <n v="225000"/>
    <s v="Cash"/>
    <n v="0"/>
    <n v="0"/>
  </r>
  <r>
    <s v="2023-32503"/>
    <x v="0"/>
    <x v="0"/>
    <x v="600"/>
    <x v="16"/>
    <s v="Defrost"/>
    <x v="622"/>
    <x v="1"/>
    <s v="Scotland"/>
    <n v="1"/>
    <s v="13121 Rocky Ford Rd; Laurinburg, NC"/>
    <x v="1"/>
    <s v="13121 Rocky Ford Rd; Laurinburg, NC"/>
    <n v="28352"/>
    <s v="910-276-5630"/>
    <s v="www.pilkington.com"/>
    <n v="327211"/>
    <s v="Not Applicable"/>
    <s v="Manufacturing"/>
    <s v="Not Applicable"/>
    <s v="b. Structural repairs, improvements, or renovations to existing buildings to be used for expansion"/>
    <n v="75000"/>
    <m/>
    <m/>
    <n v="18"/>
    <n v="339"/>
    <n v="820"/>
    <n v="78120000"/>
    <m/>
    <n v="3"/>
    <x v="2"/>
    <n v="75000"/>
    <n v="0"/>
    <m/>
    <m/>
    <n v="0"/>
    <n v="339"/>
    <n v="0"/>
    <n v="0"/>
    <n v="0"/>
    <n v="2359940"/>
    <s v="Tax Grant"/>
    <n v="0"/>
    <n v="0"/>
  </r>
  <r>
    <s v="2021-29021"/>
    <x v="0"/>
    <x v="0"/>
    <x v="601"/>
    <x v="16"/>
    <s v="Landing"/>
    <x v="80"/>
    <x v="1"/>
    <s v="Guilford"/>
    <n v="2"/>
    <s v="7102 Cessna Drive; Greensboro, NC"/>
    <x v="1"/>
    <s v="7102 Cessna Drive, Greensboro, NC "/>
    <n v="27409"/>
    <s v="336-776-6319"/>
    <s v="www.piedmont.tat-technologies.com"/>
    <n v="336412"/>
    <s v="Not Applicable"/>
    <s v="Manufacturing"/>
    <s v="Not Applicable"/>
    <s v="a. Installation or purchase of new equipment"/>
    <n v="200000"/>
    <m/>
    <m/>
    <n v="77"/>
    <n v="159"/>
    <n v="973"/>
    <n v="11545200"/>
    <m/>
    <n v="3"/>
    <x v="2"/>
    <n v="200000"/>
    <n v="0"/>
    <m/>
    <m/>
    <n v="0"/>
    <n v="159"/>
    <n v="0"/>
    <n v="0"/>
    <n v="0"/>
    <n v="265823"/>
    <s v="Cash"/>
    <n v="0"/>
    <n v="0"/>
  </r>
  <r>
    <s v="2023-32554"/>
    <x v="0"/>
    <x v="0"/>
    <x v="602"/>
    <x v="16"/>
    <s v="Waste"/>
    <x v="623"/>
    <x v="1"/>
    <s v="Guilford"/>
    <n v="2"/>
    <s v="501 Gallimore Dairy Rd; High Point, NC"/>
    <x v="1"/>
    <s v="501 Gallimore Dairy Rd; High Point, NC"/>
    <n v="27409"/>
    <s v="336-861-6070"/>
    <s v="www.vecoplanllc.com"/>
    <n v="333200"/>
    <s v="Not Applicable"/>
    <s v="Manufacturing"/>
    <s v="Not Applicable"/>
    <s v="a. Installation or purchase of new equipment, b. Structural repairs, improvements, or renovations to existing buildings to be used for expansion"/>
    <n v="75000"/>
    <m/>
    <m/>
    <n v="30"/>
    <n v="82"/>
    <n v="1100"/>
    <n v="6075000"/>
    <m/>
    <n v="3"/>
    <x v="2"/>
    <n v="75000"/>
    <n v="0"/>
    <m/>
    <m/>
    <n v="0"/>
    <n v="82"/>
    <n v="0"/>
    <n v="0"/>
    <n v="0"/>
    <n v="155366"/>
    <s v="Cash"/>
    <n v="0"/>
    <n v="0"/>
  </r>
  <r>
    <s v="2022-31209"/>
    <x v="0"/>
    <x v="0"/>
    <x v="603"/>
    <x v="16"/>
    <s v="Hatch"/>
    <x v="624"/>
    <x v="1"/>
    <s v="Wayne"/>
    <n v="1"/>
    <s v="TBD; Goldsboro, NC"/>
    <x v="1"/>
    <s v="1709 16th St NE; Willmar, MN"/>
    <n v="27534"/>
    <s v="320-222-9732"/>
    <s v="www.select-genetics.com"/>
    <n v="112340"/>
    <s v="Not Applicable"/>
    <s v="Farm Crew"/>
    <s v="Not Applicable"/>
    <s v="a. Installation or purchase of new equipment"/>
    <n v="75000"/>
    <m/>
    <m/>
    <n v="23"/>
    <n v="466"/>
    <n v="788"/>
    <n v="52200000"/>
    <m/>
    <n v="3"/>
    <x v="2"/>
    <n v="75000"/>
    <n v="0"/>
    <m/>
    <m/>
    <n v="0"/>
    <n v="466"/>
    <n v="0"/>
    <n v="0"/>
    <n v="0"/>
    <n v="4000000"/>
    <s v="Cash/Land"/>
    <n v="0"/>
    <n v="0"/>
  </r>
  <r>
    <s v="2023-32603"/>
    <x v="0"/>
    <x v="0"/>
    <x v="604"/>
    <x v="16"/>
    <s v="Mystique"/>
    <x v="625"/>
    <x v="1"/>
    <s v="Guilford"/>
    <n v="2"/>
    <s v="813-815 Winston St; Greensboro, NC"/>
    <x v="1"/>
    <s v="120 East Pritchard St; Asheboro, NC"/>
    <n v="27405"/>
    <s v="336-629-3000"/>
    <s v="www.phasechange.com"/>
    <n v="334512"/>
    <n v="541745"/>
    <s v="Manufacturing"/>
    <s v="R&amp;D"/>
    <s v="a. Installation or purchase of new equipment"/>
    <n v="75000"/>
    <m/>
    <m/>
    <n v="32"/>
    <n v="32"/>
    <n v="1100"/>
    <n v="3227466"/>
    <m/>
    <n v="3"/>
    <x v="2"/>
    <n v="75000"/>
    <n v="0"/>
    <m/>
    <m/>
    <n v="0"/>
    <n v="32"/>
    <n v="0"/>
    <n v="0"/>
    <n v="0"/>
    <n v="91565"/>
    <s v="Cash"/>
    <n v="0"/>
    <n v="0"/>
  </r>
  <r>
    <s v="2023-32459"/>
    <x v="0"/>
    <x v="0"/>
    <x v="605"/>
    <x v="16"/>
    <s v="Power"/>
    <x v="626"/>
    <x v="1"/>
    <s v="Randolph"/>
    <n v="1"/>
    <s v="800 Albemarle Rd; Asheboro, NC"/>
    <x v="1"/>
    <s v="800 Albemarle Rd; Asheboro, NC"/>
    <s v="27203-6263"/>
    <s v="336-672-3500"/>
    <s v="www.energizer.com"/>
    <n v="335912"/>
    <s v="Not Applicable"/>
    <s v="Manufacturing"/>
    <s v="Not Applicable"/>
    <s v="a. Installation or purchase of new equipment"/>
    <n v="450000"/>
    <m/>
    <m/>
    <n v="130"/>
    <n v="421"/>
    <n v="828"/>
    <n v="38700000"/>
    <m/>
    <n v="3"/>
    <x v="2"/>
    <n v="450000"/>
    <n v="0"/>
    <m/>
    <m/>
    <n v="0"/>
    <n v="421"/>
    <n v="0"/>
    <n v="0"/>
    <n v="0"/>
    <n v="420000"/>
    <s v="Cash"/>
    <n v="0"/>
    <n v="0"/>
  </r>
  <r>
    <s v="PR-1258"/>
    <x v="1"/>
    <x v="3"/>
    <x v="606"/>
    <x v="1"/>
    <s v="Bridgestone"/>
    <x v="627"/>
    <x v="1"/>
    <s v="Wilson"/>
    <n v="1"/>
    <s v="3001 Firestone Parkway_x000a_Wilson NC  27893"/>
    <x v="2"/>
    <s v="Post Office Box 1139;_x000a_Wilson NC  27893"/>
    <s v="27893-7996"/>
    <s v="252-246-7401"/>
    <s v="www.bridgestoneamericas.com"/>
    <n v="326211"/>
    <m/>
    <s v="Manufacturing"/>
    <m/>
    <s v="training and retraining "/>
    <n v="30000000"/>
    <s v="NA"/>
    <s v="NA"/>
    <s v="Not Required"/>
    <n v="2083"/>
    <n v="56686"/>
    <n v="200000000"/>
    <s v="NA"/>
    <n v="10"/>
    <x v="0"/>
    <n v="0"/>
    <n v="27456554"/>
    <s v="NA"/>
    <s v="NA"/>
    <s v="Not Required"/>
    <n v="1949"/>
    <n v="62544"/>
    <n v="211210315"/>
    <n v="0"/>
    <s v="Not Applicable"/>
    <s v="Not Applicable"/>
    <s v="Not Applicable"/>
    <n v="27456554"/>
  </r>
  <r>
    <s v="PR-1259"/>
    <x v="1"/>
    <x v="3"/>
    <x v="606"/>
    <x v="1"/>
    <s v="Goodyear"/>
    <x v="628"/>
    <x v="1"/>
    <s v="Cumberland"/>
    <n v="1"/>
    <s v="6650 Ramsey Street_x000a_Fayetteville, NC  28311-9399"/>
    <x v="2"/>
    <s v="6650 Ramsey Street,_x000a_Fayetteville, NC  28311-9399"/>
    <s v="28311-9399"/>
    <s v="330-796-9292 "/>
    <s v="www.goodyear.com"/>
    <n v="326200"/>
    <m/>
    <s v="Manufacturing"/>
    <m/>
    <s v="training and retraining "/>
    <n v="30000000"/>
    <s v="NA"/>
    <s v="NA"/>
    <s v="Not Required"/>
    <n v="2398"/>
    <n v="48317"/>
    <n v="200000000"/>
    <s v="NA"/>
    <n v="10"/>
    <x v="0"/>
    <n v="0"/>
    <n v="27983529"/>
    <s v="NA"/>
    <s v="NA"/>
    <s v="Not Required"/>
    <n v="2012"/>
    <n v="66401"/>
    <n v="231850533"/>
    <n v="0"/>
    <s v="Not Applicable"/>
    <s v="Not Applicable"/>
    <s v="Not Applicable"/>
    <n v="27983529"/>
  </r>
  <r>
    <s v="12-1094"/>
    <x v="1"/>
    <x v="3"/>
    <x v="260"/>
    <x v="5"/>
    <s v="Domtar"/>
    <x v="629"/>
    <x v="1"/>
    <s v="Martin"/>
    <n v="1"/>
    <s v="1375 NC Highway 149 N_x000a_Plymouth, NC 27962"/>
    <x v="2"/>
    <s v="1375 NC Highway 149 N, _x000a_Plymouth, NC 27962"/>
    <n v="27962"/>
    <s v="252-793-8611"/>
    <s v="www.domtar.com"/>
    <n v="322121"/>
    <n v="322112"/>
    <s v="Manufacturing"/>
    <s v="Manufacturing"/>
    <s v="training and retraining "/>
    <n v="7000000"/>
    <s v="NA"/>
    <s v="NA"/>
    <s v="Not Required"/>
    <n v="320"/>
    <n v="42692"/>
    <n v="65000000"/>
    <s v="NA"/>
    <n v="10"/>
    <x v="0"/>
    <n v="0"/>
    <n v="7000000"/>
    <s v="NA"/>
    <s v="NA"/>
    <s v="Not Required"/>
    <n v="331"/>
    <n v="100379"/>
    <n v="85888281"/>
    <n v="0"/>
    <n v="1500000"/>
    <s v="Cash Grant"/>
    <n v="1500000"/>
    <n v="7000000"/>
  </r>
  <r>
    <s v="2014 – 16181"/>
    <x v="1"/>
    <x v="3"/>
    <x v="368"/>
    <x v="7"/>
    <s v="Evergreen"/>
    <x v="630"/>
    <x v="1"/>
    <s v="Haywood"/>
    <n v="2"/>
    <s v="175 Main Street_x000a_Canton, NC 28716-4401"/>
    <x v="2"/>
    <s v="5350 Poplar Avenue, _x000a_Memphis TN 38119"/>
    <s v="28716-4401"/>
    <s v="870-541-3866"/>
    <s v="www.evergreenpackaging.com"/>
    <n v="322121"/>
    <m/>
    <s v="Manufacturing"/>
    <m/>
    <s v="training and retraining "/>
    <n v="12000000"/>
    <s v="NA"/>
    <s v="NA"/>
    <s v="Not Required"/>
    <n v="800"/>
    <n v="51344"/>
    <n v="50000000"/>
    <s v="NA"/>
    <n v="10"/>
    <x v="2"/>
    <n v="0"/>
    <n v="12000000"/>
    <s v="NA"/>
    <s v="NA"/>
    <s v="Not Required"/>
    <n v="808"/>
    <n v="81311"/>
    <n v="56061738"/>
    <n v="0"/>
    <n v="364086"/>
    <s v="Tax Grant "/>
    <n v="286778"/>
    <n v="12000000"/>
  </r>
  <r>
    <s v="PR-1258a"/>
    <x v="1"/>
    <x v="3"/>
    <x v="607"/>
    <x v="11"/>
    <s v="Bridgestone II"/>
    <x v="631"/>
    <x v="1"/>
    <s v="Wilson"/>
    <n v="2"/>
    <s v="3001 Firestone Parkway_x000a_Wilson NC  27893"/>
    <x v="2"/>
    <s v="Post Office Box 1139;_x000a_Wilson NC  27893"/>
    <s v="27893-7996"/>
    <s v="252-246-7401"/>
    <s v="www.bridgestoneamericas.com"/>
    <n v="326211"/>
    <m/>
    <s v="Manufacturing"/>
    <m/>
    <s v="training and retraining "/>
    <n v="30000000"/>
    <s v="NA"/>
    <s v="NA"/>
    <s v="Not Required"/>
    <n v="2000"/>
    <s v="140% of County Average"/>
    <n v="266371135"/>
    <s v="NA"/>
    <n v="10"/>
    <x v="2"/>
    <n v="21000000"/>
    <n v="9000000"/>
    <s v="NA"/>
    <s v="NA"/>
    <s v="Not Required"/>
    <n v="2013"/>
    <n v="67098"/>
    <n v="309055006"/>
    <n v="0"/>
    <n v="14000000"/>
    <s v="Cash Grant"/>
    <n v="5000000"/>
    <n v="9000000"/>
  </r>
  <r>
    <s v="PR-1259a"/>
    <x v="1"/>
    <x v="3"/>
    <x v="608"/>
    <x v="12"/>
    <s v="Goodyear II"/>
    <x v="632"/>
    <x v="1"/>
    <s v="Cumberland"/>
    <n v="1"/>
    <s v="6650 Ramsey Street_x000a_Fayetteville, NC  28311-9399"/>
    <x v="2"/>
    <s v="200 Innovation Way, Dept 6160 Tax Department; Akron, Ohio 44316"/>
    <s v="28311-9399"/>
    <s v="330-796-0273"/>
    <s v="www.goodyear.com"/>
    <n v="326211"/>
    <m/>
    <s v="Manufacturing"/>
    <m/>
    <s v="training and retraining "/>
    <n v="30000000"/>
    <s v="NA"/>
    <s v="NA"/>
    <s v="Not Required"/>
    <n v="2000"/>
    <n v="52760"/>
    <n v="150000000"/>
    <s v="NA"/>
    <n v="10"/>
    <x v="2"/>
    <n v="21000000"/>
    <n v="9000000"/>
    <s v="NA"/>
    <s v="NA"/>
    <s v="Not Required"/>
    <n v="2270"/>
    <n v="73339"/>
    <n v="223608834"/>
    <n v="0"/>
    <n v="700000"/>
    <s v="Cash Grant"/>
    <n v="700000"/>
    <n v="9000000"/>
  </r>
  <r>
    <s v="2018-22816"/>
    <x v="1"/>
    <x v="2"/>
    <x v="518"/>
    <x v="13"/>
    <s v="Blue Sky"/>
    <x v="544"/>
    <x v="1"/>
    <s v="Stanly; Mecklengurg; Union"/>
    <n v="1"/>
    <s v="10145 Lighthouse Rd/Oakboro, NC 28129; 1335 Clarkson Street Charlotte, NC 28216; 4210 Old Charlotte Highway Monroe, NC 28110; 2109 Randolph Road Charlotte, NC 28207"/>
    <x v="3"/>
    <s v="2109 Randolph Road,_x000a_Charlotte, NC 28207-1521"/>
    <n v="28129"/>
    <s v="704-348-6483"/>
    <s v="www.charlottepipe.com"/>
    <n v="331511"/>
    <m/>
    <s v="Manufacturing"/>
    <m/>
    <s v="training and retraining "/>
    <n v="15000000"/>
    <s v="NA"/>
    <s v="NA"/>
    <s v="Not Required"/>
    <s v="400 in Stanly County; total 1050  (in NC)"/>
    <s v="140% of County Average"/>
    <n v="325000000"/>
    <s v="NA"/>
    <n v="10"/>
    <x v="2"/>
    <n v="14000000"/>
    <n v="1000000"/>
    <s v="NA"/>
    <s v="NA"/>
    <s v="Not Required"/>
    <n v="1212"/>
    <s v="Mecklenburg = $120,776_x000a_Union = $71,794"/>
    <s v="Not reported"/>
    <n v="0"/>
    <n v="40529592"/>
    <s v="Tax Grant; Cash Grant; Fee Waiver; Infrastructure Grant"/>
    <n v="309567"/>
    <n v="1000000"/>
  </r>
  <r>
    <s v="2001-0281"/>
    <x v="2"/>
    <x v="1"/>
    <x v="609"/>
    <x v="17"/>
    <s v="Infineon"/>
    <x v="633"/>
    <x v="1"/>
    <s v="Wake"/>
    <n v="5"/>
    <s v="3000 CentreGreen Way, Cary, NC 27513-5775"/>
    <x v="0"/>
    <s v="3000 CentreGreen Way, Cary, NC 27513"/>
    <s v="27513-5775"/>
    <s v="919-677-2700"/>
    <s v="www.qimonda.com"/>
    <n v="3344"/>
    <n v="551114"/>
    <s v="Manufacturing"/>
    <s v="Management of Companies and Enterprises"/>
    <s v="Added to application for future reporting"/>
    <n v="12666663"/>
    <n v="9500000"/>
    <n v="3166663"/>
    <n v="320"/>
    <n v="73"/>
    <n v="75000"/>
    <n v="8000000"/>
    <n v="5"/>
    <n v="11"/>
    <x v="3"/>
    <n v="0"/>
    <n v="949285"/>
    <n v="0"/>
    <n v="316428"/>
    <n v="207"/>
    <n v="73"/>
    <n v="105833"/>
    <n v="0"/>
    <s v=""/>
    <s v="Not Applicable"/>
    <s v="Not Applicable"/>
    <s v="Not Applicable"/>
    <n v="949285"/>
  </r>
  <r>
    <s v="2003-0113"/>
    <x v="2"/>
    <x v="4"/>
    <x v="610"/>
    <x v="17"/>
    <s v="None"/>
    <x v="634"/>
    <x v="1"/>
    <s v="Wake"/>
    <n v="5"/>
    <s v="1001 Winstead Drive, Cary, NC 27513-2117"/>
    <x v="1"/>
    <s v="1001 Winstead Drive, Cary, NC 27513"/>
    <s v="27513-2117"/>
    <s v="919-297-1600"/>
    <s v="www.dexone.com"/>
    <n v="551114"/>
    <s v=""/>
    <s v="Management of Companies and Enterprises"/>
    <s v=""/>
    <s v="Added to application for future reporting"/>
    <n v="5700000"/>
    <n v="4275000"/>
    <n v="1425000"/>
    <n v="220"/>
    <n v="305"/>
    <s v="$70K(04) $60K(05) $50K(06-13)"/>
    <n v="2500000"/>
    <n v="3"/>
    <n v="10"/>
    <x v="3"/>
    <n v="0"/>
    <n v="2893500"/>
    <n v="0"/>
    <n v="964500"/>
    <n v="198"/>
    <n v="305"/>
    <n v="146560"/>
    <n v="8266458"/>
    <s v=""/>
    <s v="Not Applicable"/>
    <s v="Not Applicable"/>
    <s v="Not Applicable"/>
    <n v="2893500"/>
  </r>
  <r>
    <s v="2003-0143"/>
    <x v="2"/>
    <x v="4"/>
    <x v="611"/>
    <x v="17"/>
    <s v="HQ 143"/>
    <x v="635"/>
    <x v="2"/>
    <s v="Mecklenburg"/>
    <n v="5"/>
    <s v="Four LakePointe Plaza, 2118 Water Ridge Parkway, Charlotte, NC 28217"/>
    <x v="0"/>
    <s v="Four LakePointe Plaza, 2118 Water Ridge Parkway, Charlotte, NC 29217"/>
    <s v="28217"/>
    <s v="704-714-8000"/>
    <s v=""/>
    <n v="551114"/>
    <s v=""/>
    <s v="Management of Companies and Enterprises"/>
    <s v=""/>
    <s v="Added to application for future reporting"/>
    <n v="7798000"/>
    <n v="5850000"/>
    <n v="1948000"/>
    <n v="324"/>
    <s v=""/>
    <n v="70000"/>
    <n v="18000000"/>
    <n v="5"/>
    <n v="10"/>
    <x v="3"/>
    <n v="0"/>
    <n v="2316327"/>
    <n v="0"/>
    <n v="772109"/>
    <n v="332"/>
    <n v="0"/>
    <n v="95854"/>
    <n v="22249788"/>
    <s v=""/>
    <s v="Not Applicable"/>
    <s v="Not Applicable"/>
    <s v="Not Applicable"/>
    <n v="2316327"/>
  </r>
  <r>
    <s v="2003-0382"/>
    <x v="2"/>
    <x v="4"/>
    <x v="612"/>
    <x v="17"/>
    <s v="GoodForNC"/>
    <x v="636"/>
    <x v="1"/>
    <s v="Union"/>
    <n v="5"/>
    <s v="4115 Corporate Center Drive, Monroe, NC 28110-1313"/>
    <x v="0"/>
    <s v="4115 Corporate Center Drive, Monroe, NC 28110-1313"/>
    <s v="28110-1313"/>
    <s v="704-282-2626"/>
    <s v=""/>
    <n v="336411"/>
    <s v=""/>
    <s v="Manufacturing"/>
    <s v=""/>
    <s v="Added to application for future reporting"/>
    <n v="4062668"/>
    <n v="3047000"/>
    <n v="1015668"/>
    <n v="270"/>
    <n v="154"/>
    <n v="40400"/>
    <n v="2600000"/>
    <n v="5"/>
    <n v="10"/>
    <x v="3"/>
    <n v="0"/>
    <n v="1340968"/>
    <n v="0"/>
    <n v="446989"/>
    <n v="201"/>
    <n v="199"/>
    <n v="66035"/>
    <n v="4250000"/>
    <s v=""/>
    <s v="Not Applicable"/>
    <s v="Not Applicable"/>
    <s v="Not Applicable"/>
    <n v="1340968"/>
  </r>
  <r>
    <s v="2003-0142"/>
    <x v="2"/>
    <x v="4"/>
    <x v="613"/>
    <x v="17"/>
    <s v="WIN"/>
    <x v="637"/>
    <x v="1"/>
    <s v="New Hanover"/>
    <n v="5"/>
    <s v="3901 Castle Hayne Road_x0009__x0009__x0009__x0009__x0009__x0009__x0009__x0009__x0009_, Wilmington, NC 28402"/>
    <x v="1"/>
    <s v="3035 Easton Turnpike, Fairfield, CT 6828"/>
    <s v="28402"/>
    <s v="203-373-2501"/>
    <s v="www.ge.com"/>
    <n v="55"/>
    <s v=""/>
    <s v="Management of Companies and Enterprises"/>
    <s v=""/>
    <s v="Added to application for future reporting"/>
    <n v="7533327"/>
    <n v="5650000"/>
    <n v="1883327"/>
    <n v="200"/>
    <n v="684"/>
    <n v="90000"/>
    <n v="4000000"/>
    <n v="4"/>
    <n v="9"/>
    <x v="0"/>
    <n v="0"/>
    <n v="5428575"/>
    <n v="0"/>
    <n v="1812854"/>
    <n v="237"/>
    <n v="1402"/>
    <n v="132737"/>
    <n v="4464914"/>
    <s v=""/>
    <s v="Not Applicable"/>
    <s v="Not Applicable"/>
    <s v="Not Applicable"/>
    <n v="5428575"/>
  </r>
  <r>
    <s v="2003-0208"/>
    <x v="2"/>
    <x v="1"/>
    <x v="614"/>
    <x v="17"/>
    <s v="Albaad"/>
    <x v="638"/>
    <x v="2"/>
    <s v="Rockingham"/>
    <n v="2"/>
    <s v="129 S. Technology Drive, Reidsville, NC 27320-1563"/>
    <x v="0"/>
    <s v="PO Box 1825, Reidsville, NC 27320"/>
    <s v="27320-1563"/>
    <s v="335-637-1044"/>
    <s v="www.albaad.com"/>
    <n v="313230"/>
    <s v=""/>
    <s v="Manufacturing"/>
    <s v=""/>
    <s v="Added to application for future reporting"/>
    <n v="1600000"/>
    <n v="1600000"/>
    <n v="0"/>
    <n v="180"/>
    <n v="0"/>
    <s v="$24.5K(05) $23K(06-13)"/>
    <n v="24000000"/>
    <n v="4"/>
    <n v="10"/>
    <x v="0"/>
    <n v="0"/>
    <n v="976595"/>
    <n v="0"/>
    <n v="0"/>
    <n v="196"/>
    <n v="9"/>
    <n v="33146"/>
    <n v="30548324"/>
    <s v=""/>
    <s v="Not Applicable"/>
    <s v="Not Applicable"/>
    <s v="Not Applicable"/>
    <n v="976595"/>
  </r>
  <r>
    <s v="2003-0535"/>
    <x v="2"/>
    <x v="4"/>
    <x v="615"/>
    <x v="18"/>
    <s v="Hercules"/>
    <x v="639"/>
    <x v="1"/>
    <s v="Guilford"/>
    <n v="5"/>
    <s v="5450 Millstream Road, McLeansville, NC 27301-9697"/>
    <x v="1"/>
    <s v="5450 Millstream Road, McLeansville, NC 27301"/>
    <s v="27301-9697"/>
    <s v="336-522-1004"/>
    <s v="www.citigroup.com"/>
    <n v="522320"/>
    <s v=""/>
    <s v="Finance and Insurance"/>
    <s v=""/>
    <s v="Added to application for future reporting"/>
    <n v="6946658"/>
    <n v="5210000"/>
    <n v="1736658"/>
    <n v="693"/>
    <n v="716"/>
    <n v="29830"/>
    <n v="24000000"/>
    <n v="3"/>
    <n v="10"/>
    <x v="3"/>
    <n v="0"/>
    <n v="1294491"/>
    <n v="0"/>
    <n v="431496"/>
    <n v="515"/>
    <n v="556"/>
    <n v="32393"/>
    <n v="39672988"/>
    <s v=""/>
    <s v="Not Applicable"/>
    <s v="Not Applicable"/>
    <s v="Not Applicable"/>
    <n v="1294491"/>
  </r>
  <r>
    <s v="2003-0522"/>
    <x v="2"/>
    <x v="1"/>
    <x v="616"/>
    <x v="18"/>
    <s v="Jay 2"/>
    <x v="640"/>
    <x v="2"/>
    <s v="New Hanover"/>
    <n v="5"/>
    <s v="3601 Converse Drive, Wilmington, NC 28403-6182"/>
    <x v="0"/>
    <s v="180 Washington Valley Road, Bedmaster, NJ 7921"/>
    <s v="28403-6182"/>
    <s v="908-306-6477"/>
    <s v="www.verizonwireless.com"/>
    <n v="517212"/>
    <s v=""/>
    <s v="Information"/>
    <s v=""/>
    <s v="Added to application for future reporting"/>
    <n v="9653327"/>
    <n v="7240000"/>
    <n v="2413327"/>
    <n v="968"/>
    <n v="0"/>
    <n v="28100"/>
    <n v="23000000"/>
    <n v="3"/>
    <n v="10"/>
    <x v="0"/>
    <n v="0"/>
    <n v="7240000"/>
    <n v="0"/>
    <n v="2413327"/>
    <n v="1229"/>
    <n v="0"/>
    <n v="45397"/>
    <n v="39868088"/>
    <s v=""/>
    <s v="Not Applicable"/>
    <s v="Not Applicable"/>
    <s v="Not Applicable"/>
    <n v="7240000"/>
  </r>
  <r>
    <s v="2003-0494"/>
    <x v="2"/>
    <x v="1"/>
    <x v="617"/>
    <x v="18"/>
    <s v="Ruby"/>
    <x v="641"/>
    <x v="1"/>
    <s v="Davidson"/>
    <n v="4"/>
    <s v="550 Cloniger Drive, Thomasville, NC 27360-4960"/>
    <x v="0"/>
    <s v="7834 C.F. Hawn Freeway, Dallas, TX 75217"/>
    <s v="27360-4960"/>
    <s v="214-309-4153"/>
    <s v=""/>
    <n v="326192"/>
    <s v=""/>
    <s v="Manufacturing"/>
    <s v=""/>
    <s v="Added to application for future reporting"/>
    <n v="2617329"/>
    <n v="1963000"/>
    <n v="654329"/>
    <n v="264"/>
    <n v="56"/>
    <n v="29412"/>
    <n v="64000000"/>
    <n v="5"/>
    <n v="10"/>
    <x v="3"/>
    <n v="0"/>
    <n v="473720"/>
    <n v="0"/>
    <n v="157905"/>
    <n v="147"/>
    <n v="57"/>
    <n v="51748"/>
    <n v="106992701"/>
    <s v=""/>
    <s v="Not Applicable"/>
    <s v="Not Applicable"/>
    <s v="Not Applicable"/>
    <n v="473720"/>
  </r>
  <r>
    <s v="2002-0267"/>
    <x v="2"/>
    <x v="1"/>
    <x v="618"/>
    <x v="18"/>
    <s v="Project 5CP"/>
    <x v="642"/>
    <x v="2"/>
    <s v="Catawba"/>
    <n v="4"/>
    <s v="1570 East P Street Ext, Newton, NC 28658-7803"/>
    <x v="0"/>
    <s v="15811 Centennial Drive, Northville, MI 48168"/>
    <s v="28658-7803"/>
    <s v="734-416-6200"/>
    <s v="www.zf.com"/>
    <n v="336330"/>
    <s v=""/>
    <s v="Manufacturing"/>
    <s v=""/>
    <s v="Added to application for future reporting"/>
    <n v="1997330"/>
    <n v="1498000"/>
    <n v="499330"/>
    <n v="160"/>
    <n v="0"/>
    <n v="33400"/>
    <n v="28800000"/>
    <n v="2"/>
    <n v="9"/>
    <x v="3"/>
    <n v="0"/>
    <n v="215424"/>
    <n v="0"/>
    <n v="71809"/>
    <n v="131"/>
    <n v="0"/>
    <n v="38832"/>
    <n v="35656681"/>
    <s v=""/>
    <s v="Not Applicable"/>
    <s v="Not Applicable"/>
    <s v="Not Applicable"/>
    <n v="215424"/>
  </r>
  <r>
    <s v="2002-0219"/>
    <x v="2"/>
    <x v="4"/>
    <x v="619"/>
    <x v="18"/>
    <s v="None"/>
    <x v="643"/>
    <x v="1"/>
    <s v="Mecklenburg"/>
    <n v="5"/>
    <s v="7800 Crescent Executive Drive_x0009__x0009__x0009__x0009__x0009__x0009__x0009__x0009__x0009_, Charlotte, NC 28217-5500"/>
    <x v="1"/>
    <s v="7820 Crescent Executive Drive, Charlotte, NC 28217"/>
    <s v="28217-5500"/>
    <s v="704-731-3521"/>
    <s v="www.timewarnercable.com"/>
    <n v="551114"/>
    <s v=""/>
    <s v="Management of Companies and Enterprises"/>
    <s v=""/>
    <s v="Added to application for future reporting"/>
    <n v="5606663"/>
    <n v="4205000"/>
    <n v="1401663"/>
    <n v="280"/>
    <n v="400"/>
    <n v="44100"/>
    <n v="28000000"/>
    <n v="2"/>
    <n v="10"/>
    <x v="0"/>
    <n v="0"/>
    <n v="4119000"/>
    <n v="0"/>
    <n v="1372997"/>
    <n v="328"/>
    <n v="1097"/>
    <n v="155542"/>
    <n v="31300000"/>
    <s v=""/>
    <s v="Not Applicable"/>
    <s v="Not Applicable"/>
    <s v="Not Applicable"/>
    <n v="4119000"/>
  </r>
  <r>
    <s v="2003-0070"/>
    <x v="2"/>
    <x v="4"/>
    <x v="620"/>
    <x v="18"/>
    <s v="Cactus"/>
    <x v="644"/>
    <x v="1"/>
    <s v="Durham"/>
    <n v="5"/>
    <s v="5325 Old Oxford Rd_x0009__x0009__x0009__x0009__x0009__x0009__x0009__x0009_, Durham, NC 27712-8730"/>
    <x v="0"/>
    <s v="5325 Old Oxford Rd, Durham, NC 27712"/>
    <s v="27712-8730"/>
    <s v="919-884-4110"/>
    <s v="www.merck.com"/>
    <n v="325412"/>
    <s v=""/>
    <s v="Manufacturing"/>
    <s v=""/>
    <s v="Added to application for future reporting"/>
    <n v="5514655"/>
    <n v="4136000"/>
    <n v="1378655"/>
    <n v="150"/>
    <n v="472"/>
    <n v="51750"/>
    <n v="218000000"/>
    <n v="3"/>
    <n v="12"/>
    <x v="0"/>
    <n v="0"/>
    <n v="4135999"/>
    <n v="0"/>
    <n v="1378656"/>
    <n v="259"/>
    <n v="1084"/>
    <n v="139929"/>
    <n v="314156557"/>
    <s v=""/>
    <s v="Not Applicable"/>
    <s v="Not Applicable"/>
    <s v="Not Applicable"/>
    <n v="4135999"/>
  </r>
  <r>
    <s v="2003-0210"/>
    <x v="2"/>
    <x v="4"/>
    <x v="621"/>
    <x v="18"/>
    <s v="Harris Corporation--HQ"/>
    <x v="645"/>
    <x v="1"/>
    <s v="Durham"/>
    <n v="5"/>
    <s v="637 Davis Drive, Morrisville, NC 27560-6835"/>
    <x v="1"/>
    <s v="637 Davis Drive, Morrisville, NC 27560"/>
    <s v="27560-6835"/>
    <s v="919-767-5303"/>
    <s v=""/>
    <n v="517"/>
    <s v=""/>
    <s v="Information"/>
    <s v=""/>
    <s v="Added to application for future reporting"/>
    <n v="5359324"/>
    <n v="4019500"/>
    <n v="1339824"/>
    <n v="206"/>
    <n v="59"/>
    <n v="54900"/>
    <n v="1000000"/>
    <n v="5"/>
    <n v="10"/>
    <x v="3"/>
    <n v="0"/>
    <n v="442343"/>
    <n v="0"/>
    <n v="147448"/>
    <n v="88"/>
    <n v="59"/>
    <n v="86134"/>
    <n v="814565"/>
    <s v=""/>
    <s v="Not Applicable"/>
    <s v="Not Applicable"/>
    <s v="Not Applicable"/>
    <n v="442343"/>
  </r>
  <r>
    <s v="2003-0372"/>
    <x v="2"/>
    <x v="4"/>
    <x v="622"/>
    <x v="18"/>
    <s v="Last Mile"/>
    <x v="646"/>
    <x v="1"/>
    <s v="Edgecombe"/>
    <n v="1"/>
    <s v="not provided, Tarborro, NC not provided"/>
    <x v="1"/>
    <s v="2801 Anaconda Road, Tarboro, NC 27886-8833"/>
    <s v="not provided"/>
    <s v="919-823-5111"/>
    <s v=""/>
    <n v="335929"/>
    <s v=""/>
    <s v="Manufacturing"/>
    <s v=""/>
    <s v="Added to application for future reporting"/>
    <n v="930000"/>
    <n v="930000"/>
    <s v=""/>
    <n v="117"/>
    <n v="0"/>
    <n v="25961"/>
    <n v="9000000"/>
    <n v="2"/>
    <n v="10"/>
    <x v="4"/>
    <n v="0"/>
    <n v="0"/>
    <n v="0"/>
    <n v="0"/>
    <s v="Not Reported"/>
    <s v="Not Reported"/>
    <s v="Not Reported"/>
    <s v="Not Reported"/>
    <s v=""/>
    <s v="Not Applicable"/>
    <s v="Not Applicable"/>
    <s v="Not Applicable"/>
    <n v="0"/>
  </r>
  <r>
    <s v="2004-0129"/>
    <x v="2"/>
    <x v="4"/>
    <x v="623"/>
    <x v="18"/>
    <s v="Network Appliance"/>
    <x v="647"/>
    <x v="1"/>
    <s v="Wake"/>
    <n v="5"/>
    <s v="7301 Kit Creek Road_x0009__x0009__x0009__x0009__x0009__x0009__x0009__x0009__x0009_, Research Triangle Park, NC 27709-0266"/>
    <x v="0"/>
    <s v="7301 Kit Creek Road, Research Triangle Park, NC 27709"/>
    <s v="27709-0266"/>
    <s v="919-476-5297"/>
    <s v="www.netapp.com_x0009__x0009__x0009__x0009__x0009__x0009__x0009__x0009_"/>
    <n v="541511"/>
    <s v=""/>
    <s v="Professional, Scientific, and Technical Services"/>
    <s v=""/>
    <s v="Added to application for future reporting"/>
    <n v="11835000"/>
    <n v="8876250"/>
    <n v="2958750"/>
    <n v="325"/>
    <n v="154"/>
    <n v="103500"/>
    <n v="48600000"/>
    <n v="5"/>
    <n v="10"/>
    <x v="0"/>
    <n v="0"/>
    <n v="8876250"/>
    <n v="0"/>
    <n v="2958750"/>
    <n v="362"/>
    <n v="1410"/>
    <n v="154921"/>
    <n v="86348754"/>
    <s v=""/>
    <s v="Not Applicable"/>
    <s v="Not Applicable"/>
    <s v="Not Applicable"/>
    <n v="8876250"/>
  </r>
  <r>
    <s v="2003-0453"/>
    <x v="2"/>
    <x v="4"/>
    <x v="624"/>
    <x v="18"/>
    <s v="None"/>
    <x v="648"/>
    <x v="1"/>
    <s v="Durham"/>
    <n v="5"/>
    <s v="4600 Silicon Drive, Durham, NC 27703-8475"/>
    <x v="1"/>
    <s v="4600 Silicon Drive, Durham, NC 27703"/>
    <s v="27703-8475"/>
    <s v="919-313-5754"/>
    <s v="www.cree.com"/>
    <n v="33441"/>
    <s v=""/>
    <s v="Manufacturing"/>
    <s v=""/>
    <s v="Added to application for future reporting"/>
    <n v="6810570"/>
    <n v="5107929"/>
    <n v="1702641"/>
    <n v="240"/>
    <n v="1019"/>
    <n v="48750"/>
    <n v="275400000"/>
    <n v="5"/>
    <n v="11"/>
    <x v="0"/>
    <n v="0"/>
    <n v="5089258"/>
    <n v="0"/>
    <n v="1696418"/>
    <n v="512"/>
    <n v="2064"/>
    <n v="99863"/>
    <n v="332000259"/>
    <s v=""/>
    <s v="Not Applicable"/>
    <s v="Not Applicable"/>
    <s v="Not Applicable"/>
    <n v="5089258"/>
  </r>
  <r>
    <s v="2004-0189"/>
    <x v="2"/>
    <x v="4"/>
    <x v="625"/>
    <x v="18"/>
    <s v="1445 PCB Piezotronics"/>
    <x v="649"/>
    <x v="2"/>
    <s v="Halifax"/>
    <n v="1"/>
    <s v="10869 Highway 903_x0009__x0009__x0009__x0009__x0009__x0009__x0009__x0009__x0009_, Halifax, NC 27839-9111"/>
    <x v="0"/>
    <s v="3425 Walden Ave, Depew, NY 14043"/>
    <s v="27839-9111"/>
    <s v="716-684-000"/>
    <s v="www.pcb.com"/>
    <n v="334519"/>
    <s v=""/>
    <s v="Manufacturing"/>
    <s v=""/>
    <s v="Added to application for future reporting"/>
    <n v="1602000"/>
    <n v="1602000"/>
    <n v="0"/>
    <n v="212"/>
    <n v="0"/>
    <n v="23400"/>
    <n v="1800000"/>
    <n v="4"/>
    <n v="10"/>
    <x v="3"/>
    <n v="0"/>
    <n v="263057"/>
    <n v="0"/>
    <n v="0"/>
    <n v="172"/>
    <n v="0"/>
    <n v="29371"/>
    <n v="2657217"/>
    <s v=""/>
    <s v="Not Applicable"/>
    <s v="Not Applicable"/>
    <s v="Not Applicable"/>
    <n v="263057"/>
  </r>
  <r>
    <s v="2003-0331"/>
    <x v="2"/>
    <x v="1"/>
    <x v="626"/>
    <x v="18"/>
    <s v="KLG"/>
    <x v="650"/>
    <x v="2"/>
    <s v="Wake"/>
    <n v="5"/>
    <s v="7033 Louis Stephens Dr, RTP, NC 27709-0211"/>
    <x v="0"/>
    <s v="PO Box 110047, RTP, NC 27709"/>
    <s v="27709-0211"/>
    <s v="919-994-4729"/>
    <s v="www.credit-suisse.com"/>
    <n v="523110"/>
    <s v=""/>
    <s v="Finance and Insurance"/>
    <s v=""/>
    <s v="Added to application for future reporting"/>
    <n v="11863731"/>
    <n v="8897800"/>
    <n v="2965931"/>
    <n v="320"/>
    <n v="0"/>
    <n v="57589"/>
    <n v="84000000"/>
    <n v="2"/>
    <n v="10"/>
    <x v="0"/>
    <n v="0"/>
    <n v="8405493"/>
    <n v="0"/>
    <n v="2801829"/>
    <n v="378"/>
    <n v="951"/>
    <n v="83697"/>
    <n v="179656000"/>
    <s v=""/>
    <s v="Not Applicable"/>
    <s v="Not Applicable"/>
    <s v="Not Applicable"/>
    <n v="8405493"/>
  </r>
  <r>
    <s v="2004-0081"/>
    <x v="2"/>
    <x v="1"/>
    <x v="627"/>
    <x v="18"/>
    <s v="Novo Nordisk 2004"/>
    <x v="651"/>
    <x v="1"/>
    <s v="Johnston, Wake"/>
    <n v="5"/>
    <s v="3612 Powhatan Road_x0009__x0009__x0009__x0009__x0009__x0009__x0009__x0009__x0009_, Clayton, NC 27527-9217; 3005 Carrington Mill Blvd., Suite 380, Morrisville, NC 27560-5417"/>
    <x v="1"/>
    <s v="3612 Powhatan Road, Clayton, NC 27520-9217"/>
    <s v="27527-9217; 27560-5417"/>
    <s v="919-550-2201"/>
    <s v="www.novonordisk-clayton.com"/>
    <n v="32541"/>
    <s v=""/>
    <s v="Manufacturing"/>
    <s v=""/>
    <s v="Added to application for future reporting"/>
    <n v="3032000"/>
    <n v="2274000"/>
    <n v="758000"/>
    <n v="168"/>
    <n v="398"/>
    <n v="47839"/>
    <n v="94500000"/>
    <n v="5"/>
    <n v="10"/>
    <x v="3"/>
    <n v="0"/>
    <n v="129750"/>
    <n v="0"/>
    <n v="43250"/>
    <n v="82"/>
    <n v="398"/>
    <n v="98831"/>
    <n v="146693007"/>
    <n v="129750"/>
    <s v="Not Applicable"/>
    <s v="Not Applicable"/>
    <s v="Not Applicable"/>
    <n v="0"/>
  </r>
  <r>
    <s v="2004-0184"/>
    <x v="2"/>
    <x v="4"/>
    <x v="628"/>
    <x v="18"/>
    <s v="None"/>
    <x v="652"/>
    <x v="1"/>
    <s v="Catawba"/>
    <n v="4"/>
    <s v="not provided, Maiden, NC "/>
    <x v="0"/>
    <s v="1848 Getrag Parkway, Newton, NC 28658"/>
    <s v="NA"/>
    <s v="828-428-1121"/>
    <s v="www.getrag.com"/>
    <n v="336350"/>
    <s v=""/>
    <s v="Manufacturing"/>
    <s v=""/>
    <s v="Added to application for future reporting"/>
    <n v="3321500"/>
    <n v="2490125"/>
    <n v="831375"/>
    <n v="242"/>
    <n v="370"/>
    <n v="30201"/>
    <n v="64000000"/>
    <n v="4"/>
    <n v="11"/>
    <x v="3"/>
    <n v="0"/>
    <n v="397673"/>
    <n v="0"/>
    <n v="132557"/>
    <n v="111"/>
    <n v="370"/>
    <n v="44615"/>
    <n v="85168769"/>
    <s v=""/>
    <s v="Not Applicable"/>
    <s v="Not Applicable"/>
    <s v="Not Applicable"/>
    <n v="397673"/>
  </r>
  <r>
    <s v="2003-0536"/>
    <x v="2"/>
    <x v="4"/>
    <x v="629"/>
    <x v="18"/>
    <s v="F1TC"/>
    <x v="653"/>
    <x v="2"/>
    <s v="Forsyth"/>
    <n v="5"/>
    <s v="3200 Temple School Road, Winston-Salem, NC 27107-3628"/>
    <x v="0"/>
    <s v="401 Dell Way, Round Rock, TX 78682"/>
    <s v="27107-3628"/>
    <s v="512-723-0544"/>
    <s v="www.dell.com"/>
    <n v="33411"/>
    <s v=""/>
    <s v="Manufacturing"/>
    <s v=""/>
    <s v="Added to application for future reporting"/>
    <n v="18774000"/>
    <n v="14080500"/>
    <n v="4693500"/>
    <n v="1500"/>
    <n v="0"/>
    <n v="25200"/>
    <n v="90000000"/>
    <n v="4"/>
    <n v="12"/>
    <x v="3"/>
    <n v="0"/>
    <n v="1512000"/>
    <n v="0"/>
    <n v="861126"/>
    <n v="1311"/>
    <n v="0"/>
    <n v="37605"/>
    <n v="116047443"/>
    <n v="1512000"/>
    <s v="Not Applicable"/>
    <s v="Not Applicable"/>
    <s v="Not Applicable"/>
    <n v="0"/>
  </r>
  <r>
    <s v="2004-0056"/>
    <x v="2"/>
    <x v="4"/>
    <x v="630"/>
    <x v="18"/>
    <s v="Sysco Corporation"/>
    <x v="654"/>
    <x v="1"/>
    <s v="Johnston"/>
    <n v="5"/>
    <s v="1032 Baugh Road, Selma, NC 27576-9105"/>
    <x v="1"/>
    <s v="1390 Enclave Parkway, Houston, TX 77077-2099"/>
    <s v="27576-9105"/>
    <s v="281-584-1390"/>
    <s v="www.sysco.com"/>
    <n v="422410"/>
    <s v=""/>
    <s v="Wholesale Trade"/>
    <s v=""/>
    <s v="Added to application for future reporting"/>
    <n v="6945000"/>
    <n v="5208750"/>
    <n v="1736250"/>
    <n v="398"/>
    <n v="995"/>
    <n v="45754"/>
    <n v="37000000"/>
    <n v="5"/>
    <n v="10"/>
    <x v="3"/>
    <n v="0"/>
    <n v="844369"/>
    <n v="0"/>
    <n v="281457"/>
    <n v="167"/>
    <n v="995"/>
    <n v="77193"/>
    <n v="46593477"/>
    <s v=""/>
    <s v="Not Applicable"/>
    <s v="Not Applicable"/>
    <s v="Not Applicable"/>
    <n v="844369"/>
  </r>
  <r>
    <s v="2004-0077"/>
    <x v="2"/>
    <x v="4"/>
    <x v="630"/>
    <x v="18"/>
    <s v="Vision"/>
    <x v="655"/>
    <x v="1"/>
    <s v="Yancey"/>
    <n v="1"/>
    <s v="150 Altec Drive, Burnsville, NC 28714"/>
    <x v="0"/>
    <s v="210 Inverness Center Drive, Birmingham, AL 35242"/>
    <s v="28714"/>
    <s v="205-980-6976"/>
    <s v="www.altec.com"/>
    <n v="336100"/>
    <s v=""/>
    <s v="Manufacturing"/>
    <s v=""/>
    <s v="Added to application for future reporting"/>
    <n v="1948000"/>
    <n v="1948000"/>
    <n v="0"/>
    <n v="297"/>
    <n v="150"/>
    <n v="21729"/>
    <n v="14400000"/>
    <n v="5"/>
    <n v="11"/>
    <x v="0"/>
    <n v="0"/>
    <n v="1695344"/>
    <n v="0"/>
    <n v="0"/>
    <n v="317"/>
    <n v="657"/>
    <n v="56463"/>
    <n v="19936317"/>
    <s v=""/>
    <s v="Not Applicable"/>
    <s v="Not Applicable"/>
    <s v="Not Applicable"/>
    <n v="1695344"/>
  </r>
  <r>
    <s v="2004-0463"/>
    <x v="2"/>
    <x v="4"/>
    <x v="630"/>
    <x v="18"/>
    <s v="unknown"/>
    <x v="284"/>
    <x v="1"/>
    <s v="Johnston, with Nash as the Successor Facility "/>
    <n v="5"/>
    <s v="8484 US Highway 70 West_x0009__x0009__x0009__x0009__x0009__x0009__x0009__x0009__x0009_, Clayton, NC 27520-9465; 4285 N Wesleyan Blvd, Rocky Mount, NC 27804"/>
    <x v="1"/>
    <s v="8484 US 70 West, Clayton, NC 27520"/>
    <s v="27520-9465; 27804"/>
    <s v="252-977-5111"/>
    <s v="www.hospira.com"/>
    <n v="325411"/>
    <s v=""/>
    <s v="Manufacturing"/>
    <s v=""/>
    <s v="Added to application for future reporting"/>
    <n v="1812000"/>
    <n v="1359000"/>
    <n v="453000"/>
    <n v="137"/>
    <n v="2043"/>
    <n v="37305"/>
    <n v="14000000"/>
    <n v="4"/>
    <n v="10"/>
    <x v="3"/>
    <n v="0"/>
    <n v="1031176"/>
    <n v="0"/>
    <n v="343726"/>
    <n v="192"/>
    <n v="2690"/>
    <n v="67440"/>
    <n v="17075434"/>
    <s v=""/>
    <s v="Not Applicable"/>
    <s v="Not Applicable"/>
    <s v="Not Applicable"/>
    <n v="1031176"/>
  </r>
  <r>
    <s v="2004-0477"/>
    <x v="2"/>
    <x v="4"/>
    <x v="630"/>
    <x v="18"/>
    <s v="Womble"/>
    <x v="656"/>
    <x v="2"/>
    <s v="Mecklenburg"/>
    <n v="5"/>
    <s v="14201 Meacham Farm Drive, Huntersville, NC 28078-8000"/>
    <x v="0"/>
    <s v="7200 S. Mason Avenue, Bedford Park, IL 60638"/>
    <s v="28078-8000"/>
    <s v="708-496-2900"/>
    <s v="www.pactiv.com"/>
    <n v="3261"/>
    <s v=""/>
    <s v="Manufacturing"/>
    <s v=""/>
    <s v="Added to application for future reporting"/>
    <n v="1937326"/>
    <n v="1453000"/>
    <n v="484326"/>
    <n v="194"/>
    <n v="0"/>
    <n v="28673"/>
    <n v="32800000"/>
    <n v="5"/>
    <n v="10"/>
    <x v="0"/>
    <n v="0"/>
    <n v="1452999"/>
    <n v="0"/>
    <n v="484327"/>
    <n v="304"/>
    <n v="31"/>
    <n v="42505"/>
    <n v="56343505"/>
    <s v=""/>
    <s v="Not Applicable"/>
    <s v="Not Applicable"/>
    <s v="Not Applicable"/>
    <n v="1452999"/>
  </r>
  <r>
    <s v="2005-0090"/>
    <x v="2"/>
    <x v="1"/>
    <x v="631"/>
    <x v="19"/>
    <s v="GSK"/>
    <x v="657"/>
    <x v="1"/>
    <s v="Wake"/>
    <n v="5"/>
    <s v="1011 N Arendell Ave, Zebulon, NC 27597-2309"/>
    <x v="1"/>
    <s v="1011 North Arendell Avenue, Zebulon, NC 27597"/>
    <s v="27597-2309"/>
    <s v="919-269-1059"/>
    <s v=""/>
    <n v="325412"/>
    <s v=""/>
    <s v="Manufacturing"/>
    <s v=""/>
    <s v="Added to application for future reporting"/>
    <n v="1859000"/>
    <n v="1395000"/>
    <n v="464000"/>
    <n v="180"/>
    <n v="807"/>
    <n v="30000"/>
    <n v="82800000"/>
    <n v="4"/>
    <n v="12"/>
    <x v="5"/>
    <n v="0"/>
    <n v="0"/>
    <n v="0"/>
    <n v="0"/>
    <s v="Not Reported"/>
    <s v="Not Reported"/>
    <s v="Not Reported"/>
    <s v="Not Reported"/>
    <s v=""/>
    <s v="Not Applicable"/>
    <s v="Not Applicable"/>
    <s v="Not Applicable"/>
    <n v="0"/>
  </r>
  <r>
    <s v="2005-0186"/>
    <x v="2"/>
    <x v="4"/>
    <x v="632"/>
    <x v="19"/>
    <s v="Huge"/>
    <x v="658"/>
    <x v="2"/>
    <s v="McDowell"/>
    <n v="2"/>
    <s v="not provided, not provided, NC not provided"/>
    <x v="0"/>
    <s v="32007 Industrial 29th Street, Fort Pierce, FL 34946"/>
    <s v="not provided"/>
    <s v="772-460-5258"/>
    <s v="www.maverickboats.com"/>
    <n v="336612"/>
    <s v=""/>
    <s v="Manufacturing"/>
    <s v=""/>
    <s v="Added to application for future reporting"/>
    <n v="2362000"/>
    <n v="2362000"/>
    <n v="0"/>
    <n v="263"/>
    <n v="0"/>
    <n v="25106"/>
    <n v="3465000"/>
    <n v="5"/>
    <n v="10"/>
    <x v="3"/>
    <n v="0"/>
    <n v="130716"/>
    <n v="0"/>
    <n v="0"/>
    <n v="90"/>
    <n v="0"/>
    <n v="27164"/>
    <n v="4374021"/>
    <s v=""/>
    <s v="Not Applicable"/>
    <s v="Not Applicable"/>
    <s v="Not Applicable"/>
    <n v="130716"/>
  </r>
  <r>
    <s v="2005-0141"/>
    <x v="2"/>
    <x v="1"/>
    <x v="633"/>
    <x v="19"/>
    <s v="Nuclear &amp; Aircraft"/>
    <x v="659"/>
    <x v="1"/>
    <s v="New Hanover"/>
    <n v="5"/>
    <s v="3901 Castle Hayne Road, Wilmington, NC 28402"/>
    <x v="1"/>
    <s v="3035 Easton Turnpike, Fairfield, CT 6828"/>
    <s v="28402"/>
    <s v="203-373-2501"/>
    <s v="www.ge.com"/>
    <n v="332410"/>
    <s v=""/>
    <s v="Manufacturing"/>
    <s v=""/>
    <s v="Added to application for future reporting"/>
    <n v="4124000"/>
    <n v="3097000"/>
    <n v="1027000"/>
    <n v="200"/>
    <n v="2062"/>
    <n v="57363"/>
    <n v="70040000"/>
    <n v="5"/>
    <n v="10"/>
    <x v="3"/>
    <n v="0"/>
    <n v="411692"/>
    <n v="0"/>
    <n v="140897"/>
    <n v="200"/>
    <n v="2062"/>
    <n v="86360"/>
    <n v="0"/>
    <n v="411692"/>
    <s v="Not Applicable"/>
    <s v="Not Applicable"/>
    <s v="Not Applicable"/>
    <n v="0"/>
  </r>
  <r>
    <s v="2005-0045"/>
    <x v="2"/>
    <x v="4"/>
    <x v="634"/>
    <x v="19"/>
    <s v="Staffing"/>
    <x v="660"/>
    <x v="1"/>
    <s v="Wake, Edgecombe"/>
    <s v="5, 1"/>
    <s v="421 Fayetteville St #1020, Raleigh, NC 27601-3072; facility closed, Tarboro, NC 27886"/>
    <x v="1"/>
    <s v="421 Fayetteville Street, Suite 1020, Raleigh, NC 27601"/>
    <s v="27601-3072; 27886"/>
    <s v="919-376-4929"/>
    <s v="www.headwaycorp.com"/>
    <n v="551114"/>
    <n v="561320"/>
    <s v="Management of Companies and Enterprises"/>
    <s v="Administrative and Support and Waste Management and Remediation Services"/>
    <s v="Added to application for future reporting"/>
    <n v="2944000"/>
    <n v="2621000"/>
    <n v="323000"/>
    <n v="169"/>
    <n v="27"/>
    <s v="see unique findings"/>
    <n v="3150000"/>
    <n v="4"/>
    <n v="10"/>
    <x v="3"/>
    <n v="0"/>
    <n v="50175"/>
    <n v="0"/>
    <n v="13375"/>
    <n v="0"/>
    <n v="0"/>
    <n v="0"/>
    <n v="0"/>
    <n v="50175"/>
    <s v="Not Applicable"/>
    <s v="Not Applicable"/>
    <s v="Not Applicable"/>
    <n v="0"/>
  </r>
  <r>
    <s v="2005-0270"/>
    <x v="2"/>
    <x v="4"/>
    <x v="634"/>
    <x v="19"/>
    <s v="Oracle"/>
    <x v="661"/>
    <x v="2"/>
    <s v="Durham"/>
    <n v="5"/>
    <s v="220 Leigh Farm Road, Durham, NC 27707-8110"/>
    <x v="0"/>
    <s v="220 Leigh Farm Road, Durham, NC 27707"/>
    <s v="27707-8110"/>
    <s v="919-402-4405"/>
    <s v="www.aicpa.org"/>
    <n v="813920"/>
    <s v=""/>
    <s v="Other Services (except Public Administration)"/>
    <s v=""/>
    <s v="Added to application for future reporting"/>
    <n v="9300000"/>
    <n v="6978000"/>
    <n v="2322000"/>
    <n v="324"/>
    <n v="0"/>
    <n v="48163"/>
    <n v="4725000"/>
    <n v="2"/>
    <n v="12"/>
    <x v="0"/>
    <n v="0"/>
    <n v="6828781"/>
    <n v="0"/>
    <n v="2272593"/>
    <n v="401"/>
    <n v="208"/>
    <n v="107812"/>
    <n v="10100000"/>
    <s v=""/>
    <s v="Not Applicable"/>
    <s v="Not Applicable"/>
    <s v="Not Applicable"/>
    <n v="6828781"/>
  </r>
  <r>
    <s v="2005-0291"/>
    <x v="2"/>
    <x v="1"/>
    <x v="635"/>
    <x v="19"/>
    <s v="Lenovo"/>
    <x v="662"/>
    <x v="1"/>
    <s v="Wake"/>
    <n v="5"/>
    <s v="1009 Think Place, Morrisville, NC 27560-9002"/>
    <x v="1"/>
    <s v="3039 Cornwallis Road, Research Triangle Park, NC 27709"/>
    <s v="27560-9002"/>
    <s v="919-991-3503"/>
    <s v="www.lenovo.com"/>
    <n v="334110"/>
    <n v="551114"/>
    <s v="Manufacturing"/>
    <s v="Management of Companies and Enterprises"/>
    <s v="Added to application for future reporting"/>
    <n v="11035000"/>
    <n v="8280000"/>
    <n v="2755000"/>
    <n v="360"/>
    <n v="1850"/>
    <n v="63000"/>
    <n v="72000000"/>
    <n v="5"/>
    <n v="11"/>
    <x v="5"/>
    <n v="0"/>
    <n v="0"/>
    <n v="0"/>
    <n v="0"/>
    <s v="Not Reported"/>
    <s v="Not Reported"/>
    <s v="Not Reported"/>
    <s v="Not Reported"/>
    <s v=""/>
    <s v="Not Applicable"/>
    <s v="Not Applicable"/>
    <s v="Not Applicable"/>
    <n v="0"/>
  </r>
  <r>
    <s v="2005-0177"/>
    <x v="2"/>
    <x v="4"/>
    <x v="636"/>
    <x v="19"/>
    <s v="None"/>
    <x v="663"/>
    <x v="1"/>
    <s v="Ashe"/>
    <n v="3"/>
    <s v="TBD, West Jefferson, NC 28694"/>
    <x v="1"/>
    <s v="401 Sweeten Creek Industrial Park, Asheville, NC 28803"/>
    <s v="28694"/>
    <s v="828-274-9387"/>
    <s v="www.smiths-aerospace.com"/>
    <n v="336412"/>
    <n v="333611"/>
    <s v="Manufacturing"/>
    <s v="Manufacturing"/>
    <s v="Added to application for future reporting"/>
    <n v="2384000"/>
    <n v="2026400"/>
    <n v="357600"/>
    <n v="275"/>
    <n v="294"/>
    <n v="24366"/>
    <n v="40140000"/>
    <n v="5"/>
    <n v="12"/>
    <x v="4"/>
    <n v="0"/>
    <n v="0"/>
    <n v="0"/>
    <n v="0"/>
    <s v="Not Reported"/>
    <s v="Not Reported"/>
    <s v="Not Reported"/>
    <s v="Not Reported"/>
    <s v=""/>
    <s v="Not Applicable"/>
    <s v="Not Applicable"/>
    <s v="Not Applicable"/>
    <n v="0"/>
  </r>
  <r>
    <s v="2005-0093"/>
    <x v="2"/>
    <x v="4"/>
    <x v="637"/>
    <x v="19"/>
    <s v="Oscar"/>
    <x v="664"/>
    <x v="1"/>
    <s v="Mecklenburg"/>
    <n v="5"/>
    <s v="7201 Hewitt Associates Drive_x0009__x0009__x0009__x0009__x0009__x0009__x0009__x0009__x0009_, Charlotte, NC 28262-4001"/>
    <x v="1"/>
    <s v="7201 Hewitt Associates Drive, Charlotte, NC 28262"/>
    <s v="28262-4001"/>
    <s v="704-646-0000"/>
    <s v="www.hewitt.com"/>
    <n v="541990"/>
    <s v=""/>
    <s v="Professional, Scientific, and Technical Services"/>
    <s v=""/>
    <s v="Added to application for future reporting"/>
    <n v="10682000"/>
    <n v="8010000"/>
    <n v="2672000"/>
    <n v="810"/>
    <n v="595"/>
    <n v="40000"/>
    <n v="8000000"/>
    <n v="4"/>
    <n v="10"/>
    <x v="5"/>
    <n v="0"/>
    <n v="0"/>
    <n v="0"/>
    <n v="0"/>
    <s v="Not Reported"/>
    <s v="Not Reported"/>
    <s v="Not Reported"/>
    <s v="Not Reported"/>
    <s v=""/>
    <s v="Not Applicable"/>
    <s v="Not Applicable"/>
    <s v="Not Applicable"/>
    <n v="0"/>
  </r>
  <r>
    <s v="2004-0114"/>
    <x v="2"/>
    <x v="4"/>
    <x v="638"/>
    <x v="19"/>
    <s v="Bulls Eye"/>
    <x v="665"/>
    <x v="2"/>
    <s v="Catawba"/>
    <n v="3"/>
    <s v="1900 Stover Court, Newton, NC 28658-8984"/>
    <x v="0"/>
    <s v="1000 Nicollet Mall, TPN-12K, Minneapolis, MN 55403"/>
    <s v="28658-8984"/>
    <s v="612-761-6317"/>
    <s v="www.target.com"/>
    <n v="452110"/>
    <s v=""/>
    <s v="Retail Trade"/>
    <s v=""/>
    <s v="Added to application for future reporting"/>
    <n v="4427000"/>
    <n v="4427000"/>
    <n v="0"/>
    <n v="522"/>
    <n v="0"/>
    <n v="26564"/>
    <n v="90000000"/>
    <n v="5"/>
    <n v="10"/>
    <x v="3"/>
    <n v="0"/>
    <n v="2066370"/>
    <n v="0"/>
    <n v="0"/>
    <n v="394"/>
    <n v="0"/>
    <n v="41541"/>
    <n v="157746621"/>
    <s v=""/>
    <s v="Not Applicable"/>
    <s v="Not Applicable"/>
    <s v="Not Applicable"/>
    <n v="2066370"/>
  </r>
  <r>
    <s v="2005-0454"/>
    <x v="2"/>
    <x v="4"/>
    <x v="638"/>
    <x v="19"/>
    <s v="Andrew Corporation"/>
    <x v="666"/>
    <x v="1"/>
    <s v="Wayne"/>
    <n v="3"/>
    <s v=", NC"/>
    <x v="0"/>
    <s v="Not Provided"/>
    <s v="NA"/>
    <s v=""/>
    <s v=""/>
    <n v="33422"/>
    <s v=""/>
    <s v="Manufacturing"/>
    <s v=""/>
    <s v="Added to application for future reporting"/>
    <n v="1408000"/>
    <n v="1408000"/>
    <n v="0"/>
    <n v="184"/>
    <n v="0"/>
    <n v="26917"/>
    <n v="9900000"/>
    <n v="5"/>
    <n v="10"/>
    <x v="4"/>
    <n v="0"/>
    <n v="0"/>
    <n v="0"/>
    <n v="0"/>
    <s v="Not Reported"/>
    <s v="Not Reported"/>
    <s v="Not Reported"/>
    <s v="Not Reported"/>
    <s v=""/>
    <s v="Not Applicable"/>
    <s v="Not Applicable"/>
    <s v="Not Applicable"/>
    <n v="0"/>
  </r>
  <r>
    <s v="2005-0076"/>
    <x v="2"/>
    <x v="1"/>
    <x v="639"/>
    <x v="19"/>
    <s v="Four Cats"/>
    <x v="667"/>
    <x v="1"/>
    <s v="Wayne"/>
    <n v="3"/>
    <s v="500 Gateway Drive, Goldsboro, NC 27534-7071"/>
    <x v="0"/>
    <s v="500 Gateway Drive, Goldsboro, NC 27534"/>
    <s v="27534-7071"/>
    <s v=""/>
    <s v=""/>
    <n v="313210"/>
    <s v=""/>
    <s v="Manufacturing"/>
    <s v=""/>
    <s v="Added to application for future reporting"/>
    <n v="4232000"/>
    <n v="4232000"/>
    <n v="0"/>
    <n v="450"/>
    <n v="9"/>
    <n v="26310"/>
    <n v="2700000"/>
    <n v="4"/>
    <n v="11"/>
    <x v="3"/>
    <n v="0"/>
    <n v="1416816"/>
    <n v="0"/>
    <n v="0"/>
    <n v="334"/>
    <n v="29"/>
    <n v="41095"/>
    <n v="21400000"/>
    <s v=""/>
    <s v="Not Applicable"/>
    <s v="Not Applicable"/>
    <s v="Not Applicable"/>
    <n v="1416816"/>
  </r>
  <r>
    <s v="2005-0206"/>
    <x v="2"/>
    <x v="4"/>
    <x v="640"/>
    <x v="20"/>
    <s v="Radius"/>
    <x v="668"/>
    <x v="2"/>
    <s v="Durham"/>
    <n v="5"/>
    <s v="20 T W Alexander Drive, Research Triangle Park, NC 27709-0148"/>
    <x v="0"/>
    <s v="20 TW Alexander Drive, Durham, NC 27709"/>
    <s v="27709-0148"/>
    <s v="919-990-6000"/>
    <s v="www.stiefel.com"/>
    <n v="325410"/>
    <s v=""/>
    <s v="Manufacturing"/>
    <s v=""/>
    <s v="Added to application for future reporting"/>
    <n v="3796000"/>
    <n v="2851000"/>
    <n v="945000"/>
    <n v="180"/>
    <n v="0"/>
    <n v="64575"/>
    <n v="50000000"/>
    <n v="5"/>
    <n v="9"/>
    <x v="3"/>
    <n v="0"/>
    <n v="1199393"/>
    <n v="0"/>
    <n v="398465"/>
    <n v="160"/>
    <n v="27"/>
    <n v="133140"/>
    <n v="30652759"/>
    <s v=""/>
    <s v="Not Applicable"/>
    <s v="Not Applicable"/>
    <s v="Not Applicable"/>
    <n v="1199393"/>
  </r>
  <r>
    <s v="2005-0489"/>
    <x v="2"/>
    <x v="4"/>
    <x v="641"/>
    <x v="20"/>
    <s v="Zebra"/>
    <x v="669"/>
    <x v="1"/>
    <s v="Rowan"/>
    <n v="3"/>
    <s v="2121 Helig Road, Salisbury, NC 28146-2316"/>
    <x v="0"/>
    <s v="1070 Technology Drive, Nokomis, FL 22738"/>
    <s v="28146-2316"/>
    <s v="800-282-6019"/>
    <s v="www.pgtindustries.com"/>
    <n v="332321"/>
    <s v=""/>
    <s v="Manufacturing"/>
    <s v=""/>
    <s v="Added to application for future reporting"/>
    <n v="5354000"/>
    <n v="5354000"/>
    <n v="0"/>
    <n v="641"/>
    <n v="388"/>
    <n v="29333"/>
    <n v="28000000"/>
    <n v="5"/>
    <n v="10"/>
    <x v="3"/>
    <n v="0"/>
    <n v="35689"/>
    <n v="0"/>
    <n v="0"/>
    <n v="0"/>
    <n v="342"/>
    <n v="0"/>
    <n v="0"/>
    <s v=""/>
    <s v="Not Applicable"/>
    <s v="Not Applicable"/>
    <s v="Not Applicable"/>
    <n v="35689"/>
  </r>
  <r>
    <s v="2005-0465"/>
    <x v="2"/>
    <x v="4"/>
    <x v="642"/>
    <x v="20"/>
    <s v="Darwin R&amp;D"/>
    <x v="670"/>
    <x v="1"/>
    <s v="Wake"/>
    <n v="5"/>
    <s v="Centennial Campus, Raleigh, NC unknown; not provided, Garner, NC unknown"/>
    <x v="0"/>
    <s v="One High Ridge Park, Stamford, CT 6905"/>
    <s v="unknown; unknown"/>
    <s v="203-461-7507"/>
    <s v="www.meadwestvaco.com"/>
    <n v="541700"/>
    <s v=""/>
    <s v="Professional, Scientific, and Technical Services"/>
    <s v=""/>
    <s v="Added to application for future reporting"/>
    <n v="6910000"/>
    <n v="5187000"/>
    <n v="1723000"/>
    <n v="180"/>
    <n v="0"/>
    <n v="85680"/>
    <n v="12600000"/>
    <n v="3"/>
    <n v="10"/>
    <x v="5"/>
    <n v="0"/>
    <n v="0"/>
    <n v="0"/>
    <n v="0"/>
    <s v="Not Reported"/>
    <s v="Not Reported"/>
    <s v="Not Reported"/>
    <s v="Not Reported"/>
    <s v=""/>
    <s v="Not Applicable"/>
    <s v="Not Applicable"/>
    <s v="Not Applicable"/>
    <n v="0"/>
  </r>
  <r>
    <s v="2006-0011"/>
    <x v="2"/>
    <x v="4"/>
    <x v="643"/>
    <x v="20"/>
    <s v="Rudy"/>
    <x v="671"/>
    <x v="1"/>
    <s v="Guilford"/>
    <n v="4"/>
    <s v="not provided, Greensboro, NC not provided"/>
    <x v="1"/>
    <s v="7628 Thurndike Road, Greensboro, NC 27409-9421"/>
    <s v="not provided"/>
    <s v="336-678-7112"/>
    <s v="www.rfmd.com"/>
    <n v="334220"/>
    <s v=""/>
    <s v="Manufacturing"/>
    <s v=""/>
    <s v="Added to application for future reporting"/>
    <n v="6560000"/>
    <n v="4917000"/>
    <n v="1643000"/>
    <n v="270"/>
    <n v="1650"/>
    <n v="47061"/>
    <n v="72000000"/>
    <n v="3"/>
    <n v="11"/>
    <x v="3"/>
    <n v="0"/>
    <n v="427143"/>
    <n v="0"/>
    <n v="143047"/>
    <n v="0"/>
    <n v="1568"/>
    <n v="0"/>
    <n v="81836423"/>
    <s v=""/>
    <s v="Not Applicable"/>
    <s v="Not Applicable"/>
    <s v="Not Applicable"/>
    <n v="427143"/>
  </r>
  <r>
    <s v="2006-0069"/>
    <x v="2"/>
    <x v="4"/>
    <x v="644"/>
    <x v="20"/>
    <s v="CSP2"/>
    <x v="672"/>
    <x v="1"/>
    <s v="Wake, Durham"/>
    <n v="5"/>
    <s v="7033 Louis Stephens Dr, RTP, NC 27709-0211; 5221 Paramount Parkway, Morrisville, NC 27561; 5 Moore Drive, Research Triangle Park, NC 27709"/>
    <x v="1"/>
    <s v="PO Box 110047, RTP, NC 27709"/>
    <s v="27709-0211; 27561; 27709"/>
    <s v="919-994-4729"/>
    <s v="www.credit-suisse.com"/>
    <n v="523110"/>
    <s v=""/>
    <s v="Finance and Insurance"/>
    <s v=""/>
    <s v="Added to application for future reporting"/>
    <n v="16777000"/>
    <n v="12582750"/>
    <n v="4194250"/>
    <n v="460"/>
    <n v="400"/>
    <n v="64112"/>
    <n v="40000000"/>
    <n v="2"/>
    <n v="10"/>
    <x v="0"/>
    <n v="0"/>
    <n v="11778055"/>
    <n v="0"/>
    <n v="3926017"/>
    <n v="552"/>
    <n v="400"/>
    <n v="90802"/>
    <n v="69808731"/>
    <s v=""/>
    <s v="Not Applicable"/>
    <s v="Not Applicable"/>
    <s v="Not Applicable"/>
    <n v="11778055"/>
  </r>
  <r>
    <s v="2004-0502"/>
    <x v="2"/>
    <x v="4"/>
    <x v="645"/>
    <x v="20"/>
    <s v="Chapman"/>
    <x v="673"/>
    <x v="2"/>
    <s v="Northampton"/>
    <n v="1"/>
    <s v="not provided, Garysburg, NC 27831"/>
    <x v="0"/>
    <s v="1254 N. Main St., Ann Arbor, MI 48104"/>
    <s v="27831"/>
    <s v="734-995-2544"/>
    <s v="www.lotuscars.com"/>
    <n v="541330"/>
    <s v=""/>
    <s v="Professional, Scientific, and Technical Services"/>
    <s v=""/>
    <s v="Added to application for future reporting"/>
    <n v="1491000"/>
    <n v="1491000"/>
    <n v="0"/>
    <n v="97"/>
    <n v="1"/>
    <n v="43844"/>
    <n v="1350000"/>
    <n v="5"/>
    <n v="9"/>
    <x v="5"/>
    <n v="0"/>
    <n v="0"/>
    <n v="0"/>
    <n v="0"/>
    <s v="Not Reported"/>
    <s v="Not Reported"/>
    <s v="Not Reported"/>
    <s v="Not Reported"/>
    <s v=""/>
    <s v="Not Applicable"/>
    <s v="Not Applicable"/>
    <s v="Not Applicable"/>
    <n v="0"/>
  </r>
  <r>
    <s v="2005-0421"/>
    <x v="2"/>
    <x v="4"/>
    <x v="645"/>
    <x v="20"/>
    <s v="Whitecap"/>
    <x v="674"/>
    <x v="1"/>
    <s v="Mecklenburg"/>
    <n v="5"/>
    <s v="not provided, Charlotte, NC not provided"/>
    <x v="1"/>
    <s v="2 Giralda Farns, Madison Avenue, Madison, NJ 7940"/>
    <s v="not provided"/>
    <s v="973-514-5418"/>
    <s v="www.maersk.com"/>
    <n v="551114"/>
    <s v=""/>
    <s v="Management of Companies and Enterprises"/>
    <s v=""/>
    <s v="Added to application for future reporting"/>
    <n v="4730000"/>
    <n v="3551000"/>
    <n v="1179000"/>
    <n v="229"/>
    <n v="652"/>
    <n v="44176"/>
    <n v="54000000"/>
    <n v="5"/>
    <n v="11"/>
    <x v="3"/>
    <n v="0"/>
    <n v="891986"/>
    <n v="0"/>
    <n v="297329"/>
    <n v="86"/>
    <n v="652"/>
    <n v="123219"/>
    <n v="63921534"/>
    <s v=""/>
    <s v="Not Applicable"/>
    <s v="Not Applicable"/>
    <s v="Not Applicable"/>
    <n v="891986"/>
  </r>
  <r>
    <s v="2006-0036"/>
    <x v="2"/>
    <x v="4"/>
    <x v="646"/>
    <x v="20"/>
    <s v="Volvo-Buncombe"/>
    <x v="675"/>
    <x v="1"/>
    <s v="Buncombe"/>
    <n v="5"/>
    <s v="2169 Henderson Road, Skyland, NC 28776"/>
    <x v="1"/>
    <s v="2169 Hendersonville Road, Skyland, NC 28776"/>
    <s v="28776"/>
    <s v="828-687-5408"/>
    <s v="www.volvo.com/constructionequipment/na/en-us_x0009__x0009__x0009__x0009__x0009__x0009__x0009__x0009__x0009__x0009__x0009__x0009__x0009__x0009_"/>
    <n v="333120"/>
    <s v=""/>
    <s v="Manufacturing"/>
    <s v=""/>
    <s v="Added to application for future reporting"/>
    <n v="4006000"/>
    <n v="3002000"/>
    <n v="1004000"/>
    <n v="238"/>
    <n v="416"/>
    <n v="34755"/>
    <n v="27000000"/>
    <n v="5"/>
    <n v="12"/>
    <x v="3"/>
    <n v="0"/>
    <n v="69247"/>
    <n v="0"/>
    <n v="23082"/>
    <n v="73"/>
    <n v="424"/>
    <n v="41255"/>
    <n v="0"/>
    <n v="69247"/>
    <s v="Not Applicable"/>
    <s v="Not Applicable"/>
    <s v="Not Applicable"/>
    <n v="0"/>
  </r>
  <r>
    <s v="2004-0377"/>
    <x v="2"/>
    <x v="1"/>
    <x v="647"/>
    <x v="20"/>
    <s v="Aardvark"/>
    <x v="676"/>
    <x v="2"/>
    <s v="Wake"/>
    <n v="5"/>
    <s v="475 Green Oaks Parkway_x0009__x0009__x0009__x0009__x0009__x0009__x0009__x0009__x0009_, Holly Springs, NC 27540-7976"/>
    <x v="0"/>
    <s v="475 Green Oaks Parkway, Holly Springs, NC 27540"/>
    <s v="27540-7976"/>
    <s v="919-577-5022"/>
    <s v="www.novartis.com_x0009__x0009__x0009__x0009__x0009__x0009__x0009__x0009__x0009__x0009__x0009__x0009__x0009__x0009_"/>
    <n v="325412"/>
    <s v=""/>
    <s v="Manufacturing"/>
    <s v=""/>
    <s v="Added to application for future reporting"/>
    <n v="8015000"/>
    <n v="6013000"/>
    <n v="2002000"/>
    <n v="263"/>
    <n v="0"/>
    <n v="44837"/>
    <n v="200000000"/>
    <n v="5"/>
    <n v="12"/>
    <x v="0"/>
    <n v="0"/>
    <n v="6013000"/>
    <n v="0"/>
    <n v="2002000"/>
    <n v="267"/>
    <n v="288"/>
    <n v="113912"/>
    <n v="581125642"/>
    <s v=""/>
    <s v="Not Applicable"/>
    <s v="Not Applicable"/>
    <s v="Not Applicable"/>
    <n v="6013000"/>
  </r>
  <r>
    <s v="2005-0389"/>
    <x v="2"/>
    <x v="1"/>
    <x v="648"/>
    <x v="20"/>
    <s v="Float"/>
    <x v="677"/>
    <x v="2"/>
    <s v="Cleveland"/>
    <n v="2"/>
    <s v="Kings Mountain, NC 28086"/>
    <x v="0"/>
    <s v="8161 15th Street East, Sarastoa, FL 34243"/>
    <s v="28086"/>
    <s v="941-351-4900"/>
    <s v="www.chriscraft.com"/>
    <n v="336612"/>
    <s v=""/>
    <s v="Manufacturing"/>
    <s v=""/>
    <s v="Added to application for future reporting"/>
    <n v="5226000"/>
    <n v="5226000"/>
    <n v="0"/>
    <n v="576"/>
    <n v="0"/>
    <n v="28951"/>
    <n v="16000000"/>
    <n v="5"/>
    <n v="10"/>
    <x v="3"/>
    <n v="0"/>
    <n v="54212"/>
    <n v="0"/>
    <n v="0"/>
    <n v="73"/>
    <n v="0"/>
    <n v="34239"/>
    <n v="0"/>
    <n v="54212.000000000015"/>
    <s v="Not Applicable"/>
    <s v="Not Applicable"/>
    <s v="Not Applicable"/>
    <n v="-1.4551915228366852E-11"/>
  </r>
  <r>
    <s v="2006-0058"/>
    <x v="2"/>
    <x v="1"/>
    <x v="648"/>
    <x v="20"/>
    <s v="AFM"/>
    <x v="678"/>
    <x v="2"/>
    <s v="Cleveland"/>
    <n v="2"/>
    <s v="Kemet Building, Shelby, NC Not Available"/>
    <x v="0"/>
    <s v="8161 15th Street East_x0009__x0009__x0009__x0009__x0009__x0009__x0009__x0009__x0009__x0009__x0009__x0009__x0009__x0009__x0009__x0009__x0009__x0009__x0009__x0009_, Sarasota_x0009__x0009__x0009__x0009__x0009__x0009__x0009__x0009__x0009__x0009__x0009__x0009__x0009__x0009__x0009__x0009__x0009__x0009__x0009_, FL 34243"/>
    <s v="Not Available"/>
    <s v="941-358-3744"/>
    <s v="www.indianmotorcycle.com_x0009__x0009__x0009__x0009__x0009__x0009__x0009__x0009__x0009__x0009__x0009__x0009__x0009__x0009_"/>
    <n v="336991"/>
    <s v=""/>
    <s v="Manufacturing"/>
    <s v=""/>
    <s v="Added to application for future reporting"/>
    <n v="2333000"/>
    <n v="2333000"/>
    <n v="0"/>
    <n v="150"/>
    <n v="0"/>
    <n v="42506"/>
    <n v="21600000"/>
    <n v="5"/>
    <n v="10"/>
    <x v="3"/>
    <n v="0"/>
    <n v="62870"/>
    <n v="0"/>
    <n v="0"/>
    <n v="36"/>
    <n v="2"/>
    <n v="65835"/>
    <n v="0"/>
    <s v=""/>
    <s v="Not Applicable"/>
    <s v="Not Applicable"/>
    <s v="Not Applicable"/>
    <n v="62870"/>
  </r>
  <r>
    <s v="2005-0474"/>
    <x v="2"/>
    <x v="1"/>
    <x v="649"/>
    <x v="20"/>
    <s v="Ribbit"/>
    <x v="679"/>
    <x v="2"/>
    <s v="Durham, Wake"/>
    <n v="5"/>
    <s v="5411 Page Road, Durham, NC 27703-8204; 100 New Millennium Way, Durham, NC 27709; 300 New Millennium Way, Durham, NC 27709; 7133 Louis Stephens Drive, Morrisville, NC 27560-6374"/>
    <x v="0"/>
    <s v="82 Deveonshire St, Mailzone F5E, Boston, MA 2109"/>
    <s v="27703-8204; 27709; 27709; 27560-6374"/>
    <s v="617-392-2658"/>
    <s v="www.fidelity.com"/>
    <n v="551112"/>
    <s v=""/>
    <s v="Management of Companies and Enterprises"/>
    <s v=""/>
    <s v="Added to application for future reporting"/>
    <n v="72803000"/>
    <n v="54605000"/>
    <n v="18198000"/>
    <n v="1600"/>
    <n v="1007"/>
    <n v="58414"/>
    <n v="70000000"/>
    <n v="3"/>
    <n v="12"/>
    <x v="0"/>
    <n v="0"/>
    <n v="44133456"/>
    <n v="0"/>
    <n v="14709151"/>
    <n v="2073"/>
    <n v="1395"/>
    <n v="137957"/>
    <n v="74191163"/>
    <s v=""/>
    <s v="Not Applicable"/>
    <s v="Not Applicable"/>
    <s v="Not Applicable"/>
    <n v="44133456"/>
  </r>
  <r>
    <s v="2006-0341"/>
    <x v="2"/>
    <x v="4"/>
    <x v="650"/>
    <x v="20"/>
    <s v="McClure-Internet Fulfillment Project"/>
    <x v="680"/>
    <x v="2"/>
    <s v="Guilford"/>
    <n v="4"/>
    <s v="201 North Pendleton Street_x0009__x0009__x0009__x0009__x0009__x0009__x0009__x0009__x0009_, High Point, NC 27260-5800"/>
    <x v="0"/>
    <s v="625 Madison Avenue 8th Floor, New York, NY 10022"/>
    <s v="27260-5800"/>
    <s v="212-318-7000"/>
    <s v="www.ralphlauren.com"/>
    <n v="45411"/>
    <n v="315999"/>
    <s v="Retail Trade"/>
    <s v="Manufacturing"/>
    <s v="Added to application for future reporting"/>
    <n v="1889000"/>
    <n v="1414000"/>
    <n v="475000"/>
    <n v="180"/>
    <n v="860"/>
    <n v="30326"/>
    <n v="22140000"/>
    <n v="3"/>
    <n v="9"/>
    <x v="0"/>
    <n v="0"/>
    <n v="1414000"/>
    <n v="0"/>
    <n v="475000"/>
    <n v="206"/>
    <n v="1273"/>
    <n v="44306"/>
    <n v="34161024"/>
    <s v=""/>
    <s v="Not Applicable"/>
    <s v="Not Applicable"/>
    <s v="Not Applicable"/>
    <n v="1414000"/>
  </r>
  <r>
    <s v="2002-0457"/>
    <x v="2"/>
    <x v="4"/>
    <x v="651"/>
    <x v="20"/>
    <s v="unknown"/>
    <x v="681"/>
    <x v="1"/>
    <s v="Mecklenburg"/>
    <n v="5"/>
    <s v="8935 Northpointe Executive Park Dr, Huntersville, NC 28078-4857"/>
    <x v="1"/>
    <s v="16905 Northcross Drive, Huntersville, NC 28078"/>
    <s v="28078-4857"/>
    <s v="704-987-4461"/>
    <s v="www.rubbermaid.com_x0009__x0009__x0009__x0009__x0009__x0009__x0009__x0009__x0009__x0009__x0009__x0009__x0009__x0009_"/>
    <n v="339"/>
    <s v=""/>
    <s v="Manufacturing"/>
    <s v=""/>
    <s v="Added to application for future reporting"/>
    <n v="8857000"/>
    <n v="6644000"/>
    <n v="2213000"/>
    <n v="288"/>
    <n v="378"/>
    <n v="79869"/>
    <n v="6800000"/>
    <n v="5"/>
    <n v="9"/>
    <x v="3"/>
    <n v="0"/>
    <n v="821908"/>
    <n v="0"/>
    <n v="273969"/>
    <n v="142"/>
    <n v="378"/>
    <n v="116297"/>
    <n v="7615861"/>
    <s v=""/>
    <s v="Not Applicable"/>
    <s v="Not Applicable"/>
    <s v="Not Applicable"/>
    <n v="821908"/>
  </r>
  <r>
    <s v="2006-0244"/>
    <x v="2"/>
    <x v="1"/>
    <x v="652"/>
    <x v="20"/>
    <s v="Black Crow"/>
    <x v="682"/>
    <x v="1"/>
    <s v="Durham"/>
    <n v="5"/>
    <s v="4820 Emperor Boulevard, Durham, NC 27703-8426"/>
    <x v="1"/>
    <s v="4709 Creekstone Drive, Durham, NC 27703"/>
    <s v="27703-8426"/>
    <s v="919-998-2000"/>
    <s v="www.quintiles.com"/>
    <n v="541710"/>
    <n v="551112"/>
    <s v="Professional, Scientific, and Technical Services"/>
    <s v="Management of Companies and Enterprises"/>
    <s v="Added to application for future reporting"/>
    <n v="28554000"/>
    <n v="21417000"/>
    <n v="7137000"/>
    <n v="900"/>
    <n v="1159"/>
    <n v="58815"/>
    <n v="54000000"/>
    <n v="5"/>
    <n v="12"/>
    <x v="0"/>
    <n v="0"/>
    <n v="21417000"/>
    <n v="0"/>
    <n v="7137000"/>
    <n v="1000"/>
    <n v="1431"/>
    <n v="125354"/>
    <n v="55779067"/>
    <s v=""/>
    <s v="Not Applicable"/>
    <s v="Not Applicable"/>
    <s v="Not Applicable"/>
    <n v="21417000"/>
  </r>
  <r>
    <s v="2006-0170"/>
    <x v="2"/>
    <x v="4"/>
    <x v="653"/>
    <x v="20"/>
    <s v="Cereal Project"/>
    <x v="176"/>
    <x v="2"/>
    <s v="Randolph"/>
    <n v="4"/>
    <s v="2525 Bank Street_x0009__x0009__x0009__x0009__x0009__x0009__x0009__x0009__x0009_, Asheboro, NC 27203-3087"/>
    <x v="0"/>
    <s v="701 West 5th Street, Northfield, MN 55087"/>
    <s v="27203-3087"/>
    <s v="507-645-6681"/>
    <s v="www.Malt-O-Meal.com"/>
    <n v="311230"/>
    <s v=""/>
    <s v="Manufacturing"/>
    <s v=""/>
    <s v="Added to application for future reporting"/>
    <n v="1446000"/>
    <n v="1084500"/>
    <n v="361500"/>
    <n v="148"/>
    <n v="0"/>
    <n v="32384"/>
    <n v="93600000"/>
    <n v="4"/>
    <n v="10"/>
    <x v="0"/>
    <n v="0"/>
    <n v="1084500"/>
    <n v="0"/>
    <n v="361500"/>
    <n v="228"/>
    <n v="0"/>
    <n v="60168"/>
    <n v="130927523"/>
    <s v=""/>
    <s v="Not Applicable"/>
    <s v="Not Applicable"/>
    <s v="Not Applicable"/>
    <n v="1084500"/>
  </r>
  <r>
    <s v="2005-0406"/>
    <x v="2"/>
    <x v="4"/>
    <x v="654"/>
    <x v="20"/>
    <s v="Project"/>
    <x v="683"/>
    <x v="1"/>
    <s v="Craven"/>
    <n v="4"/>
    <s v="not provided, New Bern, NC not provided"/>
    <x v="1"/>
    <s v="100 Bosch Blvd, New Bern, NC 28562"/>
    <s v="not provided"/>
    <s v="252-636-4309"/>
    <s v="www.bsh-group.us"/>
    <n v="335228"/>
    <s v=""/>
    <s v="Manufacturing"/>
    <s v=""/>
    <s v="Added to application for future reporting"/>
    <n v="2082000"/>
    <n v="1561000"/>
    <n v="521000"/>
    <n v="203"/>
    <n v="1017"/>
    <n v="32326"/>
    <n v="9900000"/>
    <n v="5"/>
    <n v="10"/>
    <x v="5"/>
    <n v="0"/>
    <n v="0"/>
    <n v="0"/>
    <n v="0"/>
    <s v="Not Reported"/>
    <s v="Not Reported"/>
    <s v="Not Reported"/>
    <s v="Not Reported"/>
    <s v=""/>
    <s v="Not Applicable"/>
    <s v="Not Applicable"/>
    <s v="Not Applicable"/>
    <n v="0"/>
  </r>
  <r>
    <s v="2006-0429"/>
    <x v="2"/>
    <x v="4"/>
    <x v="655"/>
    <x v="20"/>
    <s v="Tara"/>
    <x v="684"/>
    <x v="1"/>
    <s v="Union"/>
    <n v="5"/>
    <s v="1609 Airport Road, Monroe, NC 28110-7393"/>
    <x v="0"/>
    <s v="1609 Airport Rd, Monroe, NC 28110"/>
    <s v="28110-7393"/>
    <s v="704-246-0901"/>
    <s v="www.carolinamoneysaver.com"/>
    <n v="511110"/>
    <s v=""/>
    <s v="Information"/>
    <s v=""/>
    <s v="Added to application for future reporting"/>
    <n v="2503000"/>
    <n v="1875000"/>
    <n v="628000"/>
    <n v="258"/>
    <n v="29"/>
    <n v="30265"/>
    <n v="7900000"/>
    <n v="4"/>
    <n v="9"/>
    <x v="5"/>
    <n v="0"/>
    <n v="0"/>
    <n v="0"/>
    <n v="0"/>
    <n v="50"/>
    <n v="29"/>
    <n v="36189"/>
    <n v="0"/>
    <s v=""/>
    <s v="Not Applicable"/>
    <s v="Not Applicable"/>
    <s v="Not Applicable"/>
    <n v="0"/>
  </r>
  <r>
    <s v="2005-0448"/>
    <x v="2"/>
    <x v="4"/>
    <x v="656"/>
    <x v="20"/>
    <s v="Vesper"/>
    <x v="685"/>
    <x v="2"/>
    <s v="Caldwell"/>
    <n v="1"/>
    <s v=", NC"/>
    <x v="0"/>
    <s v="Not Provided"/>
    <s v="NA"/>
    <s v="NA"/>
    <s v="NA"/>
    <n v="51811"/>
    <s v=""/>
    <s v="Information"/>
    <s v=""/>
    <s v="Added to application for future reporting"/>
    <n v="4764000"/>
    <n v="4764000"/>
    <n v="0"/>
    <n v="168"/>
    <n v="0"/>
    <n v="43479"/>
    <n v="480240000"/>
    <n v="4"/>
    <n v="12"/>
    <x v="4"/>
    <n v="0"/>
    <n v="0"/>
    <n v="0"/>
    <n v="0"/>
    <s v="Not Reported"/>
    <s v="Not Reported"/>
    <s v="Not Reported"/>
    <s v="Not Reported"/>
    <s v=""/>
    <s v="Not Applicable"/>
    <s v="Not Applicable"/>
    <s v="Not Applicable"/>
    <n v="0"/>
  </r>
  <r>
    <s v="2006-0391"/>
    <x v="2"/>
    <x v="1"/>
    <x v="657"/>
    <x v="0"/>
    <s v="Balloon"/>
    <x v="3"/>
    <x v="1"/>
    <s v="Richmond"/>
    <n v="1"/>
    <s v="Not provided, Cordova, NC 28330"/>
    <x v="0"/>
    <s v="804 Green Valley Road, Suite 300, Greensboro, NC 27408"/>
    <s v="28330"/>
    <s v="336-379-2505"/>
    <s v="www.itg-global.com"/>
    <n v="313221"/>
    <s v=""/>
    <s v="Manufacturing"/>
    <s v=""/>
    <s v="Added to application for future reporting"/>
    <n v="1366000"/>
    <n v="1366000"/>
    <n v="0"/>
    <n v="180"/>
    <n v="344"/>
    <n v="26082"/>
    <n v="31500000"/>
    <n v="3"/>
    <n v="9"/>
    <x v="3"/>
    <n v="0"/>
    <n v="13890"/>
    <n v="0"/>
    <n v="0"/>
    <n v="1"/>
    <n v="344"/>
    <n v="53999"/>
    <n v="0"/>
    <n v="13780"/>
    <s v="Not Applicable"/>
    <s v="Not Applicable"/>
    <s v="Not Applicable"/>
    <n v="110"/>
  </r>
  <r>
    <s v="2004-0240"/>
    <x v="2"/>
    <x v="4"/>
    <x v="658"/>
    <x v="0"/>
    <s v="Honda R&amp;D Americas, Inc"/>
    <x v="232"/>
    <x v="1"/>
    <s v="Guilford"/>
    <n v="3"/>
    <s v="6430 Ballinger Road_x0009__x0009__x0009__x0009__x0009__x0009__x0009__x0009__x0009_, Greensboro_x0009__x0009__x0009__x0009__x0009__x0009__x0009__x0009__x0009_, NC 27410-9063"/>
    <x v="1"/>
    <s v="1919 Torrence Blvd, Torrence, CA 90501"/>
    <s v="27410-9063"/>
    <s v="310-783-2001"/>
    <s v="www.hondajet.honda.com"/>
    <n v="336411"/>
    <s v=""/>
    <s v="Manufacturing"/>
    <s v=""/>
    <s v="Added to application for future reporting"/>
    <n v="8911000"/>
    <n v="6684000"/>
    <n v="2227000"/>
    <n v="255"/>
    <n v="50"/>
    <n v="63488"/>
    <n v="90090000"/>
    <n v="5"/>
    <n v="12"/>
    <x v="0"/>
    <n v="0"/>
    <n v="6684000"/>
    <n v="0"/>
    <n v="2227000"/>
    <n v="321"/>
    <n v="616"/>
    <n v="122184"/>
    <n v="114303338"/>
    <s v=""/>
    <s v="Not Applicable"/>
    <s v="Not Applicable"/>
    <s v="Not Applicable"/>
    <n v="6684000"/>
  </r>
  <r>
    <s v="2006-0461"/>
    <x v="2"/>
    <x v="1"/>
    <x v="659"/>
    <x v="0"/>
    <s v="Propel"/>
    <x v="15"/>
    <x v="2"/>
    <s v="Union"/>
    <n v="3"/>
    <s v="4120 Goldmine Road_x0009__x0009__x0009__x0009__x0009__x0009__x0009__x0009__x0009_, Monroe, NC 28110-7759"/>
    <x v="0"/>
    <s v="4120 Goldmine Road, Monroe, NC 28110"/>
    <s v="28110-7759"/>
    <s v="704-698-1603"/>
    <s v="www.turbomeca-usa.com/"/>
    <n v="336412"/>
    <s v=""/>
    <s v="Manufacturing"/>
    <s v=""/>
    <s v="Added to application for future reporting"/>
    <n v="3342000"/>
    <n v="2506000"/>
    <n v="836000"/>
    <n v="162"/>
    <n v="0"/>
    <n v="37555"/>
    <n v="45000000"/>
    <n v="3"/>
    <n v="12"/>
    <x v="3"/>
    <n v="0"/>
    <n v="77589"/>
    <n v="0"/>
    <n v="25863"/>
    <n v="128"/>
    <n v="0"/>
    <n v="58267"/>
    <n v="52331829"/>
    <s v=""/>
    <s v="Not Applicable"/>
    <s v="Not Applicable"/>
    <s v="Not Applicable"/>
    <n v="77589"/>
  </r>
  <r>
    <s v="2006-0389"/>
    <x v="2"/>
    <x v="4"/>
    <x v="16"/>
    <x v="0"/>
    <s v="ARNEG S.p.A."/>
    <x v="686"/>
    <x v="2"/>
    <s v="Davidson"/>
    <n v="2"/>
    <s v="750 Old Hargrave Road_x0009__x0009__x0009__x0009__x0009__x0009__x0009__x0009_, Lexington, NC 27295-7514"/>
    <x v="0"/>
    <s v="750 Old Hargrave Road, Lexington, NC 27295"/>
    <s v="27295-7514"/>
    <s v="336-956-5300"/>
    <s v="www.arnegusa.com"/>
    <n v="333415"/>
    <s v=""/>
    <s v="Manufacturing"/>
    <s v=""/>
    <s v="Added to application for future reporting"/>
    <n v="1099000"/>
    <n v="933000"/>
    <n v="166000"/>
    <n v="163"/>
    <n v="0"/>
    <n v="28074"/>
    <n v="18000000"/>
    <n v="5"/>
    <n v="9"/>
    <x v="5"/>
    <n v="0"/>
    <n v="0"/>
    <n v="0"/>
    <n v="0"/>
    <n v="50"/>
    <n v="5"/>
    <n v="39173"/>
    <n v="11511405"/>
    <s v=""/>
    <s v="Not Applicable"/>
    <s v="Not Applicable"/>
    <s v="Not Applicable"/>
    <n v="0"/>
  </r>
  <r>
    <s v="2006-0125"/>
    <x v="2"/>
    <x v="4"/>
    <x v="660"/>
    <x v="0"/>
    <s v="NetApp "/>
    <x v="687"/>
    <x v="1"/>
    <s v="Wake"/>
    <n v="3"/>
    <s v="7301 Kit Creek Road_x0009_, Research Triangle Park, NC 27709-0266"/>
    <x v="1"/>
    <s v="7301 Kit Creek Road, Research Triangle Park, NC 27709"/>
    <s v="27709-0266"/>
    <s v="919-476-5297"/>
    <s v="www.netapp.com_x0009_"/>
    <n v="541511"/>
    <s v=""/>
    <s v="Professional, Scientific, and Technical Services"/>
    <s v=""/>
    <s v="Added to application for future reporting"/>
    <n v="20405000"/>
    <n v="15306000"/>
    <n v="5099000"/>
    <n v="581"/>
    <n v="673"/>
    <n v="84593"/>
    <n v="37350000"/>
    <n v="3"/>
    <n v="10"/>
    <x v="0"/>
    <n v="0"/>
    <n v="11687035"/>
    <n v="0"/>
    <n v="3894012"/>
    <n v="589"/>
    <n v="709"/>
    <n v="144071"/>
    <n v="64066448"/>
    <s v=""/>
    <s v="Not Applicable"/>
    <s v="Not Applicable"/>
    <s v="Not Applicable"/>
    <n v="11687035"/>
  </r>
  <r>
    <s v="2007-0200"/>
    <x v="2"/>
    <x v="4"/>
    <x v="661"/>
    <x v="0"/>
    <s v="Splash"/>
    <x v="688"/>
    <x v="1"/>
    <s v="Brunswick"/>
    <n v="3"/>
    <s v="unknown, Navassa, NC 28451"/>
    <x v="0"/>
    <s v="17825 59th Avenue NE, Arlington, WA 98223"/>
    <s v="28451"/>
    <s v="360-403-1437"/>
    <s v="www.brunswick.com"/>
    <n v="336612"/>
    <s v=""/>
    <s v="Manufacturing"/>
    <s v=""/>
    <s v="Added to application for future reporting"/>
    <n v="5812000"/>
    <n v="4359000"/>
    <n v="1453000"/>
    <n v="772"/>
    <n v="0"/>
    <n v="28164"/>
    <n v="46080000"/>
    <n v="5"/>
    <n v="10"/>
    <x v="3"/>
    <n v="0"/>
    <n v="83524"/>
    <n v="0"/>
    <n v="27841"/>
    <n v="261"/>
    <n v="0"/>
    <n v="30850"/>
    <n v="30000000"/>
    <n v="83524"/>
    <s v="Not Applicable"/>
    <s v="Not Applicable"/>
    <s v="Not Applicable"/>
    <n v="0"/>
  </r>
  <r>
    <s v="2006-0129"/>
    <x v="2"/>
    <x v="1"/>
    <x v="662"/>
    <x v="0"/>
    <s v="Armor Vehicle"/>
    <x v="26"/>
    <x v="2"/>
    <s v="Person"/>
    <n v="2"/>
    <s v="unknown, Roxboro, NC unknown"/>
    <x v="0"/>
    <s v="9801 Highway 78, Buiding 1, Ladson, SC 29456"/>
    <s v="unknown"/>
    <s v="843-740-7015"/>
    <s v="www.forceprotection.net"/>
    <n v="336992"/>
    <s v=""/>
    <s v="Manufacturing"/>
    <s v=""/>
    <s v="Added to application for future reporting"/>
    <n v="2439000"/>
    <n v="2072000"/>
    <n v="367000"/>
    <n v="243"/>
    <n v="0"/>
    <n v="25121"/>
    <n v="27900000"/>
    <n v="4"/>
    <n v="11"/>
    <x v="5"/>
    <n v="0"/>
    <n v="0"/>
    <n v="0"/>
    <n v="0"/>
    <n v="14"/>
    <n v="0"/>
    <n v="86460"/>
    <n v="0"/>
    <s v=""/>
    <s v="Not Applicable"/>
    <s v="Not Applicable"/>
    <s v="Not Applicable"/>
    <n v="0"/>
  </r>
  <r>
    <s v="2006-0328"/>
    <x v="2"/>
    <x v="4"/>
    <x v="27"/>
    <x v="0"/>
    <s v="Big Wing"/>
    <x v="689"/>
    <x v="2"/>
    <s v="Alamance"/>
    <n v="2"/>
    <s v="2989 Tucker Street_x0009_, Burlington, NC 27215-9550"/>
    <x v="0"/>
    <s v="1919 Torrence Blvd, Torrence, CA 90501"/>
    <s v="27215-9550"/>
    <s v="310-783-2000"/>
    <s v="www.world.honda.com/hondaaero"/>
    <n v="336412"/>
    <s v=""/>
    <s v="Manufacturing"/>
    <s v=""/>
    <s v="Added to application for future reporting"/>
    <n v="2073000"/>
    <n v="1766000"/>
    <n v="307000"/>
    <n v="63"/>
    <n v="31"/>
    <n v="55929"/>
    <n v="24300000"/>
    <n v="4"/>
    <n v="12"/>
    <x v="0"/>
    <n v="0"/>
    <n v="1143578"/>
    <n v="0"/>
    <n v="198867"/>
    <n v="64"/>
    <n v="42"/>
    <n v="141104"/>
    <n v="26835257"/>
    <s v=""/>
    <s v="Not Applicable"/>
    <s v="Not Applicable"/>
    <s v="Not Applicable"/>
    <n v="1143578"/>
  </r>
  <r>
    <s v="2007-0289"/>
    <x v="2"/>
    <x v="4"/>
    <x v="663"/>
    <x v="0"/>
    <s v="PRA"/>
    <x v="690"/>
    <x v="2"/>
    <s v="Wake"/>
    <n v="3"/>
    <s v="4130 ParkLake Avenue Suite 400, Raleigh, NC 27612-4462"/>
    <x v="0"/>
    <s v="12120 Sunset Hill Road, Reston, VA 20190"/>
    <s v="27612-4462"/>
    <s v="703-464-6322"/>
    <s v="www.prahs.com"/>
    <n v="541710"/>
    <n v="551114"/>
    <s v="Professional, Scientific, and Technical Services"/>
    <s v="Management of Companies and Enterprises"/>
    <s v="Added to application for future reporting"/>
    <n v="10086000"/>
    <n v="7563000"/>
    <n v="2523000"/>
    <n v="445"/>
    <n v="0"/>
    <n v="68388"/>
    <n v="2600000"/>
    <n v="4"/>
    <n v="9"/>
    <x v="0"/>
    <n v="0"/>
    <n v="5695112"/>
    <n v="0"/>
    <n v="1900037"/>
    <n v="496"/>
    <n v="392"/>
    <n v="124544"/>
    <n v="2638401"/>
    <s v=""/>
    <s v="Not Applicable"/>
    <s v="Not Applicable"/>
    <s v="Not Applicable"/>
    <n v="5695112"/>
  </r>
  <r>
    <s v="2007-0353"/>
    <x v="2"/>
    <x v="4"/>
    <x v="664"/>
    <x v="0"/>
    <s v="RFMD II"/>
    <x v="691"/>
    <x v="1"/>
    <s v="Guilford, Iredell"/>
    <n v="3"/>
    <s v="not provided, Greensboro, NC not provided; not provided, Moorseville, NC not provided"/>
    <x v="0"/>
    <s v="7628 Thorndike Road, Greensboro, NC 27409-9421"/>
    <s v="not provided; not provided"/>
    <s v="336-678-7112"/>
    <s v="www.rfmd.com"/>
    <n v="334413"/>
    <s v=""/>
    <s v="Manufacturing"/>
    <s v=""/>
    <s v="Added to application for future reporting"/>
    <n v="5661000"/>
    <n v="4241000"/>
    <n v="1420000"/>
    <n v="315"/>
    <n v="2048"/>
    <n v="37883"/>
    <n v="106200000"/>
    <n v="3"/>
    <n v="11"/>
    <x v="5"/>
    <n v="0"/>
    <n v="0"/>
    <n v="0"/>
    <n v="0"/>
    <n v="0"/>
    <n v="1568"/>
    <n v="0"/>
    <n v="0"/>
    <s v=""/>
    <s v="Not Applicable"/>
    <s v="Not Applicable"/>
    <s v="Not Applicable"/>
    <n v="0"/>
  </r>
  <r>
    <s v="2007-0052"/>
    <x v="2"/>
    <x v="4"/>
    <x v="665"/>
    <x v="0"/>
    <s v="INCWC2"/>
    <x v="692"/>
    <x v="1"/>
    <s v="Wake"/>
    <n v="3"/>
    <s v="Six Forks Rd, Raleigh, NC Not Available"/>
    <x v="1"/>
    <s v="4700 Falls of Neuse Rd, Ste 400, Raleigh, NC 27609"/>
    <s v="Not Available"/>
    <s v="919-334-3474"/>
    <s v="www.incresearch.com"/>
    <n v="54171"/>
    <n v="55114"/>
    <s v="Professional, Scientific, and Technical Services"/>
    <s v="Management of Companies and Enterprises"/>
    <s v="Added to application for future reporting"/>
    <n v="19793000"/>
    <n v="14845000"/>
    <n v="4948000"/>
    <n v="984"/>
    <n v="362"/>
    <n v="56423"/>
    <n v="17300000"/>
    <n v="4"/>
    <n v="9"/>
    <x v="5"/>
    <n v="0"/>
    <n v="0"/>
    <n v="0"/>
    <n v="0"/>
    <n v="115"/>
    <n v="362"/>
    <n v="59404"/>
    <n v="1620148"/>
    <s v=""/>
    <s v="Not Applicable"/>
    <s v="Not Applicable"/>
    <s v="Not Applicable"/>
    <n v="0"/>
  </r>
  <r>
    <s v="2007-0271"/>
    <x v="2"/>
    <x v="4"/>
    <x v="666"/>
    <x v="0"/>
    <s v="Tiger"/>
    <x v="693"/>
    <x v="1"/>
    <s v="Guilford"/>
    <n v="3"/>
    <s v="Piedmont Triad International Airport, Greensboro, NC 27409"/>
    <x v="0"/>
    <s v="4324 East 5th Avenue, Columbus, OH 43219"/>
    <s v="27409"/>
    <s v="614-947-3107"/>
    <s v="www.skybus.com"/>
    <n v="481111"/>
    <s v=""/>
    <s v="Transportation and Warehousing"/>
    <s v=""/>
    <s v="Added to application for future reporting"/>
    <n v="5292000"/>
    <n v="3967000"/>
    <n v="1325000"/>
    <n v="338"/>
    <n v="0"/>
    <n v="41700"/>
    <n v="316350000"/>
    <n v="2"/>
    <n v="9"/>
    <x v="5"/>
    <n v="0"/>
    <n v="0"/>
    <n v="0"/>
    <n v="0"/>
    <s v="Not Reported"/>
    <s v="Not Reported"/>
    <s v="Not Reported"/>
    <s v="Not Reported"/>
    <s v=""/>
    <s v="Not Applicable"/>
    <s v="Not Applicable"/>
    <s v="Not Applicable"/>
    <n v="0"/>
  </r>
  <r>
    <s v="2007-0351"/>
    <x v="2"/>
    <x v="4"/>
    <x v="667"/>
    <x v="0"/>
    <s v="PRC"/>
    <x v="694"/>
    <x v="2"/>
    <s v="McDowell"/>
    <n v="1"/>
    <s v="not provided, Old Fort, NC not provided"/>
    <x v="0"/>
    <s v="500 Middle Country Road, St James, NY 11780"/>
    <s v="not provided"/>
    <s v="703-965-8848"/>
    <s v="www.prcind.com"/>
    <n v="335211"/>
    <s v=""/>
    <s v="Manufacturing"/>
    <s v=""/>
    <s v="Added to application for future reporting"/>
    <n v="1700000"/>
    <n v="1700000"/>
    <n v="0"/>
    <n v="259"/>
    <n v="0"/>
    <n v="25541"/>
    <n v="2768000"/>
    <n v="5"/>
    <n v="9"/>
    <x v="5"/>
    <n v="0"/>
    <n v="0"/>
    <n v="0"/>
    <n v="0"/>
    <s v="Not Reported"/>
    <s v="Not Reported"/>
    <s v="Not Reported"/>
    <s v="Not Reported"/>
    <s v=""/>
    <s v="Not Applicable"/>
    <s v="Not Applicable"/>
    <s v="Not Applicable"/>
    <n v="0"/>
  </r>
  <r>
    <s v="2006-0382"/>
    <x v="2"/>
    <x v="4"/>
    <x v="668"/>
    <x v="0"/>
    <s v="Carolina"/>
    <x v="695"/>
    <x v="1"/>
    <s v="Mecklenburg"/>
    <n v="3"/>
    <s v="128 South Tryon Street, Suite 400, Charlotte, NC 28202-5006"/>
    <x v="1"/>
    <s v="128 South Tryon Street, Charlotte, NC 28202"/>
    <s v="28202-5006"/>
    <s v="225-932-2567"/>
    <s v="www.shawgrp.com"/>
    <n v="541330"/>
    <n v="551114"/>
    <s v="Professional, Scientific, and Technical Services"/>
    <s v="Management of Companies and Enterprises"/>
    <s v="Added to application for future reporting"/>
    <n v="16900000"/>
    <n v="12673000"/>
    <n v="4227000"/>
    <n v="500"/>
    <n v="780"/>
    <n v="73035"/>
    <n v="3033000"/>
    <n v="4"/>
    <n v="10"/>
    <x v="3"/>
    <n v="0"/>
    <n v="720406"/>
    <n v="0"/>
    <n v="240136"/>
    <n v="53"/>
    <n v="780"/>
    <n v="152315"/>
    <n v="14218888"/>
    <s v=""/>
    <s v="Not Applicable"/>
    <s v="Not Applicable"/>
    <s v="Not Applicable"/>
    <n v="720406"/>
  </r>
  <r>
    <s v="2001-0502"/>
    <x v="2"/>
    <x v="4"/>
    <x v="669"/>
    <x v="0"/>
    <s v="Transtech Pharma"/>
    <x v="696"/>
    <x v="1"/>
    <s v="Guilford"/>
    <n v="3"/>
    <s v="4170 Mendenhall Oaks Pkwy_x0009__x0009__x0009__x0009__x0009__x0009__x0009__x0009__x0009_, High Point, NC 27265-8345; 4160 Mendenhall Oaks Pkwy_x0009_, High Point, NC 27265-8034; 4180 Mendenhall Oaks Pkwy_x0009_, High Point, NC 27265-8017"/>
    <x v="1"/>
    <s v="4170 Mendenhall Oaks Pkwy, High Point, NC 27265"/>
    <s v="27265-8345; 27265-8034; 27265-8017"/>
    <s v="336-841-0300"/>
    <s v="www.ttpharma.com"/>
    <n v="541710"/>
    <n v="325411"/>
    <s v="Professional, Scientific, and Technical Services"/>
    <s v="Manufacturing"/>
    <s v="Added to application for future reporting"/>
    <n v="8762000"/>
    <n v="6571500"/>
    <n v="2190500"/>
    <n v="185"/>
    <n v="125"/>
    <n v="86940"/>
    <n v="21015000"/>
    <n v="5"/>
    <n v="12"/>
    <x v="3"/>
    <n v="0"/>
    <n v="41796"/>
    <n v="0"/>
    <n v="13932"/>
    <n v="79"/>
    <n v="125"/>
    <n v="78768"/>
    <n v="23368047"/>
    <s v=""/>
    <s v="Not Applicable"/>
    <s v="Not Applicable"/>
    <s v="Not Applicable"/>
    <n v="41796"/>
  </r>
  <r>
    <s v="2008-0001"/>
    <x v="2"/>
    <x v="4"/>
    <x v="51"/>
    <x v="1"/>
    <s v="Uplift"/>
    <x v="697"/>
    <x v="1"/>
    <s v="Wake"/>
    <n v="3"/>
    <s v="221 Gregson Drive, Cary, NC 27511-6495"/>
    <x v="1"/>
    <s v="900 Broken Sound Parkway, Boca Raton, FL 33487"/>
    <s v="27511-6495"/>
    <s v="561-962-2160"/>
    <s v="www.usa.siemens.com/medical"/>
    <n v="611430"/>
    <n v="811219"/>
    <s v="Educational Services"/>
    <s v="Other Services (except Public Administration)"/>
    <s v="Added to application for future reporting"/>
    <n v="7500660"/>
    <n v="5625499"/>
    <n v="1875161"/>
    <n v="270"/>
    <n v="678"/>
    <n v="67613"/>
    <n v="54000000"/>
    <n v="4"/>
    <n v="10"/>
    <x v="5"/>
    <n v="0"/>
    <n v="0"/>
    <n v="0"/>
    <n v="0"/>
    <n v="0"/>
    <n v="653"/>
    <n v="0"/>
    <n v="45187598"/>
    <s v=""/>
    <s v="Not Applicable"/>
    <s v="Not Applicable"/>
    <s v="Not Applicable"/>
    <n v="0"/>
  </r>
  <r>
    <s v="2007-0320"/>
    <x v="2"/>
    <x v="4"/>
    <x v="670"/>
    <x v="1"/>
    <s v="Muse"/>
    <x v="149"/>
    <x v="1"/>
    <s v="Durham, Wilson"/>
    <s v="3, 1"/>
    <s v="1 Becton Circle, Durham, NC 27712-9483; 5200 Corporate Parkway, Wilson, NC 27893-9412"/>
    <x v="1"/>
    <s v="One Becton Drive, MC 112, Franklin Lakes, NJ 07417-1880"/>
    <s v="27712-9483; 27893-9412"/>
    <s v="201-847-7174"/>
    <s v="www.bd.com"/>
    <n v="339112"/>
    <s v=""/>
    <s v="Manufacturing"/>
    <s v=""/>
    <s v="Added to application for future reporting"/>
    <n v="4165852"/>
    <n v="3384205"/>
    <n v="781647"/>
    <n v="247"/>
    <n v="578"/>
    <n v="48781"/>
    <n v="121260000"/>
    <n v="4"/>
    <n v="9"/>
    <x v="3"/>
    <n v="0"/>
    <n v="555608"/>
    <n v="0"/>
    <n v="120255"/>
    <n v="130"/>
    <n v="578"/>
    <n v="84817"/>
    <n v="32566102"/>
    <s v=""/>
    <s v="Not Applicable"/>
    <s v="Not Applicable"/>
    <s v="Not Applicable"/>
    <n v="555608"/>
  </r>
  <r>
    <s v="2008-0415"/>
    <x v="2"/>
    <x v="4"/>
    <x v="670"/>
    <x v="1"/>
    <s v="Antelope"/>
    <x v="698"/>
    <x v="1"/>
    <s v="Mecklenburg"/>
    <n v="3"/>
    <s v="9815 David Taylor Drive, Charlotte, NC 28262-2369"/>
    <x v="1"/>
    <s v="9815 David Taylor Drive, Charlotte, NC 28262-2369"/>
    <s v="28262-2369"/>
    <s v="704-887-3150"/>
    <s v="www.tessera.com"/>
    <n v="333314"/>
    <s v=""/>
    <s v="Manufacturing"/>
    <s v=""/>
    <s v="Added to application for future reporting"/>
    <n v="3515463"/>
    <n v="2636599"/>
    <n v="878864"/>
    <n v="167"/>
    <n v="101"/>
    <n v="65579"/>
    <n v="27540000"/>
    <n v="5"/>
    <n v="9"/>
    <x v="3"/>
    <n v="0"/>
    <n v="23832"/>
    <n v="0"/>
    <n v="7944"/>
    <n v="38"/>
    <n v="101"/>
    <n v="70581"/>
    <n v="18420718"/>
    <s v=""/>
    <s v="Not Applicable"/>
    <s v="Not Applicable"/>
    <s v="Not Applicable"/>
    <n v="23832"/>
  </r>
  <r>
    <s v="2008-0008"/>
    <x v="2"/>
    <x v="4"/>
    <x v="671"/>
    <x v="1"/>
    <s v="Cullen"/>
    <x v="474"/>
    <x v="1"/>
    <s v="Catawba"/>
    <n v="2"/>
    <s v="2973 S R 2436, Claremont, NC 28610"/>
    <x v="0"/>
    <s v="3250 Van Ness Avenue, San Francisco, CA 94109"/>
    <s v="28610"/>
    <s v="828-322-8517"/>
    <s v="www.williams-sonomainc.com"/>
    <n v="337121"/>
    <s v=""/>
    <s v="Manufacturing"/>
    <s v=""/>
    <s v="Added to application for future reporting"/>
    <n v="10537000"/>
    <n v="8956450"/>
    <n v="1580550"/>
    <n v="738"/>
    <n v="65"/>
    <n v="37917"/>
    <n v="2430000"/>
    <n v="4"/>
    <n v="10"/>
    <x v="5"/>
    <n v="0"/>
    <n v="0"/>
    <n v="0"/>
    <n v="0"/>
    <n v="186"/>
    <n v="65"/>
    <n v="40074"/>
    <n v="0"/>
    <s v=""/>
    <s v="Not Applicable"/>
    <s v="Not Applicable"/>
    <s v="Not Applicable"/>
    <n v="0"/>
  </r>
  <r>
    <s v="2008-0006"/>
    <x v="2"/>
    <x v="4"/>
    <x v="672"/>
    <x v="1"/>
    <s v="Moonlight"/>
    <x v="699"/>
    <x v="1"/>
    <s v="Mecklenburg"/>
    <n v="3"/>
    <s v="Not provided, Charlotte, NC not provided"/>
    <x v="1"/>
    <s v="1301 K Street, NW, Suite 1200-W, Washington, DC 20005"/>
    <s v="not provided"/>
    <s v="202-515-4384"/>
    <s v="www.ibm.com"/>
    <n v="518210"/>
    <n v="522310"/>
    <s v="Information"/>
    <s v="Finance and Insurance"/>
    <s v="Added to application for future reporting"/>
    <n v="13044000"/>
    <n v="9783000"/>
    <n v="3261000"/>
    <n v="540"/>
    <n v="68"/>
    <n v="53577"/>
    <n v="2160000"/>
    <n v="4"/>
    <n v="10"/>
    <x v="5"/>
    <n v="0"/>
    <n v="0"/>
    <n v="0"/>
    <n v="0"/>
    <n v="0"/>
    <n v="0"/>
    <n v="0"/>
    <n v="0"/>
    <s v=""/>
    <s v="Not Applicable"/>
    <s v="Not Applicable"/>
    <s v="Not Applicable"/>
    <n v="0"/>
  </r>
  <r>
    <s v="2007-0306"/>
    <x v="2"/>
    <x v="1"/>
    <x v="55"/>
    <x v="1"/>
    <n v="92"/>
    <x v="56"/>
    <x v="1"/>
    <s v="New Hanover"/>
    <n v="3"/>
    <s v="3901 Castle Hayne Road, Wilmington, NC 28402"/>
    <x v="1"/>
    <s v="3901 Castle Hayne Road, Wilmington, NC 28402"/>
    <s v="28402"/>
    <s v="910-819-6330_x0009__x0009_"/>
    <s v="www.GE.com/energy/nuclear"/>
    <n v="334517"/>
    <n v="541690"/>
    <s v="Manufacturing"/>
    <s v="Professional, Scientific, and Technical Services"/>
    <s v="Added to application for future reporting"/>
    <n v="34277000"/>
    <n v="25707750"/>
    <n v="8569250"/>
    <n v="810"/>
    <n v="1510"/>
    <n v="76500"/>
    <n v="633600000"/>
    <n v="5"/>
    <n v="12"/>
    <x v="3"/>
    <n v="0"/>
    <n v="199993"/>
    <n v="0"/>
    <n v="66664"/>
    <n v="89"/>
    <n v="1510"/>
    <n v="153393"/>
    <n v="0"/>
    <n v="199993"/>
    <s v="Not Applicable"/>
    <s v="Not Applicable"/>
    <s v="Not Applicable"/>
    <n v="0"/>
  </r>
  <r>
    <s v="2007-0004"/>
    <x v="2"/>
    <x v="1"/>
    <x v="56"/>
    <x v="1"/>
    <s v="Marco Polo"/>
    <x v="57"/>
    <x v="2"/>
    <s v="Lenoir"/>
    <n v="1"/>
    <s v="2600 AeroSystems Boulevard, Kinston, NC 28504-7928"/>
    <x v="0"/>
    <s v="2600 AeroSystems Boulevard, Kinston, NC 28504-7928"/>
    <s v="28504-7928"/>
    <s v="252-775-4200"/>
    <s v="www.spiritaero.com"/>
    <n v="33641"/>
    <s v=""/>
    <s v="Manufacturing"/>
    <s v=""/>
    <s v="Added to application for future reporting"/>
    <n v="20230000"/>
    <n v="20230000"/>
    <n v="0"/>
    <n v="825"/>
    <n v="0"/>
    <n v="43310"/>
    <n v="456000000"/>
    <n v="5"/>
    <n v="12"/>
    <x v="3"/>
    <n v="0"/>
    <n v="1445070"/>
    <n v="0"/>
    <n v="0"/>
    <n v="421"/>
    <n v="0"/>
    <n v="58782"/>
    <n v="325834935"/>
    <s v=""/>
    <s v="Not Applicable"/>
    <s v="Not Applicable"/>
    <s v="Not Applicable"/>
    <n v="1445070"/>
  </r>
  <r>
    <s v="2007-0418"/>
    <x v="2"/>
    <x v="4"/>
    <x v="673"/>
    <x v="1"/>
    <s v="Sunflower"/>
    <x v="700"/>
    <x v="2"/>
    <s v="Lenoir"/>
    <n v="1"/>
    <s v="near Kinston city, Kinston, NC not provided"/>
    <x v="0"/>
    <s v="19, Walchand Hirachand Marg, Ballard Estate, Mumbai, Pin - 400 001, India,  "/>
    <s v="not provided"/>
    <s v="91 22 22847660"/>
    <s v="none"/>
    <n v="325211"/>
    <n v="1150"/>
    <s v="Manufacturing"/>
    <s v="Agriculture, Forestry, Fishing and Hunting"/>
    <s v="Added to application for future reporting"/>
    <n v="2223000"/>
    <n v="2223000"/>
    <n v="0"/>
    <n v="184"/>
    <n v="0"/>
    <n v="41905"/>
    <n v="193500000"/>
    <n v="4"/>
    <n v="9"/>
    <x v="4"/>
    <n v="0"/>
    <n v="0"/>
    <n v="0"/>
    <n v="0"/>
    <s v="Not Reported"/>
    <s v="Not Reported"/>
    <s v="Not Reported"/>
    <s v="Not Reported"/>
    <s v=""/>
    <s v="Not Applicable"/>
    <s v="Not Applicable"/>
    <s v="Not Applicable"/>
    <n v="0"/>
  </r>
  <r>
    <s v="2008-3984"/>
    <x v="2"/>
    <x v="4"/>
    <x v="674"/>
    <x v="1"/>
    <s v="Bojangles"/>
    <x v="701"/>
    <x v="1"/>
    <s v="Beaufort"/>
    <n v="1"/>
    <s v="1653 Whichards Beach Rd, Washington, NC 27889"/>
    <x v="1"/>
    <s v="1653 Whichard's Beach Road, Washington, NC 27889"/>
    <s v="27889"/>
    <s v="252-975-7017"/>
    <s v="www.fountainpowerboats.com_x0009__x0009__x0009__x0009__x0009__x0009__x0009__x0009__x0009__x0009__x0009__x0009__x0009__x0009_"/>
    <n v="336612"/>
    <s v=""/>
    <s v="Manufacturing"/>
    <s v=""/>
    <s v="Added to application for future reporting"/>
    <n v="2501000"/>
    <n v="2501000"/>
    <n v="0"/>
    <n v="225"/>
    <n v="333"/>
    <n v="32223"/>
    <n v="10800000"/>
    <n v="4"/>
    <n v="11"/>
    <x v="5"/>
    <n v="0"/>
    <n v="0"/>
    <n v="0"/>
    <n v="0"/>
    <s v="Not Reported"/>
    <s v="Not Reported"/>
    <s v="Not Reported"/>
    <s v="Not Reported"/>
    <s v=""/>
    <s v="Not Applicable"/>
    <s v="Not Applicable"/>
    <s v="Not Applicable"/>
    <n v="0"/>
  </r>
  <r>
    <s v="2008-4085"/>
    <x v="2"/>
    <x v="4"/>
    <x v="675"/>
    <x v="1"/>
    <s v="HCL"/>
    <x v="702"/>
    <x v="2"/>
    <s v="Wake"/>
    <n v="3"/>
    <s v="11000 Regency Parkway, Suite 10, Cary, NC 27518-8518; 200 Regency Woods, Cary, NC 27518-6035"/>
    <x v="0"/>
    <s v="330 Potrero Avenue, Sunnyvale, CA 94085"/>
    <s v="27518-8518; 27518-6035"/>
    <s v="408-523-8317_x0009__x0009_"/>
    <s v="www.hcl.in"/>
    <n v="541511"/>
    <s v=""/>
    <s v="Professional, Scientific, and Technical Services"/>
    <s v=""/>
    <s v="Added to application for future reporting"/>
    <n v="6765000"/>
    <n v="5073750"/>
    <n v="1691250"/>
    <n v="462"/>
    <n v="42"/>
    <n v="42404"/>
    <n v="2880000"/>
    <n v="4"/>
    <n v="10"/>
    <x v="0"/>
    <n v="0"/>
    <n v="3987000"/>
    <n v="0"/>
    <n v="1329000"/>
    <n v="515"/>
    <n v="762"/>
    <n v="81468"/>
    <n v="3104222"/>
    <s v=""/>
    <s v="Not Applicable"/>
    <s v="Not Applicable"/>
    <s v="Not Applicable"/>
    <n v="3987000"/>
  </r>
  <r>
    <s v="2008-4389"/>
    <x v="2"/>
    <x v="4"/>
    <x v="675"/>
    <x v="1"/>
    <s v="TWC"/>
    <x v="703"/>
    <x v="1"/>
    <s v="Mecklenburg"/>
    <n v="3"/>
    <s v="7800 &amp; 7815 &amp; 7820 &amp; 7910 Crescent Executive Drive_x0009__x0009__x0009_, Charlotte, NC 28217; 8730 Green Ridge Drive, Charlotte, NC 28217-3655; 13840 Ballantyne Corporate Place, Charlotte, NC 28277-2734; 9300 Arrowpoint Boulevard, Charlotte, NC 28273-8136"/>
    <x v="1"/>
    <s v="12405 Powerscourt Drive, St Louis, MO 63131-3673"/>
    <s v="28217; 28217-3655; 28277-2734; 28273-8136"/>
    <s v="314-543-5795"/>
    <s v="www.spectrum.com"/>
    <n v="551114"/>
    <s v=""/>
    <s v="Management of Companies and Enterprises"/>
    <s v=""/>
    <s v="Added to application for future reporting"/>
    <n v="4248000"/>
    <n v="3184000"/>
    <n v="1064000"/>
    <n v="180"/>
    <n v="1292"/>
    <n v="63338"/>
    <n v="3312000"/>
    <n v="3"/>
    <n v="9"/>
    <x v="0"/>
    <n v="0"/>
    <n v="3149392"/>
    <n v="0"/>
    <n v="1052130"/>
    <n v="348"/>
    <n v="1813"/>
    <n v="115395"/>
    <n v="5566911"/>
    <s v=""/>
    <s v="Not Applicable"/>
    <s v="Not Applicable"/>
    <s v="Not Applicable"/>
    <n v="3149392"/>
  </r>
  <r>
    <s v="2008-4232"/>
    <x v="2"/>
    <x v="4"/>
    <x v="676"/>
    <x v="1"/>
    <s v="MackTruck"/>
    <x v="704"/>
    <x v="2"/>
    <s v="Guilford"/>
    <n v="3"/>
    <s v="7825 National Service Rd, Greensboro, NC 27409-9667"/>
    <x v="1"/>
    <s v="CC-2-27; PO Box 26115, Greensboro, NC 27402-6115"/>
    <s v="27409-9667"/>
    <s v="336-393-2393"/>
    <s v="www.macktrucks.com"/>
    <n v="551114"/>
    <s v=""/>
    <s v="Management of Companies and Enterprises"/>
    <s v=""/>
    <s v="Added to application for future reporting"/>
    <n v="11374000"/>
    <n v="8528500"/>
    <n v="2845500"/>
    <n v="444"/>
    <n v="1454"/>
    <n v="63000"/>
    <n v="15953000"/>
    <n v="2"/>
    <n v="9"/>
    <x v="5"/>
    <n v="0"/>
    <n v="0"/>
    <n v="0"/>
    <n v="0"/>
    <n v="266"/>
    <n v="1454"/>
    <n v="94434"/>
    <n v="0"/>
    <s v=""/>
    <s v="Not Applicable"/>
    <s v="Not Applicable"/>
    <s v="Not Applicable"/>
    <n v="0"/>
  </r>
  <r>
    <s v="2007-0422"/>
    <x v="2"/>
    <x v="4"/>
    <x v="677"/>
    <x v="1"/>
    <s v="Harmon"/>
    <x v="705"/>
    <x v="1"/>
    <s v="Caldwell"/>
    <n v="1"/>
    <s v="not provided, Hickory, NC unknown"/>
    <x v="1"/>
    <s v="120 Fourth Street, SW, Hickory, NC 28602"/>
    <s v="unknown"/>
    <s v="828-725-4444"/>
    <s v="www.merchantsdistributors.com"/>
    <n v="424410"/>
    <s v=""/>
    <s v="Wholesale Trade"/>
    <s v=""/>
    <s v="Added to application for future reporting"/>
    <n v="2821000"/>
    <n v="2821000"/>
    <n v="0"/>
    <n v="180"/>
    <n v="1537"/>
    <n v="46011"/>
    <n v="45518000"/>
    <n v="5"/>
    <n v="10"/>
    <x v="5"/>
    <n v="0"/>
    <n v="0"/>
    <n v="0"/>
    <n v="0"/>
    <s v="Not Reported"/>
    <s v="Not Reported"/>
    <s v="Not Reported"/>
    <s v="Not Reported"/>
    <s v=""/>
    <s v="Not Applicable"/>
    <s v="Not Applicable"/>
    <s v="Not Applicable"/>
    <n v="0"/>
  </r>
  <r>
    <s v="2008-4500"/>
    <x v="2"/>
    <x v="4"/>
    <x v="678"/>
    <x v="1"/>
    <s v="Axle"/>
    <x v="706"/>
    <x v="1"/>
    <s v="Burke"/>
    <n v="1"/>
    <s v="105 Wamsutta Mill Road_x0009__x0009__x0009__x0009__x0009__x0009__x0009__x0009__x0009_, Morganton, NC 28655-5552"/>
    <x v="1"/>
    <s v="105 Wamsutta Mill Road, Morganton, NC 28655"/>
    <s v="28655-5552"/>
    <s v="828-433-4600 x255"/>
    <s v="www.sypristechnologies.com_x0009_"/>
    <n v="332110"/>
    <s v=""/>
    <s v="Manufacturing"/>
    <s v=""/>
    <s v="Added to application for future reporting"/>
    <n v="2021000"/>
    <n v="2021000"/>
    <n v="0"/>
    <n v="183"/>
    <n v="217"/>
    <n v="30510"/>
    <n v="22887000"/>
    <n v="4"/>
    <n v="10"/>
    <x v="5"/>
    <n v="0"/>
    <n v="0"/>
    <n v="0"/>
    <n v="0"/>
    <n v="19"/>
    <n v="217"/>
    <n v="63231"/>
    <n v="16029594"/>
    <s v=""/>
    <s v="Not Applicable"/>
    <s v="Not Applicable"/>
    <s v="Not Applicable"/>
    <n v="0"/>
  </r>
  <r>
    <s v="2008-4578"/>
    <x v="2"/>
    <x v="4"/>
    <x v="679"/>
    <x v="2"/>
    <s v="Power"/>
    <x v="707"/>
    <x v="1"/>
    <s v="Davidson"/>
    <n v="2"/>
    <s v="325 Welcome Center Blvd., Welcome, NC 27374"/>
    <x v="1"/>
    <s v="50 Hanover Road, Florham Park, NJ 7932"/>
    <s v="27374"/>
    <s v="973-966-5716"/>
    <s v="www.ascopower.com"/>
    <n v="335314"/>
    <n v="335313"/>
    <s v="Manufacturing"/>
    <s v="Manufacturing"/>
    <s v="Added to application for future reporting"/>
    <n v="2990000"/>
    <n v="2540000"/>
    <n v="450000"/>
    <n v="295"/>
    <n v="211"/>
    <n v="39532"/>
    <n v="10260000"/>
    <n v="5"/>
    <n v="9"/>
    <x v="3"/>
    <n v="0"/>
    <n v="63845"/>
    <n v="0"/>
    <n v="11267"/>
    <n v="198"/>
    <n v="212"/>
    <n v="38301"/>
    <n v="11575860"/>
    <s v=""/>
    <s v="Not Applicable"/>
    <s v="Not Applicable"/>
    <s v="Not Applicable"/>
    <n v="63845"/>
  </r>
  <r>
    <s v="2009-4948"/>
    <x v="2"/>
    <x v="4"/>
    <x v="680"/>
    <x v="2"/>
    <s v="Financial Services"/>
    <x v="708"/>
    <x v="1"/>
    <s v="Mecklenburg"/>
    <n v="3"/>
    <s v="440 S. Church St._x0009__x0009__x0009__x0009__x0009__x0009__x0009__x0009__x0009_, Charlotte, NC 28202-2075"/>
    <x v="0"/>
    <s v="440 S. Church St, Charlotte, NC 28202"/>
    <s v="28202-2075"/>
    <s v="704-444-7871 "/>
    <s v="www.gmacfs.com_x0009__x0009__x0009__x0009__x0009__x0009__x0009__x0009__x0009__x0009__x0009__x0009__x0009__x0009_"/>
    <n v="52222"/>
    <s v=""/>
    <s v="Finance and Insurance"/>
    <s v=""/>
    <s v="Added to application for future reporting"/>
    <n v="5987000"/>
    <n v="4490250"/>
    <n v="1496750"/>
    <n v="180"/>
    <n v="265"/>
    <n v="86512"/>
    <n v="5400000"/>
    <n v="2"/>
    <n v="9"/>
    <x v="0"/>
    <n v="0"/>
    <n v="4490250"/>
    <n v="0"/>
    <n v="1496750"/>
    <n v="188"/>
    <n v="876"/>
    <n v="218754"/>
    <n v="10590629"/>
    <s v=""/>
    <s v="Not Applicable"/>
    <s v="Not Applicable"/>
    <s v="Not Applicable"/>
    <n v="4490250"/>
  </r>
  <r>
    <s v="2009-5088"/>
    <x v="2"/>
    <x v="4"/>
    <x v="681"/>
    <x v="2"/>
    <s v="Parsippany"/>
    <x v="709"/>
    <x v="1"/>
    <s v="Pasquotank"/>
    <n v="2"/>
    <s v="1060 Consolidated Rd, Elizabeth City, NC 27909-7835"/>
    <x v="1"/>
    <s v="5 Sylvan Way, 3rd Floor, Parsippany, NJ 7054"/>
    <s v="27909-7835"/>
    <s v="973-451-3530"/>
    <s v="www.drs.com_x0009__x0009__x0009__x0009__x0009__x0009__x0009__x0009__x0009__x0009__x0009__x0009__x0009__x0009_"/>
    <n v="336411"/>
    <n v="54133"/>
    <s v="Manufacturing"/>
    <s v="Professional, Scientific, and Technical Services"/>
    <s v="Added to application for future reporting"/>
    <n v="1390000"/>
    <n v="1181500"/>
    <n v="208500"/>
    <n v="100"/>
    <n v="203"/>
    <n v="43091"/>
    <n v="0"/>
    <n v="2"/>
    <n v="9"/>
    <x v="5"/>
    <n v="0"/>
    <n v="0"/>
    <n v="0"/>
    <n v="0"/>
    <n v="15"/>
    <n v="203"/>
    <n v="52887"/>
    <n v="0"/>
    <s v=""/>
    <s v="Not Applicable"/>
    <s v="Not Applicable"/>
    <s v="Not Applicable"/>
    <n v="0"/>
  </r>
  <r>
    <s v="2008-4656"/>
    <x v="2"/>
    <x v="4"/>
    <x v="682"/>
    <x v="2"/>
    <s v="LS Mtron"/>
    <x v="480"/>
    <x v="2"/>
    <s v="Nash"/>
    <n v="2"/>
    <s v="Not provided, Rocky Mount, NC Not provided"/>
    <x v="0"/>
    <s v="6900 Corporation Parkway, Battleboro, NC 27809"/>
    <s v="Not provided"/>
    <s v="252-984-0700"/>
    <s v="under development"/>
    <n v="423820"/>
    <n v="333111"/>
    <s v="Wholesale Trade"/>
    <s v="Manufacturing"/>
    <s v="Added to application for future reporting"/>
    <n v="1170000"/>
    <n v="994500"/>
    <n v="175500"/>
    <n v="134"/>
    <n v="0"/>
    <n v="37350"/>
    <n v="12420000"/>
    <n v="5"/>
    <n v="9"/>
    <x v="3"/>
    <n v="0"/>
    <n v="14511"/>
    <n v="0"/>
    <n v="2561"/>
    <n v="20"/>
    <n v="0"/>
    <n v="45997"/>
    <n v="0"/>
    <s v=""/>
    <s v="Not Applicable"/>
    <s v="Not Applicable"/>
    <s v="Not Applicable"/>
    <n v="14511"/>
  </r>
  <r>
    <s v="2008-4934"/>
    <x v="2"/>
    <x v="4"/>
    <x v="683"/>
    <x v="2"/>
    <s v="Toshiba America Nuclear"/>
    <x v="710"/>
    <x v="2"/>
    <s v="Mecklenburg"/>
    <n v="3"/>
    <s v="3545 Whitehall Park Drive, Suite 500, Charlotte, NC 28273-4180"/>
    <x v="0"/>
    <s v="3190 Fairview Park Drive, Suite 500, Falls Church, VA 22042-4530"/>
    <s v="28273-4180"/>
    <s v="703-663-5929"/>
    <s v="www.toshiba.com"/>
    <n v="221113"/>
    <n v="551114"/>
    <s v="Utilities"/>
    <s v="Management of Companies and Enterprises"/>
    <s v="Added to application for future reporting"/>
    <n v="6515000"/>
    <n v="4886250"/>
    <n v="1628750"/>
    <n v="175"/>
    <n v="0"/>
    <n v="109833"/>
    <n v="2520000"/>
    <n v="5"/>
    <n v="9"/>
    <x v="5"/>
    <n v="0"/>
    <n v="0"/>
    <n v="0"/>
    <n v="0"/>
    <n v="51"/>
    <n v="0"/>
    <n v="224748"/>
    <n v="3327616"/>
    <s v=""/>
    <s v="Not Applicable"/>
    <s v="Not Applicable"/>
    <s v="Not Applicable"/>
    <n v="0"/>
  </r>
  <r>
    <s v="2008-4743"/>
    <x v="2"/>
    <x v="4"/>
    <x v="684"/>
    <x v="2"/>
    <s v="Bayer CropScience-Exp"/>
    <x v="711"/>
    <x v="1"/>
    <s v="Wake, Durham"/>
    <n v="3"/>
    <s v="3500 Paramount Parkway, Morrisville, NC 27560-7218; 407 Davis Drive, Morrisville, NC 27560-6837; 2 T.W. Alexander Drive, Research Triangle Park, NC 27709-0144"/>
    <x v="0"/>
    <s v="2 T.W. Alexander Drive, Research Triangle Park, NC 27709"/>
    <s v="27560-7218; 27560-6837; 27709-0144"/>
    <s v="919-549-2378"/>
    <s v="www.bayercropscience.com"/>
    <n v="541711"/>
    <s v=""/>
    <s v="Professional, Scientific, and Technical Services"/>
    <s v=""/>
    <s v="Added to application for future reporting"/>
    <n v="3095000"/>
    <n v="2321250"/>
    <n v="773750"/>
    <n v="128"/>
    <n v="476"/>
    <n v="90916"/>
    <n v="9180000"/>
    <n v="5"/>
    <n v="9"/>
    <x v="3"/>
    <n v="0"/>
    <n v="1363206"/>
    <n v="0"/>
    <n v="454401"/>
    <n v="142"/>
    <n v="571"/>
    <n v="108550"/>
    <n v="21926082"/>
    <s v=""/>
    <s v="Not Applicable"/>
    <s v="Not Applicable"/>
    <s v="Not Applicable"/>
    <n v="1363206"/>
  </r>
  <r>
    <s v="2008-4692"/>
    <x v="2"/>
    <x v="4"/>
    <x v="685"/>
    <x v="2"/>
    <s v="Project Steam 637"/>
    <x v="712"/>
    <x v="1"/>
    <s v="Mecklenburg, Forsyth"/>
    <n v="3"/>
    <s v="5101 Westinghouse Boulevard, Charlotte, NC 28273-9640; 13024 Ballantyne Corporate Place, Suite 300, Charlotte, NC 28277-0497; 3050 Westinghouse Road, Rural Hall, NC 27045-9570"/>
    <x v="1"/>
    <s v="5101 Westinghouse Boulevard, Charlotte, NC 28273"/>
    <s v="28273-9640; 28277-0497; 27045-9570"/>
    <s v="704-551-5100"/>
    <s v="www.siemens.com/energy"/>
    <n v="541330"/>
    <n v="333611"/>
    <s v="Professional, Scientific, and Technical Services"/>
    <s v="Manufacturing"/>
    <s v="Added to application for future reporting"/>
    <n v="3660000"/>
    <n v="2745000"/>
    <n v="915000"/>
    <n v="203"/>
    <n v="1137"/>
    <n v="54003"/>
    <n v="44968000"/>
    <n v="5"/>
    <n v="9"/>
    <x v="0"/>
    <n v="0"/>
    <n v="2595000"/>
    <n v="0"/>
    <n v="865000"/>
    <n v="218"/>
    <n v="1688"/>
    <n v="93574"/>
    <n v="45307807"/>
    <s v=""/>
    <s v="Not Applicable"/>
    <s v="Not Applicable"/>
    <s v="Not Applicable"/>
    <n v="2595000"/>
  </r>
  <r>
    <s v="2008-4556"/>
    <x v="2"/>
    <x v="4"/>
    <x v="686"/>
    <x v="2"/>
    <s v="Lope"/>
    <x v="713"/>
    <x v="1"/>
    <s v="Rockingham, Wake"/>
    <s v="1, 3"/>
    <s v="816 Fieldcrest Rd._x0009__x0009__x0009__x0009__x0009__x0009__x0009__x0009__x0009_, Eden, NC 27288-3633; 1255 Crescent Green Dr., Suite 400_x0009__x0009__x0009__x0009__x0009__x0009__x0009__x0009_, Cary, NC 27518-8132"/>
    <x v="1"/>
    <s v="1255 Crescent Green Dr., Suite 400, Cary, NC 27518-8132"/>
    <s v="27288-3633; 27518-8132"/>
    <s v="630-734-2727"/>
    <s v="www.loparex.com"/>
    <n v="322221"/>
    <n v="551114"/>
    <s v="Manufacturing"/>
    <s v="Management of Companies and Enterprises"/>
    <s v="Added to application for future reporting"/>
    <n v="2786000"/>
    <n v="2358500"/>
    <n v="427500"/>
    <n v="115"/>
    <n v="92"/>
    <s v="R $47,091 W $64,975"/>
    <n v="12000000"/>
    <n v="3"/>
    <n v="9"/>
    <x v="0"/>
    <n v="0"/>
    <n v="1176289"/>
    <n v="0"/>
    <n v="234981"/>
    <n v="120"/>
    <n v="118"/>
    <n v="93980"/>
    <n v="12014582"/>
    <s v=""/>
    <s v="Not Applicable"/>
    <s v="Not Applicable"/>
    <s v="Not Applicable"/>
    <n v="1176289"/>
  </r>
  <r>
    <s v="2009-4975"/>
    <x v="2"/>
    <x v="4"/>
    <x v="687"/>
    <x v="2"/>
    <s v="Recession Buster"/>
    <x v="714"/>
    <x v="1"/>
    <s v="Henderson"/>
    <n v="3"/>
    <s v="One Quality Way_x0009__x0009__x0009__x0009__x0009__x0009__x0009__x0009__x0009_, Fletcher, NC 28732-9385"/>
    <x v="1"/>
    <s v="One Quality Way, Fletcher, NC 28732"/>
    <s v="28732-9385"/>
    <s v="828-654-2203"/>
    <s v="www.conti-online.com_x0009__x0009__x0009__x0009_"/>
    <n v="336990"/>
    <s v=""/>
    <s v="Manufacturing"/>
    <s v=""/>
    <s v="Added to application for future reporting"/>
    <n v="2874000"/>
    <n v="2155500"/>
    <n v="718500"/>
    <n v="304"/>
    <n v="288"/>
    <n v="32561"/>
    <n v="27141000"/>
    <n v="4"/>
    <n v="9"/>
    <x v="3"/>
    <n v="0"/>
    <n v="1617000"/>
    <n v="0"/>
    <n v="539000"/>
    <n v="324"/>
    <n v="384"/>
    <n v="51997"/>
    <n v="32043237"/>
    <s v=""/>
    <s v="Not Applicable"/>
    <s v="Not Applicable"/>
    <s v="Not Applicable"/>
    <n v="1617000"/>
  </r>
  <r>
    <s v="2009-5020"/>
    <x v="2"/>
    <x v="4"/>
    <x v="688"/>
    <x v="2"/>
    <s v="Athena"/>
    <x v="715"/>
    <x v="2"/>
    <s v="Wake"/>
    <n v="3"/>
    <s v="3000 Centre Green Way, 3rd Floor_x0009__x0009__x0009__x0009__x0009__x0009__x0009__x0009_, Cary, NC 27513-5775"/>
    <x v="0"/>
    <s v="3000 Centregreen Way, 3RD Floor, Cary, NC 27513"/>
    <s v="27513-5775"/>
    <s v="919-481-7900"/>
    <s v="www.DB.com_x0009__x0009__x0009__x0009__x0009__x0009__x0009__x0009__x0009__x0009__x0009__x0009__x0009__x0009_"/>
    <n v="511210"/>
    <s v=""/>
    <s v="Information"/>
    <s v=""/>
    <s v="Added to application for future reporting"/>
    <n v="12553000"/>
    <n v="9414750"/>
    <n v="3138250"/>
    <n v="287"/>
    <n v="0"/>
    <n v="79392"/>
    <n v="6030000"/>
    <n v="4"/>
    <n v="11"/>
    <x v="0"/>
    <n v="0"/>
    <n v="7612063"/>
    <n v="0"/>
    <n v="2537354"/>
    <n v="315"/>
    <n v="261"/>
    <n v="122287"/>
    <n v="7121593"/>
    <s v=""/>
    <s v="Not Applicable"/>
    <s v="Not Applicable"/>
    <s v="Not Applicable"/>
    <n v="7612063"/>
  </r>
  <r>
    <s v="2008-5533"/>
    <x v="2"/>
    <x v="4"/>
    <x v="101"/>
    <x v="2"/>
    <s v="Iceland"/>
    <x v="716"/>
    <x v="1"/>
    <s v="Wake, Durham"/>
    <n v="3"/>
    <s v="5800 Technology Drive, Apex, NC 27539-4900; 62 TW Alexander Drive, Research Triangle Park, NC 27709-0152; 4121 Surles Court, Durham, NC 27703-8055"/>
    <x v="1"/>
    <s v="5800 Technology Drive, Apex, NC 27539"/>
    <s v="27539-4900; 27709-0152; 27703-8055"/>
    <s v="919-387-5355"/>
    <s v="www.emc.com"/>
    <n v="518210"/>
    <n v="541512"/>
    <s v="Information"/>
    <s v="Professional, Scientific, and Technical Services"/>
    <s v="Added to application for future reporting"/>
    <n v="9912000"/>
    <n v="7434000"/>
    <n v="2478000"/>
    <n v="357"/>
    <n v="914"/>
    <n v="65993"/>
    <n v="252202500"/>
    <n v="5"/>
    <n v="9"/>
    <x v="3"/>
    <n v="0"/>
    <n v="5469000"/>
    <n v="0"/>
    <n v="1823000"/>
    <n v="408"/>
    <n v="914"/>
    <n v="116256"/>
    <n v="289341232"/>
    <s v=""/>
    <s v="Not Applicable"/>
    <s v="Not Applicable"/>
    <s v="Not Applicable"/>
    <n v="5469000"/>
  </r>
  <r>
    <s v="2008-4553"/>
    <x v="2"/>
    <x v="4"/>
    <x v="689"/>
    <x v="2"/>
    <s v="Premier-Exp"/>
    <x v="717"/>
    <x v="1"/>
    <s v="Mecklenburg"/>
    <n v="3"/>
    <s v="13034 Ballantyne Corporate Place, Charlotte, NC 28277-1498"/>
    <x v="1"/>
    <s v="13034 Ballantyne Corporate Place, Charlotte, NC 28277"/>
    <s v="28277-1498"/>
    <s v="704-357-0022"/>
    <s v="www.premierinc.com"/>
    <n v="541611"/>
    <n v="541690"/>
    <s v="Professional, Scientific, and Technical Services"/>
    <s v="Professional, Scientific, and Technical Services"/>
    <s v="Added to application for future reporting"/>
    <n v="5452000"/>
    <n v="4089000"/>
    <n v="1363000"/>
    <n v="270"/>
    <n v="748"/>
    <n v="62460"/>
    <n v="15930000"/>
    <n v="5"/>
    <n v="9"/>
    <x v="0"/>
    <n v="0"/>
    <n v="3880323"/>
    <n v="0"/>
    <n v="1293441"/>
    <n v="282"/>
    <n v="748"/>
    <n v="207790"/>
    <n v="77939264"/>
    <s v=""/>
    <s v="Not Applicable"/>
    <s v="Not Applicable"/>
    <s v="Not Applicable"/>
    <n v="3880323"/>
  </r>
  <r>
    <s v="2009-5460"/>
    <x v="2"/>
    <x v="1"/>
    <x v="108"/>
    <x v="2"/>
    <s v="Talecris"/>
    <x v="110"/>
    <x v="1"/>
    <s v="Johnston"/>
    <n v="3"/>
    <s v="8363 US Hwy 70 West, Clayton, NC 27520"/>
    <x v="1"/>
    <s v="8363 U.S. Hwy 70 West, Clayton, NC 27520"/>
    <s v="27520"/>
    <s v="919-359-3900"/>
    <s v="www.grifols.com"/>
    <n v="325414"/>
    <s v=""/>
    <s v="Manufacturing"/>
    <s v=""/>
    <s v="Added to application for future reporting"/>
    <n v="4881000"/>
    <n v="3660750"/>
    <n v="1220250"/>
    <n v="233"/>
    <n v="2298"/>
    <n v="45959"/>
    <n v="241830000"/>
    <n v="5"/>
    <n v="12"/>
    <x v="5"/>
    <n v="0"/>
    <n v="0"/>
    <n v="0"/>
    <n v="0"/>
    <s v="Not Reported"/>
    <s v="Not Reported"/>
    <s v="Not Reported"/>
    <s v="Not Reported"/>
    <s v=""/>
    <s v="Not Applicable"/>
    <s v="Not Applicable"/>
    <s v="Not Applicable"/>
    <n v="0"/>
  </r>
  <r>
    <s v="2008-4748"/>
    <x v="2"/>
    <x v="1"/>
    <x v="113"/>
    <x v="2"/>
    <s v="Fuqua"/>
    <x v="116"/>
    <x v="1"/>
    <s v="Wake"/>
    <n v="3"/>
    <s v="2801 Slater Road, Ste 110, Morrisville, NC 27560-8477"/>
    <x v="0"/>
    <s v="8550 United Plaza Blvd, Suite 401, Baton Rouge, LA 70809"/>
    <s v="27560-8477"/>
    <s v="225-952-8191"/>
    <s v="www.iem.com"/>
    <n v="541690"/>
    <n v="541618"/>
    <s v="Professional, Scientific, and Technical Services"/>
    <s v="Professional, Scientific, and Technical Services"/>
    <s v="Added to application for future reporting"/>
    <n v="12017000"/>
    <n v="9012750"/>
    <n v="3004250"/>
    <n v="387"/>
    <n v="7"/>
    <n v="56500"/>
    <n v="0"/>
    <n v="5"/>
    <n v="12"/>
    <x v="3"/>
    <n v="0"/>
    <n v="99552"/>
    <n v="0"/>
    <n v="33184"/>
    <n v="42"/>
    <n v="7"/>
    <n v="219258"/>
    <n v="0"/>
    <s v=""/>
    <s v="Not Applicable"/>
    <s v="Not Applicable"/>
    <s v="Not Applicable"/>
    <n v="99552"/>
  </r>
  <r>
    <s v="2009-5986"/>
    <x v="2"/>
    <x v="1"/>
    <x v="114"/>
    <x v="2"/>
    <s v="SunsetDelta"/>
    <x v="718"/>
    <x v="1"/>
    <s v="Mecklenburg"/>
    <n v="3"/>
    <s v="10200 David Taylor Drive_x0009__x0009__x0009__x0009__x0009__x0009__x0009__x0009__x0009_, Charlotte, NC 28262-2373"/>
    <x v="0"/>
    <s v="250 Bobby Jones Expressway, Augusta, GA 30907"/>
    <s v="28262-2373"/>
    <s v="706-651-7256"/>
    <s v="www.electroluxusa.com"/>
    <n v="551114"/>
    <s v=""/>
    <s v="Management of Companies and Enterprises"/>
    <s v=""/>
    <s v="Added to application for future reporting"/>
    <n v="33107000"/>
    <n v="24830250"/>
    <n v="8276750"/>
    <n v="590"/>
    <n v="22"/>
    <n v="84838"/>
    <n v="7470000"/>
    <n v="4"/>
    <n v="12"/>
    <x v="2"/>
    <n v="2108250"/>
    <n v="21653256"/>
    <n v="702750"/>
    <n v="7217750"/>
    <n v="743"/>
    <n v="27"/>
    <n v="133053"/>
    <n v="13767567"/>
    <s v=""/>
    <s v="Not Applicable"/>
    <s v="Not Applicable"/>
    <s v="Not Applicable"/>
    <n v="21653256"/>
  </r>
  <r>
    <s v="2009-5696"/>
    <x v="2"/>
    <x v="4"/>
    <x v="690"/>
    <x v="2"/>
    <s v="Home"/>
    <x v="719"/>
    <x v="1"/>
    <s v="Mecklenburg"/>
    <n v="3"/>
    <s v="8215 Forest Point Blvd, Charlotte, NC 28273-5509"/>
    <x v="1"/>
    <s v="8215 Forest Point Blvd, Suite 100, Charlotte, NC 28273-5509"/>
    <s v="28273-5509"/>
    <s v="704-522-4204"/>
    <s v="www.zenta.com"/>
    <n v="531390"/>
    <n v="522320"/>
    <s v="Real Estate and Rental and Leasing"/>
    <s v="Finance and Insurance"/>
    <s v="Added to application for future reporting"/>
    <n v="11482000"/>
    <n v="8611500"/>
    <n v="2870500"/>
    <n v="902"/>
    <n v="263"/>
    <n v="43182"/>
    <n v="0"/>
    <n v="5"/>
    <n v="9"/>
    <x v="3"/>
    <n v="0"/>
    <n v="1315449"/>
    <n v="0"/>
    <n v="438483"/>
    <n v="414"/>
    <n v="263"/>
    <n v="54052"/>
    <n v="0"/>
    <s v=""/>
    <s v="Not Applicable"/>
    <s v="Not Applicable"/>
    <s v="Not Applicable"/>
    <n v="1315449"/>
  </r>
  <r>
    <s v="2006-0489"/>
    <x v="2"/>
    <x v="4"/>
    <x v="691"/>
    <x v="3"/>
    <s v="Jodl/Olive"/>
    <x v="720"/>
    <x v="1"/>
    <s v="Mecklenburg"/>
    <n v="3"/>
    <s v="9335 Harris Corners Parkway, Suite 500_x0009__x0009__x0009__x0009__x0009__x0009__x0009__x0009_, Charlotte, NC 28269-3830; 8825 Statesville Road, Charlotte, NC 28269-7638"/>
    <x v="1"/>
    <s v="9335 Harris Corners Parkway, Suite 500, Charlotte, NC 28269"/>
    <s v="28269-3830; 28269-7638"/>
    <s v="704-921-7027"/>
    <s v="www.husqvarna.com"/>
    <n v="551114"/>
    <s v=""/>
    <s v="Management of Companies and Enterprises"/>
    <s v=""/>
    <s v="Added to application for future reporting"/>
    <n v="3493000"/>
    <n v="2619750"/>
    <n v="873250"/>
    <n v="144"/>
    <n v="160"/>
    <n v="71508"/>
    <n v="7425000"/>
    <n v="2"/>
    <n v="9"/>
    <x v="0"/>
    <n v="0"/>
    <n v="2619750"/>
    <n v="0"/>
    <n v="873250"/>
    <n v="169"/>
    <n v="240"/>
    <n v="126790"/>
    <n v="7681155"/>
    <s v=""/>
    <s v="Not Applicable"/>
    <s v="Not Applicable"/>
    <s v="Not Applicable"/>
    <n v="2619750"/>
  </r>
  <r>
    <s v="2009-5150"/>
    <x v="2"/>
    <x v="1"/>
    <x v="119"/>
    <x v="3"/>
    <s v="Gold2"/>
    <x v="122"/>
    <x v="1"/>
    <s v="Mecklenburg, Cabarrus"/>
    <n v="3"/>
    <s v="13800 South Lakes Drive, Charlotte, NC 28273-6738; 390 Business Boulivard; International Business Park_x0009__x0009__x0009__x0009__x0009__x0009__x0009__x0009__x0009_, Concord, NC 28025"/>
    <x v="1"/>
    <s v="13800 South Lakes Drive, Charlotte, NC 28273"/>
    <s v="28273-6738; 28025"/>
    <s v="704-587-8538"/>
    <s v="www.celgard.com"/>
    <n v="326113"/>
    <n v="335911"/>
    <s v="Manufacturing"/>
    <s v="Manufacturing"/>
    <s v="Added to application for future reporting"/>
    <n v="6125000"/>
    <n v="4593750"/>
    <n v="1531250"/>
    <n v="260"/>
    <n v="390"/>
    <n v="51264"/>
    <n v="81900000"/>
    <n v="5"/>
    <n v="11"/>
    <x v="3"/>
    <n v="0"/>
    <n v="1758000"/>
    <n v="0"/>
    <n v="585999"/>
    <n v="199"/>
    <n v="390"/>
    <n v="99568"/>
    <n v="87749699"/>
    <s v=""/>
    <s v="Not Applicable"/>
    <s v="Not Applicable"/>
    <s v="Not Applicable"/>
    <n v="1758000"/>
  </r>
  <r>
    <s v="2009-5644"/>
    <x v="2"/>
    <x v="1"/>
    <x v="126"/>
    <x v="3"/>
    <s v="Cardinal"/>
    <x v="130"/>
    <x v="1"/>
    <s v="Mecklenburg, Forsyth"/>
    <n v="3"/>
    <s v="5101 Westinghouse Boulevard, Charlotte, NC 28273-9640; 13024 Ballantyne Corporate Place, Suite 300, Charlotte, NC 28277-0497; 3050 Westinghouse Road, Rural Hall, NC 27045-9570"/>
    <x v="1"/>
    <s v="5101 Westinghouse Boulevard, Charlotte, NC 28273"/>
    <s v="28273-9640; 28277-0497; 27045-9570"/>
    <s v="704-551-5100"/>
    <s v="www.siemens.com/energy"/>
    <n v="333611"/>
    <s v=""/>
    <s v="Manufacturing"/>
    <s v=""/>
    <s v="Added to application for future reporting"/>
    <n v="29009000"/>
    <n v="21756750"/>
    <n v="7252250"/>
    <n v="660"/>
    <n v="1363"/>
    <n v="57569"/>
    <n v="121500000"/>
    <n v="5"/>
    <n v="12"/>
    <x v="3"/>
    <n v="0"/>
    <n v="8595990"/>
    <n v="0"/>
    <n v="2865329"/>
    <n v="543"/>
    <n v="1363"/>
    <n v="113002"/>
    <n v="189470428"/>
    <s v=""/>
    <s v="Not Applicable"/>
    <s v="Not Applicable"/>
    <s v="Not Applicable"/>
    <n v="8595990"/>
  </r>
  <r>
    <s v="2010-6081"/>
    <x v="2"/>
    <x v="4"/>
    <x v="692"/>
    <x v="3"/>
    <s v="Real"/>
    <x v="721"/>
    <x v="1"/>
    <s v="Mecklenburg"/>
    <n v="3"/>
    <s v="4828 Parkway Plaza Blvd._x0009__x0009__x0009__x0009__x0009__x0009_, Charlotte, NC 28217-1957"/>
    <x v="1"/>
    <s v="4828 Parkway Plaza Blvd., Charlotte, NC 28217"/>
    <s v="28217-1957"/>
    <s v="704-646-0000"/>
    <s v="www.hewitt.com_x0009__x0009__x0009__x0009_"/>
    <n v="541612"/>
    <s v=""/>
    <s v="Professional, Scientific, and Technical Services"/>
    <s v=""/>
    <s v="Added to application for future reporting"/>
    <n v="5357000"/>
    <n v="4017750"/>
    <n v="1339250"/>
    <n v="417"/>
    <n v="578"/>
    <n v="39094"/>
    <n v="0"/>
    <n v="3"/>
    <n v="9"/>
    <x v="0"/>
    <n v="0"/>
    <n v="3776557"/>
    <n v="0"/>
    <n v="1258851"/>
    <n v="503"/>
    <n v="688"/>
    <n v="50894"/>
    <n v="0"/>
    <s v=""/>
    <s v="Not Applicable"/>
    <s v="Not Applicable"/>
    <s v="Not Applicable"/>
    <n v="3776557"/>
  </r>
  <r>
    <s v="2010-6033"/>
    <x v="2"/>
    <x v="1"/>
    <x v="130"/>
    <x v="3"/>
    <s v="PA"/>
    <x v="134"/>
    <x v="2"/>
    <s v="Richmond"/>
    <n v="1"/>
    <s v="1015 County Home Road, Hamlet, NC 28345-4390"/>
    <x v="0"/>
    <s v="2425 West 23rd Street, Erie, PA 16506"/>
    <s v="28345-4390"/>
    <s v="814-878-4400"/>
    <s v="www.plastekgroup.com"/>
    <n v="326199"/>
    <s v=""/>
    <s v="Manufacturing"/>
    <s v=""/>
    <s v="Added to application for future reporting"/>
    <n v="1976000"/>
    <n v="1976000"/>
    <n v="0"/>
    <n v="225"/>
    <n v="0"/>
    <n v="29542"/>
    <n v="17100000"/>
    <n v="3"/>
    <n v="9"/>
    <x v="0"/>
    <n v="0"/>
    <n v="1539709"/>
    <n v="0"/>
    <n v="0"/>
    <n v="233"/>
    <n v="74"/>
    <n v="33680"/>
    <n v="22783678"/>
    <s v=""/>
    <s v="Not Applicable"/>
    <s v="Not Applicable"/>
    <s v="Not Applicable"/>
    <n v="1539709"/>
  </r>
  <r>
    <s v="2010-5985"/>
    <x v="2"/>
    <x v="4"/>
    <x v="693"/>
    <x v="3"/>
    <s v="Snow"/>
    <x v="722"/>
    <x v="2"/>
    <s v="Mecklenburg"/>
    <n v="3"/>
    <s v="201 South College St, 18th Floor, Charlotte, NC 28244-0002"/>
    <x v="0"/>
    <s v="350 Park Avenue, 29th Floor, New York, NY 10022"/>
    <s v="28244-0002"/>
    <s v="212-401-9601"/>
    <s v="www.citco.com"/>
    <n v="524292"/>
    <s v=""/>
    <s v="Finance and Insurance"/>
    <s v=""/>
    <s v="Added to application for future reporting"/>
    <n v="5517000"/>
    <n v="4137750"/>
    <n v="1379250"/>
    <n v="232"/>
    <n v="0"/>
    <n v="70430"/>
    <n v="0"/>
    <n v="4"/>
    <n v="9"/>
    <x v="3"/>
    <n v="0"/>
    <n v="2548443"/>
    <n v="0"/>
    <n v="849477"/>
    <n v="179"/>
    <n v="0"/>
    <n v="103242"/>
    <n v="0"/>
    <s v=""/>
    <s v="Not Applicable"/>
    <s v="Not Applicable"/>
    <s v="Not Applicable"/>
    <n v="2548443"/>
  </r>
  <r>
    <s v="2009-5594"/>
    <x v="2"/>
    <x v="1"/>
    <x v="141"/>
    <x v="3"/>
    <s v="Shark"/>
    <x v="145"/>
    <x v="2"/>
    <s v="Cleveland"/>
    <n v="1"/>
    <s v="671 Washburn Switch Road_x0009__x0009__x0009__x0009__x0009__x0009__x0009__x0009__x0009_, Shelby, NC 28150-7712"/>
    <x v="0"/>
    <s v="801 Mill Road, Lewiston, ID 83501"/>
    <s v="28150-7712"/>
    <s v="208-799-1965"/>
    <s v="www.clearwaterpaper.com_x0009__x0009__x0009__x0009__x0009__x0009__x0009__x0009__x0009__x0009__x0009__x0009__x0009__x0009_"/>
    <n v="322121"/>
    <s v=""/>
    <s v="Manufacturing"/>
    <s v=""/>
    <s v="Added to application for future reporting"/>
    <n v="3478000"/>
    <n v="3478000"/>
    <n v="0"/>
    <n v="225"/>
    <n v="2"/>
    <n v="34107"/>
    <n v="234000000"/>
    <n v="4"/>
    <n v="12"/>
    <x v="2"/>
    <n v="314000"/>
    <n v="3164000"/>
    <n v="0"/>
    <n v="0"/>
    <n v="270"/>
    <n v="310"/>
    <n v="68649"/>
    <n v="267382432"/>
    <s v=""/>
    <s v="Not Applicable"/>
    <s v="Not Applicable"/>
    <s v="Not Applicable"/>
    <n v="3164000"/>
  </r>
  <r>
    <s v="2009-5341"/>
    <x v="2"/>
    <x v="4"/>
    <x v="694"/>
    <x v="3"/>
    <s v="Magna Rowan"/>
    <x v="723"/>
    <x v="1"/>
    <s v="Rowan, Catawba, Caldwell"/>
    <s v="2, 2, 1"/>
    <s v="6701 Statesville Blvd_x0009__x0009__x0009__x0009__x0009__x0009__x0009__x0009__x0009_, Salisbury_x0009__x0009__x0009__x0009__x0009__x0009__x0009__x0009__x0009_, NC 28147-7486; 1400 Burris Rd _x0009__x0009__x0009__x0009__x0009_, Newton, NC 28658-1753; 601 Hibriten Dr. SW_x0009_, Lenior, NC 28645-6389"/>
    <x v="1"/>
    <s v="6701 Statesville Blvd, Salisbury, NC 28147"/>
    <s v="28147-7486; 28658-1753; 28645-6389"/>
    <s v="704-645-2172"/>
    <s v="www.magna.com"/>
    <n v="336211"/>
    <s v=""/>
    <s v="Manufacturing"/>
    <s v=""/>
    <s v="Added to application for future reporting"/>
    <n v="1308000"/>
    <n v="1111800"/>
    <n v="196200"/>
    <n v="294"/>
    <n v="360"/>
    <n v="30017"/>
    <n v="9000000"/>
    <n v="4"/>
    <n v="9"/>
    <x v="3"/>
    <n v="0"/>
    <n v="186119"/>
    <n v="0"/>
    <n v="32845"/>
    <n v="148"/>
    <n v="360"/>
    <n v="46634"/>
    <n v="10320485"/>
    <s v=""/>
    <s v="Not Applicable"/>
    <s v="Not Applicable"/>
    <s v="Not Applicable"/>
    <n v="186119"/>
  </r>
  <r>
    <s v="2010-6258"/>
    <x v="2"/>
    <x v="4"/>
    <x v="695"/>
    <x v="3"/>
    <s v="Pinnacle"/>
    <x v="724"/>
    <x v="1"/>
    <s v="Durham"/>
    <n v="3"/>
    <s v="3039 E Cornwallis Rd._x0009__x0009__x0009__x0009__x0009__x0009__x0009__x0009__x0009_, Research Triangle Park, NC 27709-0154"/>
    <x v="1"/>
    <s v="1301 K Street, NW, Suite 1200-W, Washington, DC 20005"/>
    <s v="27709-0154"/>
    <s v="202-515-4384"/>
    <s v="www.LBPS.com"/>
    <n v="518210"/>
    <n v="522310"/>
    <s v="Information"/>
    <s v="Finance and Insurance"/>
    <s v="Added to application for future reporting"/>
    <n v="10372000"/>
    <n v="7779000"/>
    <n v="2593000"/>
    <n v="540"/>
    <n v="95"/>
    <n v="45000"/>
    <n v="0"/>
    <n v="2"/>
    <n v="10"/>
    <x v="5"/>
    <n v="0"/>
    <n v="0"/>
    <n v="0"/>
    <n v="0"/>
    <n v="163"/>
    <n v="95"/>
    <n v="55165"/>
    <n v="0"/>
    <s v=""/>
    <s v="Not Applicable"/>
    <s v="Not Applicable"/>
    <s v="Not Applicable"/>
    <n v="0"/>
  </r>
  <r>
    <s v="2009-5731"/>
    <x v="2"/>
    <x v="1"/>
    <x v="147"/>
    <x v="3"/>
    <s v="High Desert"/>
    <x v="151"/>
    <x v="1"/>
    <s v="Craven"/>
    <n v="2"/>
    <s v="110 N. Glenburnie Road, New Bern, NC 28560-2703"/>
    <x v="1"/>
    <s v="110 North Glenburnie Road, New Bern, NC 28560"/>
    <s v="28560-2703"/>
    <s v="252-633-3101"/>
    <s v="www.brunswick.com"/>
    <n v="336612"/>
    <s v=""/>
    <s v="Manufacturing"/>
    <s v=""/>
    <s v="Added to application for future reporting"/>
    <n v="3610000"/>
    <n v="3068500"/>
    <n v="541500"/>
    <n v="315"/>
    <n v="279"/>
    <n v="28283"/>
    <n v="4230000"/>
    <n v="5"/>
    <n v="12"/>
    <x v="3"/>
    <n v="0"/>
    <n v="364643"/>
    <n v="0"/>
    <n v="64349"/>
    <n v="221"/>
    <n v="279"/>
    <n v="36040"/>
    <n v="4671767"/>
    <s v=""/>
    <s v="Not Applicable"/>
    <s v="Not Applicable"/>
    <s v="Not Applicable"/>
    <n v="364643"/>
  </r>
  <r>
    <s v="2010-6071"/>
    <x v="2"/>
    <x v="1"/>
    <x v="148"/>
    <x v="3"/>
    <s v="CAMO"/>
    <x v="152"/>
    <x v="1"/>
    <s v="Forsyth"/>
    <n v="3"/>
    <s v="2950 Temple School Road, Winston-Salem, NC 27107-3717"/>
    <x v="0"/>
    <s v="100 N.E. Adams Street, Peoria, IL 61629-9320"/>
    <s v="27107-3717"/>
    <s v="309-675-1000"/>
    <s v="www.cat.com"/>
    <n v="333120"/>
    <s v=""/>
    <s v="Manufacturing"/>
    <s v=""/>
    <s v="Added to application for future reporting"/>
    <n v="6237000"/>
    <n v="4677750"/>
    <n v="1559250"/>
    <n v="353"/>
    <n v="0"/>
    <n v="36434"/>
    <n v="362100000"/>
    <n v="5"/>
    <n v="11"/>
    <x v="3"/>
    <n v="0"/>
    <n v="1590138"/>
    <n v="0"/>
    <n v="530046"/>
    <n v="269"/>
    <n v="0"/>
    <n v="67105"/>
    <n v="368654194"/>
    <s v=""/>
    <s v="Not Applicable"/>
    <s v="Not Applicable"/>
    <s v="Not Applicable"/>
    <n v="1590138"/>
  </r>
  <r>
    <s v="2010-6194"/>
    <x v="2"/>
    <x v="1"/>
    <x v="151"/>
    <x v="3"/>
    <s v="Butterfly"/>
    <x v="156"/>
    <x v="1"/>
    <s v="Lee"/>
    <n v="2"/>
    <s v="5008 Womack Road, Sanford, NC 27330-9594"/>
    <x v="1"/>
    <s v="5008 Womack Road, Sanford, NC 27330"/>
    <s v="27330-9594"/>
    <s v="919-777-2000"/>
    <s v="www.cat.com"/>
    <n v="333120"/>
    <s v=""/>
    <s v="Manufacturing"/>
    <s v=""/>
    <s v="Added to application for future reporting"/>
    <n v="4073000"/>
    <n v="3462050"/>
    <n v="610950"/>
    <n v="293"/>
    <n v="825"/>
    <n v="32042"/>
    <n v="25470000"/>
    <n v="4"/>
    <n v="11"/>
    <x v="0"/>
    <n v="0"/>
    <n v="3462050"/>
    <n v="0"/>
    <n v="610950"/>
    <n v="440"/>
    <n v="1830"/>
    <n v="52065"/>
    <n v="27819121"/>
    <s v=""/>
    <s v="Not Applicable"/>
    <s v="Not Applicable"/>
    <s v="Not Applicable"/>
    <n v="3462050"/>
  </r>
  <r>
    <s v="2009-5624"/>
    <x v="2"/>
    <x v="1"/>
    <x v="154"/>
    <x v="3"/>
    <s v="Fly"/>
    <x v="725"/>
    <x v="1"/>
    <s v="Wake, Mecklenburg"/>
    <n v="3"/>
    <s v="901 Main Campus Drive, Raleigh, NC 27606-5244; 12331 Commerce Station Drive, Huntersville, NC 28078-6823; 940 Main Campus Drive, Raleigh, NC 27606-5211"/>
    <x v="1"/>
    <s v="940 Main Campus Drive, Raleigh, NC 27606"/>
    <s v="27606-5244; 28078-6823; 27606-5211"/>
    <s v="919-856-2360"/>
    <s v="www.abb.us"/>
    <n v="331422"/>
    <n v="541330"/>
    <s v="Manufacturing"/>
    <s v="Professional, Scientific, and Technical Services"/>
    <s v="Added to application for future reporting"/>
    <n v="2866000"/>
    <n v="2149500"/>
    <n v="716500"/>
    <n v="130"/>
    <n v="301"/>
    <n v="57607"/>
    <n v="81000000"/>
    <n v="2"/>
    <n v="9"/>
    <x v="3"/>
    <n v="0"/>
    <n v="705000"/>
    <n v="0"/>
    <n v="235000"/>
    <n v="156"/>
    <n v="328"/>
    <n v="93951"/>
    <n v="96906567"/>
    <n v="705000"/>
    <s v="Not Applicable"/>
    <s v="Not Applicable"/>
    <s v="Not Applicable"/>
    <n v="0"/>
  </r>
  <r>
    <s v="2010-6490"/>
    <x v="2"/>
    <x v="4"/>
    <x v="696"/>
    <x v="3"/>
    <s v="Falcon"/>
    <x v="726"/>
    <x v="1"/>
    <s v="Durham"/>
    <n v="3"/>
    <s v="4600 Silicon Drive_x0009__x0009__x0009__x0009__x0009__x0009__x0009__x0009__x0009_, Durham, NC 27703-8475; 3028 E Cornwallis Rd_x0009__x0009__x0009__x0009__x0009__x0009__x0009__x0009__x0009_, Durham, NC 27709-0007"/>
    <x v="1"/>
    <s v="4600 Silicon Drive, Durham, NC 27703"/>
    <s v="27703-8475; 27709-0007"/>
    <s v="919-313-5754"/>
    <s v="www.cree.com"/>
    <n v="334413"/>
    <s v=""/>
    <s v="Manufacturing"/>
    <s v=""/>
    <s v="Added to application for future reporting"/>
    <n v="2982000"/>
    <n v="2236500"/>
    <n v="745500"/>
    <n v="220"/>
    <n v="1723"/>
    <n v="38453"/>
    <n v="121500000"/>
    <n v="2"/>
    <n v="10"/>
    <x v="0"/>
    <n v="0"/>
    <n v="2236500"/>
    <n v="0"/>
    <n v="745500"/>
    <n v="397"/>
    <n v="2270"/>
    <n v="110976"/>
    <n v="208424991"/>
    <s v=""/>
    <s v="Not Applicable"/>
    <s v="Not Applicable"/>
    <s v="Not Applicable"/>
    <n v="2236500"/>
  </r>
  <r>
    <s v="2009-5701"/>
    <x v="2"/>
    <x v="1"/>
    <x v="160"/>
    <x v="3"/>
    <s v="Plus"/>
    <x v="165"/>
    <x v="1"/>
    <s v="Davidson"/>
    <n v="2"/>
    <s v="5568 Gumtree Road c/o HAECO Americas Cabin Solutions_x0009__x0009__x0009__x0009__x0009__x0009__x0009_, Wallburg, NC 27107"/>
    <x v="0"/>
    <s v="623 Radar Road, Greensboro, NC 27410"/>
    <s v="27107"/>
    <s v="336-668-4410_x0009_"/>
    <s v="www.haeco.aero"/>
    <n v="336360"/>
    <s v=""/>
    <s v="Manufacturing"/>
    <s v=""/>
    <s v="Added to application for future reporting"/>
    <n v="2116000"/>
    <n v="1798600"/>
    <n v="317400"/>
    <n v="248"/>
    <n v="0"/>
    <n v="31255"/>
    <n v="0"/>
    <n v="5"/>
    <n v="9"/>
    <x v="3"/>
    <n v="0"/>
    <n v="794491"/>
    <n v="0"/>
    <n v="140204"/>
    <n v="198"/>
    <n v="0"/>
    <n v="61561"/>
    <n v="0"/>
    <s v=""/>
    <s v="Not Applicable"/>
    <s v="Not Applicable"/>
    <s v="Not Applicable"/>
    <n v="794491"/>
  </r>
  <r>
    <s v="2010-6418"/>
    <x v="2"/>
    <x v="1"/>
    <x v="161"/>
    <x v="3"/>
    <s v="Nex Flex"/>
    <x v="727"/>
    <x v="1"/>
    <s v="Johnston"/>
    <n v="3"/>
    <s v="3612 Powhatan Road, Clayton, NC 27527-9217; 3611 Powhatan Road, Clayton, NC 27527-6058"/>
    <x v="1"/>
    <s v="3612 Powhatan Road, Clayton, NC 27520-9217"/>
    <s v="27527-9217; 27527-6058"/>
    <s v="919-550-2200"/>
    <s v="www.novonordisk-clayton.com"/>
    <n v="339112"/>
    <s v=""/>
    <s v="Manufacturing"/>
    <s v=""/>
    <s v="Added to application for future reporting"/>
    <n v="1120000"/>
    <n v="840000"/>
    <n v="280000"/>
    <n v="77"/>
    <n v="436"/>
    <n v="38678"/>
    <n v="117962671"/>
    <n v="5"/>
    <n v="10"/>
    <x v="0"/>
    <n v="0"/>
    <n v="759000"/>
    <n v="0"/>
    <n v="253000"/>
    <n v="179"/>
    <n v="1149"/>
    <n v="103570"/>
    <n v="150714160"/>
    <s v=""/>
    <s v="Not Applicable"/>
    <s v="Not Applicable"/>
    <s v="Not Applicable"/>
    <n v="759000"/>
  </r>
  <r>
    <s v="2010-6541"/>
    <x v="2"/>
    <x v="4"/>
    <x v="697"/>
    <x v="3"/>
    <s v="Pine"/>
    <x v="728"/>
    <x v="1"/>
    <s v="Wake"/>
    <n v="3"/>
    <s v="7000 Siemens Road, Wendell, NC 27591-8309; 110 MacAlyson Court, Cary, NC 27511-7912"/>
    <x v="1"/>
    <s v="7000 Siemens Drive, Wendell, NC 27591"/>
    <s v="27591-8309; 27511-7912"/>
    <s v="919-365-2200"/>
    <s v="www.siemens.com/energy"/>
    <n v="221121"/>
    <s v=""/>
    <s v="Utilities"/>
    <s v=""/>
    <s v="Added to application for future reporting"/>
    <n v="3432000"/>
    <n v="2574000"/>
    <n v="858000"/>
    <n v="125"/>
    <n v="260"/>
    <n v="79862"/>
    <n v="0"/>
    <n v="4"/>
    <n v="9"/>
    <x v="3"/>
    <n v="0"/>
    <n v="565403"/>
    <n v="0"/>
    <n v="188468"/>
    <n v="46"/>
    <n v="260"/>
    <n v="192322"/>
    <n v="0"/>
    <s v=""/>
    <s v="Not Applicable"/>
    <s v="Not Applicable"/>
    <s v="Not Applicable"/>
    <n v="565403"/>
  </r>
  <r>
    <s v="2010-6659"/>
    <x v="2"/>
    <x v="1"/>
    <x v="167"/>
    <x v="3"/>
    <s v="CT"/>
    <x v="174"/>
    <x v="1"/>
    <s v="Mecklenburg"/>
    <n v="3"/>
    <s v="13320 Ballantyne Coporate Place, Charlotte, NC 28277-3607"/>
    <x v="1"/>
    <s v="13515 Ballantyne Corporate Place, Charlotte, NC 28277"/>
    <s v="28277-3607"/>
    <s v="704-752-4400"/>
    <s v="www.spx.com"/>
    <n v="551114"/>
    <s v=""/>
    <s v="Management of Companies and Enterprises"/>
    <s v=""/>
    <s v="Added to application for future reporting"/>
    <n v="5539000"/>
    <n v="4154250"/>
    <n v="1384750"/>
    <n v="162"/>
    <n v="252"/>
    <n v="74625"/>
    <n v="63000000"/>
    <n v="5"/>
    <n v="11"/>
    <x v="3"/>
    <n v="0"/>
    <n v="477157"/>
    <n v="0"/>
    <n v="159052"/>
    <n v="89"/>
    <n v="252"/>
    <n v="137535"/>
    <n v="81172507"/>
    <s v=""/>
    <s v="Not Applicable"/>
    <s v="Not Applicable"/>
    <s v="Not Applicable"/>
    <n v="477157"/>
  </r>
  <r>
    <s v="2010-6984"/>
    <x v="2"/>
    <x v="4"/>
    <x v="698"/>
    <x v="3"/>
    <s v="Ringer"/>
    <x v="729"/>
    <x v="2"/>
    <s v="Mecklenburg"/>
    <n v="3"/>
    <s v="11215 Rushmore Drive, Charlotte, NC 28277-3439"/>
    <x v="0"/>
    <s v="11215 Rushmore Drive, Charlotte, NC 28277"/>
    <s v="28277-3439"/>
    <s v="703-736-4759"/>
    <s v="www.baesystems.com"/>
    <n v="551114"/>
    <s v=""/>
    <s v="Management of Companies and Enterprises"/>
    <s v=""/>
    <s v="Added to application for future reporting"/>
    <n v="2615000"/>
    <n v="1961250"/>
    <n v="653750"/>
    <n v="158"/>
    <n v="0"/>
    <n v="46353"/>
    <n v="0"/>
    <n v="3"/>
    <n v="9"/>
    <x v="0"/>
    <n v="0"/>
    <n v="1816402"/>
    <n v="0"/>
    <n v="605467"/>
    <n v="169"/>
    <n v="8"/>
    <n v="71152"/>
    <n v="0"/>
    <s v=""/>
    <s v="Not Applicable"/>
    <s v="Not Applicable"/>
    <s v="Not Applicable"/>
    <n v="1816402"/>
  </r>
  <r>
    <s v="2010-6256"/>
    <x v="2"/>
    <x v="1"/>
    <x v="178"/>
    <x v="3"/>
    <s v="Novartis Viral"/>
    <x v="185"/>
    <x v="1"/>
    <s v="Wake"/>
    <n v="3"/>
    <s v="475 Green Oaks Parkway_x0009_, Holly Springs, NC 27540-7976; 7030 Kit Creek Rd., Morrisville, NC 27560-9761"/>
    <x v="1"/>
    <s v="475 Green Oaks Parkway, Holly Springs, NC 27540"/>
    <s v="27540-7976; 27560-9761"/>
    <s v="919-577-5022_x0009__x0009_"/>
    <s v="www.novartis.com"/>
    <n v="325412"/>
    <s v=""/>
    <s v="Manufacturing"/>
    <s v=""/>
    <s v="Added to application for future reporting"/>
    <n v="3609000"/>
    <n v="2706750"/>
    <n v="902250"/>
    <n v="95"/>
    <n v="350"/>
    <n v="95580"/>
    <n v="32400000"/>
    <n v="2"/>
    <n v="9"/>
    <x v="0"/>
    <n v="0"/>
    <n v="2364554"/>
    <n v="0"/>
    <n v="788184"/>
    <n v="95"/>
    <n v="460"/>
    <n v="118814"/>
    <n v="34032647"/>
    <s v=""/>
    <s v="Not Applicable"/>
    <s v="Not Applicable"/>
    <s v="Not Applicable"/>
    <n v="2364554"/>
  </r>
  <r>
    <s v="2010-7014"/>
    <x v="2"/>
    <x v="4"/>
    <x v="699"/>
    <x v="4"/>
    <s v="Pyramid"/>
    <x v="730"/>
    <x v="1"/>
    <s v="Wake"/>
    <n v="3"/>
    <s v="100 East Davie Street, Raleigh, NC 27601-1806"/>
    <x v="1"/>
    <s v="100 East Davie St, Raleigh, NC 27601-2088"/>
    <s v="27601-1806"/>
    <s v="919-754-4900"/>
    <s v="www.redhat.com"/>
    <n v="511210"/>
    <n v="551114"/>
    <s v="Information"/>
    <s v="Management of Companies and Enterprises"/>
    <s v="Added to application for future reporting"/>
    <n v="9007000"/>
    <n v="6755250"/>
    <n v="2251750"/>
    <n v="180"/>
    <n v="696"/>
    <n v="72473"/>
    <n v="30000000"/>
    <n v="4"/>
    <n v="12"/>
    <x v="2"/>
    <n v="645000"/>
    <n v="6110250"/>
    <n v="215000"/>
    <n v="2036750"/>
    <n v="257"/>
    <n v="1755"/>
    <n v="178339"/>
    <n v="59082271"/>
    <s v=""/>
    <s v="Not Applicable"/>
    <s v="Not Applicable"/>
    <s v="Not Applicable"/>
    <n v="6110250"/>
  </r>
  <r>
    <s v="2010-7014a"/>
    <x v="2"/>
    <x v="4"/>
    <x v="699"/>
    <x v="4"/>
    <s v="Pyramid"/>
    <x v="731"/>
    <x v="1"/>
    <s v="Wake"/>
    <n v="3"/>
    <s v="100 East Davie Street, Raleigh, NC 27601-1806"/>
    <x v="1"/>
    <s v="100 East Davie St, Raleigh, NC 27061-2088"/>
    <s v="27601-1806"/>
    <s v="919-754-4900"/>
    <s v="www.redhat.com"/>
    <n v="511210"/>
    <n v="551114"/>
    <s v="Information"/>
    <s v="Management of Companies and Enterprises"/>
    <s v="Added to application for future reporting"/>
    <n v="11027000"/>
    <n v="8270250"/>
    <n v="2756750"/>
    <n v="225"/>
    <n v="1168"/>
    <n v="74774"/>
    <n v="7222500"/>
    <n v="5"/>
    <n v="12"/>
    <x v="2"/>
    <n v="4136250"/>
    <n v="4134000"/>
    <n v="1378750"/>
    <n v="1378000"/>
    <n v="844"/>
    <n v="1168"/>
    <n v="232080"/>
    <n v="14166214"/>
    <s v=""/>
    <s v="Not Applicable"/>
    <s v="Not Applicable"/>
    <s v="Not Applicable"/>
    <n v="4134000"/>
  </r>
  <r>
    <s v="2010-6945"/>
    <x v="2"/>
    <x v="4"/>
    <x v="179"/>
    <x v="4"/>
    <s v="Ramki"/>
    <x v="732"/>
    <x v="1"/>
    <s v="Mecklenburg"/>
    <n v="3"/>
    <s v="201 South College Street, Suite 300, Charlotte, NC 28244-0012"/>
    <x v="0"/>
    <s v="6400 Shafer Court Suite 100, Rosemont, IL 60018"/>
    <s v="28244-0012"/>
    <s v="847-518-0508"/>
    <s v="www.capgemini.com"/>
    <n v="541000"/>
    <s v=""/>
    <s v="Professional, Scientific, and Technical Services"/>
    <s v=""/>
    <s v="Added to application for future reporting"/>
    <n v="5248000"/>
    <n v="3936000"/>
    <n v="1312000"/>
    <n v="495"/>
    <n v="5"/>
    <n v="56156"/>
    <n v="0"/>
    <n v="3"/>
    <n v="5"/>
    <x v="3"/>
    <n v="0"/>
    <n v="74444"/>
    <n v="0"/>
    <n v="24814"/>
    <n v="255"/>
    <n v="5"/>
    <n v="82996"/>
    <n v="0"/>
    <s v=""/>
    <s v="Not Applicable"/>
    <s v="Not Applicable"/>
    <s v="Not Applicable"/>
    <n v="74444"/>
  </r>
  <r>
    <s v="2009-5096"/>
    <x v="2"/>
    <x v="1"/>
    <x v="185"/>
    <x v="4"/>
    <s v="Drivetrain"/>
    <x v="194"/>
    <x v="1"/>
    <s v="Person"/>
    <n v="2"/>
    <s v="2564 Durham Road, Roxboro, NC 27573-6172"/>
    <x v="1"/>
    <s v="1111 Superior Avenue, Cleveland, OH 44114"/>
    <s v="27573-6172"/>
    <s v="216-523-4710"/>
    <s v="www.eaton.com"/>
    <n v="336399"/>
    <s v=""/>
    <s v="Manufacturing"/>
    <s v=""/>
    <s v="Added to application for future reporting"/>
    <n v="1126000"/>
    <n v="957100"/>
    <n v="168900"/>
    <n v="108"/>
    <n v="201"/>
    <n v="32288"/>
    <n v="20970000"/>
    <n v="4"/>
    <n v="10"/>
    <x v="3"/>
    <n v="0"/>
    <n v="205909"/>
    <n v="0"/>
    <n v="36336"/>
    <n v="106"/>
    <n v="201"/>
    <n v="49261"/>
    <n v="27406826"/>
    <s v=""/>
    <s v="Not Applicable"/>
    <s v="Not Applicable"/>
    <s v="Not Applicable"/>
    <n v="205909"/>
  </r>
  <r>
    <s v="2010-6772"/>
    <x v="2"/>
    <x v="4"/>
    <x v="700"/>
    <x v="4"/>
    <s v="MSG Fast Track"/>
    <x v="733"/>
    <x v="1"/>
    <s v="Mecklenburg"/>
    <n v="3"/>
    <s v="11525 North Community House Rd, Suite 100_x0009__x0009__x0009__x0009__x0009__x0009__x0009__x0009__x0009_, Charlotte, NC 28277-3610"/>
    <x v="0"/>
    <s v="100 Dunbar Street, Spartanburg, SC 29306"/>
    <s v="28277-3610"/>
    <s v="864-573-1784"/>
    <s v="www.extendedstayhotels.com"/>
    <n v="551114"/>
    <s v=""/>
    <s v="Management of Companies and Enterprises"/>
    <s v=""/>
    <s v="Added to application for future reporting"/>
    <n v="6299000"/>
    <n v="4724250"/>
    <n v="1574750"/>
    <n v="153"/>
    <n v="0"/>
    <n v="75222"/>
    <n v="0"/>
    <n v="3"/>
    <n v="12"/>
    <x v="2"/>
    <n v="410250"/>
    <n v="4166272"/>
    <n v="136750"/>
    <n v="1388757"/>
    <n v="194"/>
    <n v="0"/>
    <n v="271506"/>
    <n v="0"/>
    <s v=""/>
    <s v="Not Applicable"/>
    <s v="Not Applicable"/>
    <s v="Not Applicable"/>
    <n v="4166272"/>
  </r>
  <r>
    <s v="2010-6963"/>
    <x v="2"/>
    <x v="1"/>
    <x v="195"/>
    <x v="4"/>
    <s v="Clear"/>
    <x v="206"/>
    <x v="1"/>
    <s v="Surry"/>
    <n v="1"/>
    <s v="300 PGW Drive, Elkin, NC 28621-8923"/>
    <x v="0"/>
    <s v="30 Isabella Street, Pittsburgh, PA 15212"/>
    <s v="28621-8923"/>
    <s v="412-995-6500"/>
    <s v="www.pgwglass.com"/>
    <n v="327215"/>
    <s v=""/>
    <s v="Manufacturing"/>
    <s v=""/>
    <s v="Added to application for future reporting"/>
    <n v="2103000"/>
    <n v="2103000"/>
    <n v="0"/>
    <n v="234"/>
    <n v="19"/>
    <n v="30608"/>
    <n v="76514000"/>
    <n v="4"/>
    <n v="10"/>
    <x v="0"/>
    <n v="0"/>
    <n v="1440000"/>
    <n v="0"/>
    <n v="0"/>
    <n v="244"/>
    <n v="59"/>
    <n v="55914"/>
    <n v="77346832"/>
    <s v=""/>
    <s v="Not Applicable"/>
    <s v="Not Applicable"/>
    <s v="Not Applicable"/>
    <n v="1440000"/>
  </r>
  <r>
    <s v="2010-6600"/>
    <x v="2"/>
    <x v="4"/>
    <x v="196"/>
    <x v="4"/>
    <s v="Superior Essex Communications LP"/>
    <x v="734"/>
    <x v="2"/>
    <s v="Edgecombe"/>
    <n v="1"/>
    <s v="2901 Anaconda Road_x0009__x0009__x0009__x0009__x0009__x0009__x0009__x0009__x0009_, Tarboro, NC 27886-8835"/>
    <x v="1"/>
    <s v="6120 Powers Ferry Road, Suite 150, Atlanta, GA 30339-2923"/>
    <s v="27886-8835"/>
    <s v="770-657-6882"/>
    <s v="www.superioressex.com_x0009__x0009__x0009__x0009__x0009__x0009__x0009__x0009__x0009__x0009__x0009__x0009__x0009__x0009_"/>
    <n v="331422"/>
    <s v=""/>
    <s v="Manufacturing"/>
    <s v=""/>
    <s v="Added to application for future reporting"/>
    <n v="1214000"/>
    <n v="1214000"/>
    <n v="0"/>
    <n v="104"/>
    <n v="238"/>
    <n v="37160"/>
    <n v="52452000"/>
    <n v="4"/>
    <n v="9"/>
    <x v="5"/>
    <n v="0"/>
    <n v="0"/>
    <n v="0"/>
    <n v="0"/>
    <n v="2"/>
    <n v="238"/>
    <n v="176756"/>
    <n v="0"/>
    <s v=""/>
    <s v="Not Applicable"/>
    <s v="Not Applicable"/>
    <s v="Not Applicable"/>
    <n v="0"/>
  </r>
  <r>
    <s v="2010-6865"/>
    <x v="2"/>
    <x v="1"/>
    <x v="197"/>
    <x v="4"/>
    <s v="Delta II"/>
    <x v="735"/>
    <x v="1"/>
    <s v="Mecklenburg"/>
    <n v="3"/>
    <s v="10200 David Taylor Drive, Charlotte, NC 28262-2373"/>
    <x v="1"/>
    <s v="10200 David Taylor Drive, Charlotte, NC 28262-2373"/>
    <s v="28262-2373"/>
    <s v="980-236-2264"/>
    <s v="www.electroluxusa.com"/>
    <n v="541710"/>
    <s v=""/>
    <s v="Professional, Scientific, and Technical Services"/>
    <s v=""/>
    <s v="Added to application for future reporting"/>
    <n v="9234000"/>
    <n v="6925500"/>
    <n v="2308500"/>
    <n v="160"/>
    <n v="760"/>
    <n v="81135"/>
    <n v="12600000"/>
    <n v="4"/>
    <n v="12"/>
    <x v="5"/>
    <n v="0"/>
    <n v="0"/>
    <n v="0"/>
    <n v="0"/>
    <s v="Not Reported"/>
    <s v="Not Reported"/>
    <s v="Not Reported"/>
    <s v="Not Reported"/>
    <s v=""/>
    <s v="Not Applicable"/>
    <s v="Not Applicable"/>
    <s v="Not Applicable"/>
    <n v="0"/>
  </r>
  <r>
    <s v="2010-7013"/>
    <x v="2"/>
    <x v="4"/>
    <x v="701"/>
    <x v="4"/>
    <s v="Evolution"/>
    <x v="736"/>
    <x v="2"/>
    <s v="Lincoln"/>
    <n v="2"/>
    <s v="3300 Finger Mill Road, Lincolnton, NC 28092-6129"/>
    <x v="0"/>
    <s v="475 West Terra Cotta Ave., Suite E, Crystal Lake, IL 60114"/>
    <s v="28092-6129"/>
    <s v="815-477-0424"/>
    <s v="www.aptargroup.com"/>
    <n v="326199"/>
    <s v=""/>
    <s v="Manufacturing"/>
    <s v=""/>
    <s v="Added to application for future reporting"/>
    <n v="1184000"/>
    <n v="1006400"/>
    <n v="177600"/>
    <n v="135"/>
    <n v="0"/>
    <n v="32680"/>
    <n v="47933415"/>
    <n v="5"/>
    <n v="9"/>
    <x v="0"/>
    <n v="0"/>
    <n v="724064"/>
    <n v="0"/>
    <n v="127775"/>
    <n v="162"/>
    <n v="64"/>
    <n v="75374"/>
    <n v="48503638"/>
    <s v=""/>
    <s v="Not Applicable"/>
    <s v="Not Applicable"/>
    <s v="Not Applicable"/>
    <n v="724064"/>
  </r>
  <r>
    <s v="2010-6610"/>
    <x v="2"/>
    <x v="4"/>
    <x v="702"/>
    <x v="4"/>
    <s v="MNES"/>
    <x v="737"/>
    <x v="2"/>
    <s v="Mecklenburg"/>
    <n v="3"/>
    <s v="11405 N. Community House Road, Suite 300_x0009__x0009__x0009__x0009__x0009__x0009__x0009_, Charlotte, NC 28277-4409"/>
    <x v="0"/>
    <s v="1001 19th Street North, Arlington, VA 22209"/>
    <s v="28277-4409"/>
    <s v="703-908-6865"/>
    <s v="www.mnes-us.com_x0009__x0009__x0009__x0009__x0009__x0009__x0009__x0009__x0009__x0009__x0009__x0009__x0009__x0009_"/>
    <n v="541330"/>
    <s v=""/>
    <s v="Professional, Scientific, and Technical Services"/>
    <s v=""/>
    <s v="Added to application for future reporting"/>
    <n v="3845000"/>
    <n v="2883750"/>
    <n v="961250"/>
    <n v="122"/>
    <n v="0"/>
    <n v="92209"/>
    <n v="0"/>
    <n v="5"/>
    <n v="9"/>
    <x v="5"/>
    <n v="0"/>
    <n v="0"/>
    <n v="0"/>
    <n v="0"/>
    <n v="88"/>
    <n v="0"/>
    <n v="176403"/>
    <n v="0"/>
    <s v=""/>
    <s v="Not Applicable"/>
    <s v="Not Applicable"/>
    <s v="Not Applicable"/>
    <n v="0"/>
  </r>
  <r>
    <s v="2010-7129"/>
    <x v="2"/>
    <x v="4"/>
    <x v="703"/>
    <x v="4"/>
    <s v="Deliberation"/>
    <x v="738"/>
    <x v="1"/>
    <s v="Mecklenburg"/>
    <n v="3"/>
    <s v="2400 Yorkmont Rd, Charlotte, NC 28217-4511"/>
    <x v="1"/>
    <s v="2400 Yorkmont Road, Charlotte, NC 28217"/>
    <s v="28217-4511"/>
    <s v="704-328-4000"/>
    <s v="www.cgnad.com_x0009__x0009__x0009__x0009__x0009__x0009__x0009__x0009__x0009__x0009__x0009__x0009__x0009__x0009_"/>
    <n v="551114"/>
    <n v="722310"/>
    <s v="Management of Companies and Enterprises"/>
    <s v="Accommodation and Food Services"/>
    <s v="Added to application for future reporting"/>
    <n v="2340000"/>
    <n v="1755000"/>
    <n v="585000"/>
    <n v="180"/>
    <n v="939"/>
    <n v="52500"/>
    <n v="4950000"/>
    <n v="4"/>
    <n v="8"/>
    <x v="5"/>
    <n v="0"/>
    <n v="0"/>
    <n v="0"/>
    <n v="0"/>
    <s v="Not Reported"/>
    <s v="Not Reported"/>
    <s v="Not Reported"/>
    <s v="Not Reported"/>
    <s v=""/>
    <s v="Not Applicable"/>
    <s v="Not Applicable"/>
    <s v="Not Applicable"/>
    <n v="0"/>
  </r>
  <r>
    <s v="2011-7292"/>
    <x v="2"/>
    <x v="1"/>
    <x v="206"/>
    <x v="4"/>
    <s v="Ice"/>
    <x v="218"/>
    <x v="2"/>
    <s v="Buncombe"/>
    <n v="3"/>
    <s v="2169 Hendersonville Road_x0009__x0009__x0009__x0009__x0009__x0009__x0009__x0009__x0009_, Arden, NC 28704-9742"/>
    <x v="0"/>
    <s v="26555 Evergreen Rd, Suite 900, Southfield, MI 48076"/>
    <s v="28704-9742"/>
    <s v="248-213-0167"/>
    <s v="www.linamar.com"/>
    <n v="333618"/>
    <n v="333120"/>
    <s v="Manufacturing"/>
    <s v="Manufacturing"/>
    <s v="Added to application for future reporting"/>
    <n v="3358000"/>
    <n v="2518500"/>
    <n v="839500"/>
    <n v="327"/>
    <n v="0"/>
    <n v="35938"/>
    <n v="72000000"/>
    <n v="4"/>
    <n v="9"/>
    <x v="3"/>
    <n v="0"/>
    <n v="389649"/>
    <n v="0"/>
    <n v="129883"/>
    <n v="178"/>
    <n v="0"/>
    <n v="51761"/>
    <n v="72049515"/>
    <s v=""/>
    <s v="Not Applicable"/>
    <s v="Not Applicable"/>
    <s v="Not Applicable"/>
    <n v="389649"/>
  </r>
  <r>
    <s v="2011-7215"/>
    <x v="2"/>
    <x v="4"/>
    <x v="704"/>
    <x v="4"/>
    <s v="Speed Two"/>
    <x v="739"/>
    <x v="1"/>
    <s v="Mecklenburg"/>
    <n v="3"/>
    <s v="7800 &amp; 7815 &amp; 7820 &amp; 7910 Crescent Executive Drive_x0009__x0009__x0009__x0009__x0009__x0009__x0009__x0009__x0009_, Charlotte, NC 28217; 8730 Green Ridge Drive, Charlotte, NC 28217-3655; 13840 Ballantyne Corporate Place, Charlotte, NC 28277-2734; 9300 Arrowpoint Boulevard, Charlotte, NC 28273-8136"/>
    <x v="1"/>
    <s v="12405 Powerscourt Drive, St Louis, MO 63131-3673"/>
    <s v="28217; 28217-3655; 28277-2734; 28273-8136"/>
    <s v="314-543-5795"/>
    <s v="www.spectrum.com"/>
    <n v="551114"/>
    <s v=""/>
    <s v="Management of Companies and Enterprises"/>
    <s v=""/>
    <s v="Added to application for future reporting"/>
    <n v="3975000"/>
    <n v="2981250"/>
    <n v="993750"/>
    <n v="203"/>
    <n v="1640"/>
    <n v="54940"/>
    <n v="90900000"/>
    <n v="3"/>
    <n v="9"/>
    <x v="0"/>
    <n v="0"/>
    <n v="2904487"/>
    <n v="0"/>
    <n v="968163"/>
    <n v="229"/>
    <n v="2414"/>
    <n v="128517"/>
    <n v="125556987"/>
    <s v=""/>
    <n v="2000000"/>
    <s v="Cash Grant"/>
    <n v="2000000"/>
    <n v="2904487"/>
  </r>
  <r>
    <s v="2011-7547"/>
    <x v="2"/>
    <x v="4"/>
    <x v="209"/>
    <x v="4"/>
    <s v="Blue Healer"/>
    <x v="740"/>
    <x v="1"/>
    <s v="Wake"/>
    <n v="3"/>
    <s v="111 Lord Drive, Cary, NC 27511-7923"/>
    <x v="1"/>
    <s v="111 Lord Drive, Cary, NC 27511"/>
    <s v="27511-7923"/>
    <s v="919-468-5980"/>
    <s v="www.LORD.com"/>
    <n v="551114"/>
    <n v="5417"/>
    <s v="Management of Companies and Enterprises"/>
    <s v="Professional, Scientific, and Technical Services"/>
    <s v="Added to application for future reporting"/>
    <n v="1745000"/>
    <n v="1308750"/>
    <n v="436250"/>
    <n v="117"/>
    <n v="329"/>
    <n v="81487"/>
    <n v="20000000"/>
    <n v="5"/>
    <n v="8"/>
    <x v="3"/>
    <n v="0"/>
    <n v="267350"/>
    <n v="0"/>
    <n v="89116"/>
    <n v="38"/>
    <n v="329"/>
    <n v="159503"/>
    <n v="20478906"/>
    <s v=""/>
    <n v="50000"/>
    <s v="Town of Cary development fee credit"/>
    <n v="39000"/>
    <n v="267350"/>
  </r>
  <r>
    <s v="2010-6039"/>
    <x v="2"/>
    <x v="1"/>
    <x v="211"/>
    <x v="4"/>
    <s v="Future Force"/>
    <x v="223"/>
    <x v="1"/>
    <s v="Vance"/>
    <n v="1"/>
    <s v="4915 Prospectus Drive, Durham, NC 27713-4401"/>
    <x v="1"/>
    <s v="4915 Prospectus Drive Suite C, Durham, NC 27713"/>
    <s v="27713-4401"/>
    <s v="919-433-9980"/>
    <s v="www.semprius.com"/>
    <n v="334413"/>
    <s v=""/>
    <s v="Manufacturing"/>
    <s v=""/>
    <s v="Added to application for future reporting"/>
    <n v="3065000"/>
    <n v="3065000"/>
    <n v="0"/>
    <n v="230"/>
    <n v="29"/>
    <n v="41009"/>
    <n v="80730000"/>
    <n v="5"/>
    <n v="11"/>
    <x v="5"/>
    <n v="0"/>
    <n v="0"/>
    <n v="0"/>
    <n v="0"/>
    <n v="26"/>
    <n v="36"/>
    <n v="60784"/>
    <n v="0"/>
    <s v=""/>
    <n v="2500000"/>
    <s v="Cash Grant"/>
    <n v="600000"/>
    <n v="0"/>
  </r>
  <r>
    <s v="2011-7842"/>
    <x v="2"/>
    <x v="1"/>
    <x v="213"/>
    <x v="4"/>
    <s v="Delta Cab"/>
    <x v="225"/>
    <x v="1"/>
    <s v="Cabarrus"/>
    <n v="3"/>
    <s v="390 Business Boulivard; International Business Park, Concord, NC 28025"/>
    <x v="1"/>
    <s v="13800 South Lakes Drive, Charlotte, NC 28273"/>
    <s v="28025"/>
    <s v="704-588-5310"/>
    <s v="www.celgard.com"/>
    <n v="326113"/>
    <n v="335911"/>
    <s v="Manufacturing"/>
    <s v="Manufacturing"/>
    <s v="Added to application for future reporting"/>
    <n v="3065000"/>
    <n v="2298750"/>
    <n v="766250"/>
    <n v="225"/>
    <n v="774"/>
    <n v="34121"/>
    <n v="94500000"/>
    <n v="2"/>
    <n v="11"/>
    <x v="5"/>
    <n v="0"/>
    <n v="0"/>
    <n v="0"/>
    <n v="0"/>
    <n v="0"/>
    <n v="643"/>
    <n v="0"/>
    <n v="1489245"/>
    <s v=""/>
    <s v="NO INCENTIVES"/>
    <s v="NO INCENTIVES"/>
    <s v="NO INCENTIVES"/>
    <n v="0"/>
  </r>
  <r>
    <s v="2011-7612"/>
    <x v="2"/>
    <x v="4"/>
    <x v="705"/>
    <x v="4"/>
    <s v="Curley"/>
    <x v="741"/>
    <x v="2"/>
    <s v="Wake"/>
    <n v="3"/>
    <s v="7010 Kit Creek Road, Research Triangle Park, NC 27709"/>
    <x v="0"/>
    <s v="3595 John Hopkins Court, San Diego, CA 92121"/>
    <s v="27709"/>
    <s v="858-202-9000"/>
    <s v="www.sequenom.com"/>
    <n v="621511"/>
    <s v=""/>
    <s v="Health Care and Social Assistance"/>
    <s v=""/>
    <s v="Added to application for future reporting"/>
    <n v="3141000"/>
    <n v="2355750"/>
    <n v="785250"/>
    <n v="218"/>
    <n v="0"/>
    <n v="48349"/>
    <n v="16803000"/>
    <n v="5"/>
    <n v="9"/>
    <x v="3"/>
    <n v="0"/>
    <n v="54457"/>
    <n v="0"/>
    <n v="18152"/>
    <n v="56"/>
    <n v="0"/>
    <n v="55354"/>
    <n v="0"/>
    <n v="54457"/>
    <s v="NO INCENTIVES"/>
    <s v="NO INCENTIVES"/>
    <s v="NO INCENTIVES"/>
    <n v="0"/>
  </r>
  <r>
    <s v="2011-7476"/>
    <x v="2"/>
    <x v="4"/>
    <x v="706"/>
    <x v="4"/>
    <s v="Sundrop"/>
    <x v="742"/>
    <x v="1"/>
    <s v="Gaston"/>
    <n v="2"/>
    <s v="1055 Gastonia Technology Parkway_x0009__x0009__x0009__x0009__x0009__x0009__x0009__x0009__x0009_, Dallas, NC 28034-6724"/>
    <x v="0"/>
    <s v="7008 Turning Point Lane, Charlotte, NC 28277"/>
    <s v="28034-6724"/>
    <s v="704-708-4495"/>
    <s v="www.tuboplast.com_x0009__x0009__x0009__x0009__x0009__x0009__x0009__x0009__x0009__x0009_"/>
    <n v="326111"/>
    <n v="551114"/>
    <s v="Manufacturing"/>
    <s v="Management of Companies and Enterprises"/>
    <s v="Added to application for future reporting"/>
    <n v="1563000"/>
    <n v="1328550"/>
    <n v="234450"/>
    <n v="118"/>
    <n v="0"/>
    <n v="38219"/>
    <n v="52650000"/>
    <n v="4"/>
    <n v="10"/>
    <x v="5"/>
    <n v="0"/>
    <n v="0"/>
    <n v="0"/>
    <n v="0"/>
    <n v="39"/>
    <n v="0"/>
    <n v="63972"/>
    <n v="55862522"/>
    <s v=""/>
    <n v="1573825.1600000001"/>
    <s v="Tax Grant"/>
    <n v="1573825.1600000001"/>
    <n v="0"/>
  </r>
  <r>
    <s v="2011-7498"/>
    <x v="2"/>
    <x v="4"/>
    <x v="232"/>
    <x v="4"/>
    <s v="Saturn"/>
    <x v="743"/>
    <x v="1"/>
    <s v="Durham"/>
    <n v="3"/>
    <s v="4001 E. Chapel Hill-Nelson Way, Research Triangle Park, NC 27709-0158"/>
    <x v="1"/>
    <s v="4001 E. Chapel Hill Nelson Hwy, Research Triangle Park, NC 27709"/>
    <s v="27709-0158"/>
    <s v="919-425-8332"/>
    <s v="www.avaya.com"/>
    <n v="541614"/>
    <s v=""/>
    <s v="Professional, Scientific, and Technical Services"/>
    <s v=""/>
    <s v="Purchase and/or installation of equipment; Renovation to building; Training"/>
    <n v="2256000"/>
    <n v="1692000"/>
    <n v="564000"/>
    <n v="135"/>
    <n v="304"/>
    <n v="87704"/>
    <n v="0"/>
    <n v="4"/>
    <n v="8"/>
    <x v="5"/>
    <n v="0"/>
    <n v="0"/>
    <n v="0"/>
    <n v="0"/>
    <n v="0"/>
    <n v="297"/>
    <n v="0"/>
    <n v="0"/>
    <s v=""/>
    <s v="NO INCENTIVES"/>
    <s v="NO INCENTIVES"/>
    <s v="NO INCENTIVES"/>
    <n v="0"/>
  </r>
  <r>
    <s v="2011-7692"/>
    <x v="2"/>
    <x v="1"/>
    <x v="233"/>
    <x v="4"/>
    <s v="Opus"/>
    <x v="246"/>
    <x v="2"/>
    <s v="Mecklenburg"/>
    <n v="3"/>
    <s v="NASCAR Plaza, 550 S. Caldwell Street, 16th FL_x0009__x0009__x0009__x0009__x0009__x0009__x0009__x0009__x0009_, Charlotte, NC 28202-2633"/>
    <x v="0"/>
    <s v="250 East Fifth Street, Cincinnati, OH 45202"/>
    <s v="28202-2633"/>
    <s v="513-784-8053"/>
    <s v="www.chiquita.com"/>
    <n v="551114"/>
    <n v="541712"/>
    <s v="Management of Companies and Enterprises"/>
    <s v="Professional, Scientific, and Technical Services"/>
    <s v="Purchase and/or installation of equipment; Renovation to building; Training;  Other - Relocation and other operational costs"/>
    <n v="21507000"/>
    <n v="16130250"/>
    <n v="5376750"/>
    <n v="375"/>
    <n v="4"/>
    <n v="96121"/>
    <n v="12751000"/>
    <n v="3"/>
    <n v="11"/>
    <x v="3"/>
    <n v="0"/>
    <n v="543368"/>
    <n v="0"/>
    <n v="181122"/>
    <n v="281"/>
    <n v="13"/>
    <n v="113115"/>
    <n v="0"/>
    <n v="543368"/>
    <n v="2478114"/>
    <s v="Cash Grant"/>
    <n v="0"/>
    <n v="0"/>
  </r>
  <r>
    <s v="2011-7953"/>
    <x v="2"/>
    <x v="4"/>
    <x v="707"/>
    <x v="4"/>
    <s v="ARB Expansion"/>
    <x v="744"/>
    <x v="1"/>
    <s v="Burke, Alexander"/>
    <n v="1"/>
    <s v="1000 Chain Drive, Morganton, NC 28655-7239; 1095 McClain Road, Hiddenite, NC 28636-6202; 307 Burke Drive, Morganton, NC 28655-5306"/>
    <x v="1"/>
    <s v="400 2nd Avenue NW, Hickory, NC 28601"/>
    <s v="28655-7239; 28636-6202; 28655-5306"/>
    <s v="828-624-1460"/>
    <s v="www.amroll.com"/>
    <n v="332991"/>
    <s v=""/>
    <s v="Manufacturing"/>
    <s v=""/>
    <s v="Purchase and/or installation of equipment; Renovation to building; Training"/>
    <n v="2031000"/>
    <n v="2031000"/>
    <n v="0"/>
    <n v="208"/>
    <n v="344"/>
    <n v="34708"/>
    <n v="21330000"/>
    <n v="5"/>
    <n v="9"/>
    <x v="3"/>
    <n v="0"/>
    <n v="59520"/>
    <n v="0"/>
    <n v="0"/>
    <n v="0"/>
    <n v="329"/>
    <n v="0"/>
    <n v="0"/>
    <s v=""/>
    <s v="NO INCENTIVES"/>
    <s v="NO INCENTIVES"/>
    <s v="NO INCENTIVES"/>
    <n v="59520"/>
  </r>
  <r>
    <s v="2011-8138"/>
    <x v="2"/>
    <x v="4"/>
    <x v="708"/>
    <x v="4"/>
    <s v="Cleveland"/>
    <x v="745"/>
    <x v="2"/>
    <s v="Mecklenburg"/>
    <n v="3"/>
    <s v="13024 Ballantyne Corporate Place, Suite 400_x0009__x0009__x0009__x0009__x0009__x0009__x0009__x0009__x0009_, Charlotte, NC 28277-4322"/>
    <x v="0"/>
    <s v="13024 Ballantyne Corporate Place, Suite 400, Charlotte, NC 28277"/>
    <s v="28277-4322"/>
    <s v="866-350-3040"/>
    <s v="www.infinisource.net"/>
    <n v="541214"/>
    <s v=""/>
    <s v="Professional, Scientific, and Technical Services"/>
    <s v=""/>
    <s v="Purchase and/or installation of equipment; Renovation to building; Training"/>
    <n v="2551000"/>
    <n v="1913250"/>
    <n v="637750"/>
    <n v="146"/>
    <n v="0"/>
    <n v="73166"/>
    <n v="0"/>
    <n v="5"/>
    <n v="8"/>
    <x v="3"/>
    <n v="0"/>
    <n v="107861"/>
    <n v="0"/>
    <n v="35953"/>
    <n v="47"/>
    <n v="0"/>
    <n v="80567"/>
    <n v="0"/>
    <s v=""/>
    <s v="NO INCENTIVES"/>
    <s v="NO INCENTIVES"/>
    <s v="NO INCENTIVES"/>
    <n v="107861"/>
  </r>
  <r>
    <s v="2011-8087"/>
    <x v="2"/>
    <x v="1"/>
    <x v="242"/>
    <x v="5"/>
    <s v="Bee"/>
    <x v="257"/>
    <x v="1"/>
    <s v="Johnston"/>
    <n v="3"/>
    <s v="954 Highway 42 East_x0009__x0009__x0009__x0009__x0009__x0009__x0009__x0009__x0009_, Clayton, NC 27527-8078; 1167 Highway 42 East_x0009__x0009__x0009__x0009__x0009__x0009__x0009__x0009__x0009_, Clayton, NC 27527-8009"/>
    <x v="1"/>
    <s v="954 Highway 42 East; PO Box 999, Clayton, NC 27520"/>
    <s v="27527-8078; 27527-8009"/>
    <s v="919-550-1284"/>
    <s v="www.caterpillar.com_x0009__x0009__x0009__x0009__x0009__x0009__x0009__x0009__x0009__x0009__x0009__x0009__x0009__x0009_"/>
    <n v="333120"/>
    <s v=""/>
    <s v="Manufacturing"/>
    <s v=""/>
    <s v="Purchase and/or installation of equipment; Renovation to building; Training"/>
    <n v="2192000"/>
    <n v="1644000"/>
    <n v="548000"/>
    <n v="169"/>
    <n v="1294"/>
    <n v="37319"/>
    <n v="29700000"/>
    <n v="5"/>
    <n v="9"/>
    <x v="3"/>
    <n v="0"/>
    <n v="145873"/>
    <n v="0"/>
    <n v="48624"/>
    <n v="111"/>
    <n v="1403"/>
    <n v="53904"/>
    <n v="30593523"/>
    <s v=""/>
    <s v="$289,634 (county): Town:  Yr 1/2013  90%/50%                     Yr 2/2014  90%/50%                       Yr 3/2015  90%/50%                       Yr 4/2016  90%/50%                         Yr 5/2017  90%/50%                                   Yr 6/2018  80%                                   Yr 7/2019  70%                            Personal Property for Yr 1-5 @ 50%         "/>
    <s v="Tax Grant; Incentive Grant based on Ad Valorum Taxes"/>
    <s v="County:  Paid out in 2019; Town:  2013 Payment $18,445.22       2014 Payment $31,395.17    2015 No payment due to employment level                    2016 No payment due to employment level               2017 No payment due to employment level                        2018 No payment due to employment level               2019 No payment due to employment level"/>
    <n v="145873"/>
  </r>
  <r>
    <s v="2011-8240"/>
    <x v="2"/>
    <x v="4"/>
    <x v="709"/>
    <x v="5"/>
    <s v="Harrison"/>
    <x v="746"/>
    <x v="1"/>
    <s v="Wake"/>
    <n v="3"/>
    <s v="1801 Varsity Drive, Raleigh, NC 27606-2072"/>
    <x v="1"/>
    <s v="121 Chanlon Road, New Providence, NJ 07974-1541"/>
    <s v="27606-2072"/>
    <s v="212-309-8100"/>
    <s v="www.reedelsevier.com"/>
    <n v="541511"/>
    <s v=""/>
    <s v="Professional, Scientific, and Technical Services"/>
    <s v=""/>
    <s v="Purchase and/or installation of equipment; Training; Other"/>
    <n v="11814000"/>
    <n v="8860500"/>
    <n v="2953500"/>
    <n v="315"/>
    <n v="325"/>
    <n v="82480"/>
    <n v="0"/>
    <n v="5"/>
    <n v="10"/>
    <x v="0"/>
    <n v="0"/>
    <n v="5328750"/>
    <n v="0"/>
    <n v="1776250"/>
    <n v="336"/>
    <n v="354"/>
    <n v="139919"/>
    <n v="0"/>
    <s v=""/>
    <s v="NO INCENTIVES"/>
    <s v="NO INCENTIVES"/>
    <s v="NO INCENTIVES"/>
    <n v="5328750"/>
  </r>
  <r>
    <s v="2011-8311"/>
    <x v="2"/>
    <x v="4"/>
    <x v="710"/>
    <x v="5"/>
    <s v="Fireball"/>
    <x v="747"/>
    <x v="1"/>
    <s v="Mecklenburg"/>
    <n v="3"/>
    <s v="13777 Ballantyne Corporate Place, Suite 400, Charlotte, NC 28277-4411; 11215 North Community House Road, Charlotte, NC 28277-4960"/>
    <x v="0"/>
    <s v="13777 Ballantyne Corporate Place, Suite 400, Charlotte, NC 28277-4411"/>
    <s v="28277-4411; 28277-4960"/>
    <s v="704-609-3593"/>
    <s v="www.xpocorporate.com"/>
    <n v="488510"/>
    <n v="551114"/>
    <s v="Transportation and Warehousing"/>
    <s v="Management of Companies and Enterprises"/>
    <s v="Purchase and/or installation of equipment; Training"/>
    <n v="4293000"/>
    <n v="3219750"/>
    <n v="1073250"/>
    <n v="181"/>
    <n v="4"/>
    <n v="50945"/>
    <n v="0"/>
    <n v="2"/>
    <n v="10"/>
    <x v="2"/>
    <n v="332250"/>
    <n v="2799190"/>
    <n v="110750"/>
    <n v="933064"/>
    <n v="181"/>
    <n v="35"/>
    <n v="151826"/>
    <n v="0"/>
    <s v=""/>
    <s v="NO INCENTIVES"/>
    <s v="NO INCENTIVES"/>
    <s v="NO INCENTIVES"/>
    <n v="2799190"/>
  </r>
  <r>
    <s v="2005-0435"/>
    <x v="2"/>
    <x v="1"/>
    <x v="253"/>
    <x v="5"/>
    <s v="Top Drawer"/>
    <x v="748"/>
    <x v="1"/>
    <s v="Davie"/>
    <n v="2"/>
    <s v="221 Ashley Furniture Way, Advance, NC 27006"/>
    <x v="0"/>
    <s v="One Ashley Way, Arcadia, WI 54612"/>
    <s v="27006"/>
    <s v="608-323-3377"/>
    <s v="www.ashleyfurniture.com"/>
    <n v="33712"/>
    <n v="493110"/>
    <s v="Manufacturing"/>
    <s v="Transportation and Warehousing"/>
    <s v="Purchase and/or installation of equipment; Renovation to building; Training; Other - infrastructure improvements"/>
    <n v="5232000"/>
    <n v="4447200"/>
    <n v="784800"/>
    <n v="468"/>
    <n v="10"/>
    <n v="27237"/>
    <n v="73580452"/>
    <n v="4"/>
    <n v="10"/>
    <x v="2"/>
    <n v="345100"/>
    <n v="2887027"/>
    <n v="60900"/>
    <n v="509475"/>
    <n v="1384"/>
    <n v="189"/>
    <n v="44841"/>
    <n v="83159396"/>
    <s v=""/>
    <n v="10198701.219999999"/>
    <s v="Cash, Fee Waiver, Tax Incentive, Equipment purchase/lease back/state grant admin fee, sewer connection fee"/>
    <n v="10198701.219999999"/>
    <n v="2887027"/>
  </r>
  <r>
    <s v="2011-8352"/>
    <x v="2"/>
    <x v="1"/>
    <x v="254"/>
    <x v="5"/>
    <s v="Spirit"/>
    <x v="269"/>
    <x v="1"/>
    <s v="Forsyth"/>
    <n v="3"/>
    <s v="635 Vine Street_x0009__x0009__x0009__x0009__x0009__x0009__x0009_, Winston-Salem, NC 27101-4185; ; ; _x0009__x0009__x0009__x0009__x0009_, _x0009_, NC "/>
    <x v="1"/>
    <s v="635 Vine Street, Winston-Salem, NC 27101-4185"/>
    <s v="27101-4185; "/>
    <s v="336-631-2764"/>
    <s v="www.inmar.com"/>
    <n v="541990"/>
    <n v="541614"/>
    <s v="Professional, Scientific, and Technical Services"/>
    <s v="Professional, Scientific, and Technical Services"/>
    <s v="Purchase and/or installation of equipment; Renovation to building; Training"/>
    <n v="5556000"/>
    <n v="4167000"/>
    <n v="1389000"/>
    <n v="191"/>
    <n v="723"/>
    <n v="65505"/>
    <n v="22050000"/>
    <n v="5"/>
    <n v="10"/>
    <x v="3"/>
    <n v="0"/>
    <n v="126674"/>
    <n v="0"/>
    <n v="42224"/>
    <n v="137"/>
    <n v="723"/>
    <n v="99852"/>
    <n v="25221708"/>
    <s v=""/>
    <n v="2803610"/>
    <s v="Cash Grant"/>
    <n v="1991668"/>
    <n v="126674"/>
  </r>
  <r>
    <s v="2011-8298"/>
    <x v="2"/>
    <x v="4"/>
    <x v="711"/>
    <x v="5"/>
    <s v="Orange"/>
    <x v="749"/>
    <x v="1"/>
    <s v="Wake"/>
    <n v="3"/>
    <s v="120 S. West Street, Raleigh, NC 27603-1834"/>
    <x v="0"/>
    <s v="7414 Hollister Ave, Goleta, CA 98117"/>
    <s v="27603-1834"/>
    <s v="805-690-6400"/>
    <s v="www.citrix.com"/>
    <n v="541511"/>
    <s v=""/>
    <s v="Professional, Scientific, and Technical Services"/>
    <s v=""/>
    <s v="Purchase and/or installation of equipment; Renovation to building"/>
    <n v="11540000"/>
    <n v="8655000"/>
    <n v="2885000"/>
    <n v="286"/>
    <n v="153"/>
    <n v="63626"/>
    <n v="11250000"/>
    <n v="4"/>
    <n v="12"/>
    <x v="2"/>
    <n v="2416500"/>
    <n v="6238500"/>
    <n v="805500"/>
    <n v="2079500"/>
    <n v="343"/>
    <n v="214"/>
    <n v="152733"/>
    <n v="32299662"/>
    <s v=""/>
    <s v="TBD"/>
    <s v="COR: tax grant"/>
    <n v="563929"/>
    <n v="6238500"/>
  </r>
  <r>
    <s v="2012-8501"/>
    <x v="2"/>
    <x v="1"/>
    <x v="259"/>
    <x v="5"/>
    <s v="Rudolph"/>
    <x v="274"/>
    <x v="1"/>
    <s v="Mecklenburg"/>
    <n v="3"/>
    <s v="Four Coliseum Centre - 2730 West Tyvola Road, Charlotte, NC 28217-4576"/>
    <x v="0"/>
    <s v="One Hamilton Rd., M/S 1-3-BC38, Windsor Locks, CT 6096"/>
    <s v="28217-4576"/>
    <s v="860-654-9502"/>
    <s v="www.hamiltonsundstrand.com"/>
    <n v="551114"/>
    <s v=""/>
    <s v="Management of Companies and Enterprises"/>
    <s v=""/>
    <s v="Purchase and/or installation of equipment; Renovation to building; Training; Other - employee relocation costs"/>
    <n v="22052000"/>
    <n v="16539000"/>
    <n v="5513000"/>
    <n v="293"/>
    <n v="0"/>
    <n v="160098"/>
    <n v="0"/>
    <n v="5"/>
    <n v="12"/>
    <x v="2"/>
    <n v="3013500"/>
    <n v="12018573"/>
    <n v="1004500"/>
    <n v="4006190"/>
    <n v="344"/>
    <n v="38"/>
    <n v="198028"/>
    <n v="0"/>
    <s v=""/>
    <n v="2481644"/>
    <s v="Cash Grant"/>
    <n v="1889271"/>
    <n v="12018573"/>
  </r>
  <r>
    <s v="2012-8605"/>
    <x v="2"/>
    <x v="1"/>
    <x v="260"/>
    <x v="5"/>
    <s v="Iconic"/>
    <x v="275"/>
    <x v="1"/>
    <s v="Guilford, Forsyth"/>
    <n v="3"/>
    <s v="4100 Beechwood Drive, Greensboro, NC 27410-8117; 201 North Pendleton Street, High Point, NC 27260-5800; 4190 Eagle Hill Drive, High Point, NC 27265-8237; 2755 NC Hwy 66, Kernersville, NC 27284-8533"/>
    <x v="1"/>
    <s v="4100 Beechwood Drive, Greensboro, NC 27410-8117"/>
    <s v="27410-8117; 27260-5800; 27265-8237; 27284-8533"/>
    <s v="336-632-5000"/>
    <s v="www.ralphlauren.com"/>
    <n v="493110"/>
    <n v="454111"/>
    <s v="Transportation and Warehousing"/>
    <s v="Retail Trade"/>
    <s v="Purchase and/or installation of equipment; Renovation to building; Training"/>
    <n v="3274000"/>
    <n v="2455500"/>
    <n v="818500"/>
    <n v="450"/>
    <n v="1422"/>
    <n v="30944"/>
    <n v="87300000"/>
    <n v="4"/>
    <n v="9"/>
    <x v="3"/>
    <n v="0"/>
    <n v="451409"/>
    <n v="0"/>
    <n v="150470"/>
    <n v="0"/>
    <n v="1294"/>
    <n v="0"/>
    <n v="104708793"/>
    <s v=""/>
    <n v="1238400"/>
    <s v="Cash Grant"/>
    <n v="752625"/>
    <n v="451409"/>
  </r>
  <r>
    <s v="2008-4067"/>
    <x v="2"/>
    <x v="1"/>
    <x v="712"/>
    <x v="5"/>
    <s v="Lifesaver"/>
    <x v="276"/>
    <x v="1"/>
    <s v="Person"/>
    <n v="2"/>
    <s v="6400 Durham Road, Timberlake, NC 27583-9587"/>
    <x v="1"/>
    <s v="1067 Trollingwood-Hawfields Rd, Mebane, NC 27302-9740"/>
    <s v="27583-9587"/>
    <s v="919-304-7510"/>
    <s v="www.gkn.com"/>
    <n v="336350"/>
    <s v=""/>
    <s v="Manufacturing"/>
    <s v=""/>
    <s v="Purchase and/or installation of equipment; Renovation to building; Training; Other - Floor addition and road access"/>
    <n v="1319000"/>
    <n v="1121150"/>
    <n v="197850"/>
    <n v="124"/>
    <n v="1046"/>
    <n v="36997"/>
    <n v="21744000"/>
    <n v="5"/>
    <n v="10"/>
    <x v="3"/>
    <n v="0"/>
    <n v="729471"/>
    <n v="0"/>
    <n v="128730"/>
    <n v="185"/>
    <n v="1470"/>
    <n v="40072"/>
    <n v="21948973"/>
    <s v=""/>
    <n v="25000"/>
    <s v="Cash Grant"/>
    <n v="25000"/>
    <n v="729471"/>
  </r>
  <r>
    <s v="2012-8397"/>
    <x v="2"/>
    <x v="1"/>
    <x v="713"/>
    <x v="5"/>
    <s v="Husker"/>
    <x v="277"/>
    <x v="1"/>
    <s v="Mecklenburg"/>
    <n v="3"/>
    <s v="525 Harbour Place Drive, Davidson, NC 28036-7444"/>
    <x v="0"/>
    <s v="515 Broadhollow Road, Melville, NY 11747"/>
    <s v="28036-7444"/>
    <s v="516-812-2000"/>
    <s v="www.mscdirect.com"/>
    <n v="551114"/>
    <n v="423830"/>
    <s v="Management of Companies and Enterprises"/>
    <s v="Wholesale Trade"/>
    <s v="Purchase and/or installation of equipment;  Training; Other - Construction Cost"/>
    <n v="15697000"/>
    <n v="11772750"/>
    <n v="3924250"/>
    <n v="360"/>
    <n v="84"/>
    <n v="79176"/>
    <n v="28170000"/>
    <n v="4"/>
    <n v="12"/>
    <x v="2"/>
    <n v="4431000"/>
    <n v="5783772"/>
    <n v="1477000"/>
    <n v="1927923"/>
    <n v="402"/>
    <n v="96"/>
    <n v="103169"/>
    <n v="39278581"/>
    <s v=""/>
    <n v="1070203"/>
    <s v="Tax Grant"/>
    <n v="741387.53"/>
    <n v="5783772"/>
  </r>
  <r>
    <s v="2012-8819"/>
    <x v="2"/>
    <x v="4"/>
    <x v="714"/>
    <x v="5"/>
    <s v="Choice"/>
    <x v="750"/>
    <x v="1"/>
    <s v="Buncombe"/>
    <n v="3"/>
    <s v="2169 Hendersonville Rd_x0009__x0009__x0009__x0009__x0009__x0009__x0009__x0009_, Arden, NC 28704-9742"/>
    <x v="1"/>
    <s v="26555 Evergreen Rd, Suite 900, Southfield, MI 48076"/>
    <s v="28704-9742"/>
    <s v="248-355-3533"/>
    <s v="www.linamar.com"/>
    <n v="333618"/>
    <n v="333120"/>
    <s v="Manufacturing"/>
    <s v="Manufacturing"/>
    <s v="Purchase and/or installation of equipment; Renovation to building; Training"/>
    <n v="2602000"/>
    <n v="1951500"/>
    <n v="650500"/>
    <n v="225"/>
    <n v="363"/>
    <n v="38288"/>
    <n v="67500000"/>
    <n v="4"/>
    <n v="9"/>
    <x v="5"/>
    <n v="0"/>
    <n v="0"/>
    <n v="0"/>
    <n v="0"/>
    <n v="0"/>
    <n v="178"/>
    <n v="0"/>
    <n v="0"/>
    <s v=""/>
    <n v="12500000"/>
    <s v="Cash Grant"/>
    <n v="3587000"/>
    <n v="0"/>
  </r>
  <r>
    <s v="2012-8837"/>
    <x v="2"/>
    <x v="4"/>
    <x v="715"/>
    <x v="5"/>
    <s v="P Squared"/>
    <x v="751"/>
    <x v="2"/>
    <s v="Rutherford"/>
    <n v="1"/>
    <s v="212 Nuway Packing Road, Forest City, NC 28043-3353"/>
    <x v="0"/>
    <s v="3909 Park Road, Benicia, CA 94510"/>
    <s v="28043-3353"/>
    <s v="707-400-1460"/>
    <s v="www.pastaprima.com"/>
    <n v="311991"/>
    <n v="311412"/>
    <s v="Manufacturing"/>
    <s v="Manufacturing"/>
    <s v="Purchase and/or installation of equipment; Renovation to building; Training"/>
    <n v="2786000"/>
    <n v="2786000"/>
    <n v="0"/>
    <n v="275"/>
    <n v="0"/>
    <n v="28472"/>
    <n v="11880000"/>
    <n v="3"/>
    <n v="10"/>
    <x v="3"/>
    <n v="0"/>
    <n v="56508"/>
    <n v="0"/>
    <n v="0"/>
    <n v="110"/>
    <n v="0"/>
    <n v="29790"/>
    <n v="12192319"/>
    <s v=""/>
    <n v="34000"/>
    <s v="Cash Incentive; Grant Administation Services"/>
    <n v="34000"/>
    <n v="56508"/>
  </r>
  <r>
    <s v="2012-8402"/>
    <x v="2"/>
    <x v="4"/>
    <x v="716"/>
    <x v="5"/>
    <s v="Tabletop"/>
    <x v="752"/>
    <x v="1"/>
    <s v="Wake"/>
    <n v="3"/>
    <s v="7301 Kit Creek Road, Research Triangle Park, NC 27709-0266"/>
    <x v="1"/>
    <s v="7301 Kit Creek Road, Research Triangle Park, NC 27709"/>
    <s v="27709-0266"/>
    <s v="919-476-5297"/>
    <s v="www.netapp.com"/>
    <n v="541511"/>
    <s v=""/>
    <s v="Professional, Scientific, and Technical Services"/>
    <s v=""/>
    <s v="Purchase and/or installation of equipment; Other - offset labor costs to increase RTP viability as site"/>
    <n v="15709000"/>
    <n v="11781750"/>
    <n v="3927250"/>
    <n v="414"/>
    <n v="1498"/>
    <n v="91500"/>
    <n v="67500000"/>
    <n v="4"/>
    <n v="10"/>
    <x v="3"/>
    <n v="0"/>
    <n v="1014000"/>
    <n v="0"/>
    <n v="338000"/>
    <n v="114"/>
    <n v="1498"/>
    <n v="163256"/>
    <n v="69904514"/>
    <s v=""/>
    <n v="1751245.43"/>
    <s v="tax grant"/>
    <n v="3352353"/>
    <n v="1014000"/>
  </r>
  <r>
    <s v="2011-7185"/>
    <x v="2"/>
    <x v="1"/>
    <x v="717"/>
    <x v="5"/>
    <s v="Letter"/>
    <x v="282"/>
    <x v="2"/>
    <s v="Cleveland"/>
    <n v="1"/>
    <s v="1001 Commerce Center Drive, Shelby, NC 28150-7728"/>
    <x v="0"/>
    <s v="3761 East Farnum Place, Tucson, AZ 85706"/>
    <s v="28150-7728"/>
    <s v="520-289-8700"/>
    <s v="www.schletter.us"/>
    <n v="332312"/>
    <s v=""/>
    <s v="Manufacturing"/>
    <s v=""/>
    <s v="Purchase and/or installation of equipment;  Training"/>
    <n v="2930000"/>
    <n v="2930000"/>
    <n v="0"/>
    <n v="275"/>
    <n v="0"/>
    <n v="36594"/>
    <n v="24480000"/>
    <n v="5"/>
    <n v="9"/>
    <x v="3"/>
    <n v="0"/>
    <n v="75496"/>
    <n v="0"/>
    <n v="0"/>
    <n v="114"/>
    <n v="0"/>
    <n v="43710"/>
    <n v="0"/>
    <s v=""/>
    <n v="1840715"/>
    <s v="Tax Grant (Ended '17 -'18); Schletter no longer has a presence in Cleveland County."/>
    <n v="1131795"/>
    <n v="75496"/>
  </r>
  <r>
    <s v="2011-7855"/>
    <x v="2"/>
    <x v="1"/>
    <x v="718"/>
    <x v="5"/>
    <s v="South Park"/>
    <x v="285"/>
    <x v="2"/>
    <s v="Alamance"/>
    <n v="2"/>
    <s v="1737 Whites Kennel Road, Burlington, NC 27215-8977"/>
    <x v="0"/>
    <s v="242 Sheetz Way, Claysburg, PA 16625"/>
    <s v="27215-8977"/>
    <s v="814-239-1617"/>
    <s v="www.sheetz.com"/>
    <n v="493110"/>
    <n v="311"/>
    <s v="Transportation and Warehousing"/>
    <s v="Manufacturing"/>
    <s v="Purchase and/or installation of equipment"/>
    <n v="2272000"/>
    <n v="1931200"/>
    <n v="340800"/>
    <n v="229"/>
    <n v="0"/>
    <n v="27841"/>
    <n v="29560000"/>
    <n v="4"/>
    <n v="12"/>
    <x v="2"/>
    <n v="833000"/>
    <n v="1098200"/>
    <n v="147000"/>
    <n v="193800"/>
    <n v="255"/>
    <n v="43"/>
    <n v="51577"/>
    <n v="29890213"/>
    <s v=""/>
    <n v="2775000"/>
    <s v="Cash"/>
    <n v="1775378.54"/>
    <n v="1098200"/>
  </r>
  <r>
    <s v="2012-9025"/>
    <x v="2"/>
    <x v="4"/>
    <x v="719"/>
    <x v="5"/>
    <s v="Connected"/>
    <x v="753"/>
    <x v="1"/>
    <s v="Burke"/>
    <n v="1"/>
    <s v="113 Industrial Blvd., Morganton, NC 28655-8285"/>
    <x v="1"/>
    <s v="201 North Service Road, Melville, NY 11747"/>
    <s v="28655-8285"/>
    <s v="631-812-6788"/>
    <s v="www.leviton.com"/>
    <n v="335931"/>
    <s v=""/>
    <s v="Manufacturing"/>
    <s v=""/>
    <s v="Purchase and/or installation of equipment; Training; Other - Offset employee costs"/>
    <n v="1101000"/>
    <n v="1101000"/>
    <n v="0"/>
    <n v="137"/>
    <n v="531"/>
    <n v="31939"/>
    <n v="6574500"/>
    <n v="3"/>
    <n v="8"/>
    <x v="0"/>
    <n v="0"/>
    <n v="1079645"/>
    <n v="0"/>
    <n v="0"/>
    <n v="142"/>
    <n v="531"/>
    <n v="50691"/>
    <n v="8935398"/>
    <s v=""/>
    <n v="664300"/>
    <s v="Cash Grant"/>
    <n v="678962"/>
    <n v="1079645"/>
  </r>
  <r>
    <s v="2010-7092"/>
    <x v="2"/>
    <x v="1"/>
    <x v="720"/>
    <x v="5"/>
    <s v="Dogwood"/>
    <x v="754"/>
    <x v="1"/>
    <s v="Forsyth"/>
    <n v="3"/>
    <s v="1000 Deere-Hitachi Rd, Kernersville, NC 27284-2275"/>
    <x v="1"/>
    <s v="PO Box 1187, Kernersville, NC 27285"/>
    <s v="27284-2275"/>
    <s v="336-996-8177"/>
    <s v="www.dhkernersville.com_x0009__x0009__x0009__x0009__x0009__x0009__x0009__x0009__x0009__x0009__x0009__x0009__x0009__x0009_"/>
    <n v="333120"/>
    <s v=""/>
    <s v="Manufacturing"/>
    <s v=""/>
    <s v="Purchase and/or installation of equipment; Renovation to building; Training"/>
    <n v="3509000"/>
    <n v="2631750"/>
    <n v="877250"/>
    <n v="306"/>
    <n v="743"/>
    <n v="39997"/>
    <n v="87442000"/>
    <n v="4"/>
    <n v="9"/>
    <x v="5"/>
    <n v="0"/>
    <n v="0"/>
    <n v="0"/>
    <n v="0"/>
    <n v="0"/>
    <n v="712"/>
    <n v="0"/>
    <n v="87447729"/>
    <s v=""/>
    <n v="1439454"/>
    <s v="Cash Grant, Infrastructure Improvements"/>
    <n v="1439454"/>
    <n v="0"/>
  </r>
  <r>
    <s v="2012-8393"/>
    <x v="2"/>
    <x v="4"/>
    <x v="721"/>
    <x v="5"/>
    <s v="Bronco"/>
    <x v="755"/>
    <x v="1"/>
    <s v="Lincoln"/>
    <n v="3"/>
    <s v="1000 East Powell Dr., Lincolnton, NC 28092-6137"/>
    <x v="0"/>
    <s v="1000 East Powell Dr., Lincolnton, NC 28092"/>
    <s v="28092-6137"/>
    <s v="704-665-1802"/>
    <s v="www.denverglobal.com_x0009__x0009__x0009__x0009__x0009__x0009__x0009__x0009__x0009__x0009__x0009__x0009__x0009_"/>
    <n v="333112"/>
    <s v=""/>
    <s v="Manufacturing"/>
    <s v=""/>
    <s v="Purchase and/or installation of equipment; Renovation to building; Training"/>
    <n v="3663000"/>
    <n v="2747250"/>
    <n v="915750"/>
    <n v="405"/>
    <n v="33"/>
    <n v="26847"/>
    <n v="27239000"/>
    <n v="3"/>
    <n v="10"/>
    <x v="5"/>
    <n v="0"/>
    <n v="0"/>
    <n v="0"/>
    <n v="0"/>
    <n v="64"/>
    <n v="33"/>
    <n v="52972"/>
    <n v="0"/>
    <s v=""/>
    <n v="766665"/>
    <s v="Tax Grant"/>
    <n v="0"/>
    <n v="0"/>
  </r>
  <r>
    <s v="2012-9042"/>
    <x v="2"/>
    <x v="1"/>
    <x v="722"/>
    <x v="5"/>
    <s v="Tuxedo"/>
    <x v="298"/>
    <x v="1"/>
    <s v="Cabarrus"/>
    <n v="3"/>
    <s v="7955 West Winds Boulevard, Concord, NC 28027-3306; 300 Concord Parkway S, Concord, NC 28027-6702; 101 Commercial Park Drive SW, Concord, NC 28027-9014; 202 Ramdin Court NW, Concord, NC 28027-6175"/>
    <x v="1"/>
    <s v="300 Concord Parkway S, Concord, NC 28027-6702"/>
    <s v="28027-3306; 28027-6702; 28027-9014; 28027-6175"/>
    <s v="704-339-0917"/>
    <s v="www.sndcoffee.com"/>
    <n v="311920"/>
    <s v=""/>
    <s v="Manufacturing"/>
    <s v=""/>
    <s v="Purchase and/or installation of equipment; Training; Other - Offsetting higher costs of freight to customers"/>
    <n v="2084000"/>
    <n v="1563000"/>
    <n v="521000"/>
    <n v="180"/>
    <n v="613"/>
    <n v="32680"/>
    <n v="42300000"/>
    <n v="4"/>
    <n v="10"/>
    <x v="3"/>
    <n v="0"/>
    <n v="816953"/>
    <n v="0"/>
    <n v="272317"/>
    <n v="232"/>
    <n v="686"/>
    <n v="44634"/>
    <n v="53306962"/>
    <s v=""/>
    <n v="1870828"/>
    <s v="Tax Grant"/>
    <n v="1033482"/>
    <n v="816953"/>
  </r>
  <r>
    <s v="2012-9344"/>
    <x v="2"/>
    <x v="4"/>
    <x v="723"/>
    <x v="5"/>
    <s v="Griffin"/>
    <x v="756"/>
    <x v="1"/>
    <s v="Mecklenburg"/>
    <n v="3"/>
    <s v="2645 Silver Crescent Drive, Charlotte, NC 28273-3566"/>
    <x v="0"/>
    <s v="1631 NW Thurman St, Ste 400, Portland, OR 97209"/>
    <s v="28273-3566"/>
    <s v="503-478-4463"/>
    <s v="www.jeld-wen.com"/>
    <n v="551114"/>
    <s v=""/>
    <s v="Management of Companies and Enterprises"/>
    <s v=""/>
    <s v="Purchase and/or installation of equipment; Renovation to building; Training"/>
    <n v="3395000"/>
    <n v="2546250"/>
    <n v="848750"/>
    <n v="135"/>
    <n v="0"/>
    <n v="85379"/>
    <n v="0"/>
    <n v="2"/>
    <n v="9"/>
    <x v="2"/>
    <n v="289500"/>
    <n v="2134818"/>
    <n v="96500"/>
    <n v="711606"/>
    <n v="135"/>
    <n v="259"/>
    <n v="216878"/>
    <n v="0"/>
    <s v=""/>
    <s v="NO INCENTIVES"/>
    <s v="NO INCENTIVES"/>
    <s v="NO INCENTIVES"/>
    <n v="2134818"/>
  </r>
  <r>
    <s v="2012-9200"/>
    <x v="2"/>
    <x v="4"/>
    <x v="724"/>
    <x v="5"/>
    <s v="Oak"/>
    <x v="757"/>
    <x v="1"/>
    <s v="Rowan"/>
    <n v="2"/>
    <s v="2121 Heilig Road, Salisbury, NC 28146-2316"/>
    <x v="0"/>
    <s v="270 North Park Blvd, Cedartown, GA 30125"/>
    <s v="28146-2316"/>
    <s v="770-748-2510"/>
    <s v="www.gildan.com"/>
    <n v="313111"/>
    <s v=""/>
    <s v="Manufacturing"/>
    <s v=""/>
    <s v="Purchase and/or installation of equipment; Renovation to building; Training"/>
    <n v="1833000"/>
    <n v="1558050"/>
    <n v="274950"/>
    <n v="153"/>
    <n v="394"/>
    <n v="34134"/>
    <n v="46447200"/>
    <n v="2"/>
    <n v="10"/>
    <x v="2"/>
    <n v="314500"/>
    <n v="1049320"/>
    <n v="55500"/>
    <n v="185173"/>
    <n v="169"/>
    <n v="1498"/>
    <n v="43447"/>
    <n v="64818305"/>
    <s v=""/>
    <n v="1316588"/>
    <s v="Tax Grant"/>
    <n v="857356.01"/>
    <n v="1049320"/>
  </r>
  <r>
    <s v="2010-6547"/>
    <x v="2"/>
    <x v="1"/>
    <x v="724"/>
    <x v="5"/>
    <s v="Klausner"/>
    <x v="303"/>
    <x v="2"/>
    <s v="Halifax"/>
    <n v="1"/>
    <s v="260 Piper Lane, Enfield, NC 27823-8974"/>
    <x v="0"/>
    <s v="1297 Professional Drive, Suite 202, Myrtle Beach, SC 29577"/>
    <s v="27823-8974"/>
    <s v="843-626-9600"/>
    <s v="www.klausner-group.com"/>
    <n v="321113"/>
    <s v=""/>
    <s v="Manufacturing"/>
    <s v=""/>
    <s v="Added to application for future reporting"/>
    <n v="3913000"/>
    <n v="3913000"/>
    <n v="0"/>
    <n v="315"/>
    <n v="0"/>
    <n v="29343"/>
    <n v="99000000"/>
    <n v="3"/>
    <n v="11"/>
    <x v="5"/>
    <n v="0"/>
    <n v="0"/>
    <n v="0"/>
    <n v="0"/>
    <n v="43"/>
    <n v="0"/>
    <n v="36463"/>
    <n v="0"/>
    <s v=""/>
    <n v="1550000"/>
    <s v="Conveyance of Land"/>
    <n v="1550000"/>
    <n v="0"/>
  </r>
  <r>
    <s v="2012-9195"/>
    <x v="2"/>
    <x v="1"/>
    <x v="724"/>
    <x v="5"/>
    <s v="Galaxy"/>
    <x v="304"/>
    <x v="2"/>
    <s v="Forsyth"/>
    <n v="3"/>
    <s v="3200 Temple School Rd, Winston-Salem, NC 27107-3628"/>
    <x v="0"/>
    <s v="990 West 190th St, Torrence, CA 90502"/>
    <s v="27107-3628"/>
    <s v="310-851-2350"/>
    <s v="www.herbalife.com_x0009__x0009__x0009__x0009__x0009__x0009__x0009__x0009__x0009__x0009__x0009__x0009__x0009__x0009_"/>
    <n v="311999"/>
    <n v="311920"/>
    <s v="Manufacturing"/>
    <s v="Manufacturing"/>
    <s v="Purchase and/or installation of equipment; Renovation to building; "/>
    <n v="7412000"/>
    <n v="5559000"/>
    <n v="1853000"/>
    <n v="444"/>
    <n v="0"/>
    <n v="36174"/>
    <n v="117000000"/>
    <n v="2"/>
    <n v="11"/>
    <x v="2"/>
    <n v="1570500"/>
    <n v="3932609"/>
    <n v="523500"/>
    <n v="1310869"/>
    <n v="493"/>
    <n v="496"/>
    <n v="72756"/>
    <n v="143741106"/>
    <s v=""/>
    <n v="3442191"/>
    <s v="Cash Grant"/>
    <n v="3442191"/>
    <n v="3932609"/>
  </r>
  <r>
    <s v="2012-9263"/>
    <x v="2"/>
    <x v="4"/>
    <x v="725"/>
    <x v="6"/>
    <s v="View"/>
    <x v="758"/>
    <x v="1"/>
    <s v="Mecklenburg"/>
    <n v="3"/>
    <s v="9201 Baybrook Lane_x0009__x0009__x0009__x0009__x0009__x0009__x0009__x0009_, Charlotte, NC 28277-3576"/>
    <x v="1"/>
    <s v="15015 Lancaster Highway, Charlotte, NC 28277"/>
    <s v="28277-3576"/>
    <s v="704-752-6513"/>
    <s v="www.invuesecurity.com"/>
    <n v="551114"/>
    <n v="541330"/>
    <s v="Management of Companies and Enterprises"/>
    <s v="Professional, Scientific, and Technical Services"/>
    <s v="Purchase and/or installation of equipment; Renovation to building; Training"/>
    <n v="937000"/>
    <n v="702750"/>
    <n v="234250"/>
    <n v="70"/>
    <n v="88"/>
    <n v="75000"/>
    <n v="0"/>
    <n v="5"/>
    <n v="9"/>
    <x v="3"/>
    <n v="0"/>
    <n v="147676"/>
    <n v="0"/>
    <n v="49225"/>
    <n v="60"/>
    <n v="88"/>
    <n v="112141"/>
    <n v="0"/>
    <s v=""/>
    <s v="NO INCENTIVES"/>
    <s v="NO INCENTIVES"/>
    <s v="NO INCENTIVES"/>
    <n v="147676"/>
  </r>
  <r>
    <s v="2012-8740"/>
    <x v="2"/>
    <x v="1"/>
    <x v="725"/>
    <x v="6"/>
    <s v="X-CEL"/>
    <x v="311"/>
    <x v="2"/>
    <s v="Cleveland"/>
    <n v="1"/>
    <s v="120 Blue Brook Drive, Shelby, NC 28150-1500"/>
    <x v="0"/>
    <s v="Cheruskerring 38, 31137 Hildesheim, Germany"/>
    <s v="28150-1500"/>
    <s v="49 5121 505 265"/>
    <s v="www.ksmcastings.com"/>
    <n v="331521"/>
    <n v="331524"/>
    <s v="Manufacturing"/>
    <s v="Manufacturing"/>
    <s v="Purchase and/or installation of equipment; Training; Other - Site Infrastructure; Grading"/>
    <n v="2876000"/>
    <n v="2876000"/>
    <n v="0"/>
    <n v="170"/>
    <n v="0"/>
    <n v="38529"/>
    <n v="40561660"/>
    <n v="5"/>
    <n v="12"/>
    <x v="2"/>
    <n v="1596000"/>
    <n v="1001037"/>
    <n v="0"/>
    <n v="0"/>
    <n v="189"/>
    <n v="0"/>
    <n v="47671"/>
    <n v="50692628"/>
    <s v=""/>
    <n v="2336834"/>
    <s v="Tax Grant; Up Front Site Prep"/>
    <n v="1747719.01"/>
    <n v="1001037"/>
  </r>
  <r>
    <s v="2012-9368"/>
    <x v="2"/>
    <x v="4"/>
    <x v="726"/>
    <x v="6"/>
    <s v="Background"/>
    <x v="759"/>
    <x v="1"/>
    <s v="New Hanover"/>
    <n v="3"/>
    <s v="1845 Sir Tyler Drive, Wilmington, NC 28405-8390"/>
    <x v="1"/>
    <s v="1845 Sir Tyler Drive, Wilmington, NC 28405"/>
    <s v="28405-8390"/>
    <s v="910-815-3880 ext. 7139"/>
    <s v="www.castlebranch.com"/>
    <n v="561611"/>
    <n v="518210"/>
    <s v="Administrative and Support and Waste Management and Remediation Services"/>
    <s v="Information"/>
    <s v="Purchase and/or installation of equipment; Training;  Other - Additional employment expansion"/>
    <n v="1651000"/>
    <n v="1238250"/>
    <n v="412750"/>
    <n v="378"/>
    <n v="180"/>
    <n v="33108"/>
    <n v="9225000"/>
    <n v="5"/>
    <n v="8"/>
    <x v="3"/>
    <n v="0"/>
    <n v="36295"/>
    <n v="0"/>
    <n v="12098"/>
    <n v="125"/>
    <n v="180"/>
    <n v="25270"/>
    <n v="0"/>
    <s v=""/>
    <n v="500000"/>
    <s v="Cash Grant"/>
    <n v="378026"/>
    <n v="36295"/>
  </r>
  <r>
    <s v="2012-9533"/>
    <x v="2"/>
    <x v="4"/>
    <x v="726"/>
    <x v="6"/>
    <s v="Oberlin"/>
    <x v="760"/>
    <x v="1"/>
    <s v="Mecklenburg"/>
    <n v="3"/>
    <s v="8310 Technology Drive, Charlotte, NC 28262-3387"/>
    <x v="1"/>
    <s v="8310 Technology Drive, Charlotte, NC 28262-3387"/>
    <s v="28262-3387"/>
    <s v="704-547-9200"/>
    <s v="www.rackroomshoes.com"/>
    <n v="551114"/>
    <s v=""/>
    <s v="Management of Companies and Enterprises"/>
    <s v=""/>
    <s v="Purchase and/or installation of equipment; Renovation to building; Other - Construction of new office bldg and modification of parking facilities"/>
    <n v="884000"/>
    <n v="663000"/>
    <n v="221000"/>
    <n v="87"/>
    <n v="160"/>
    <n v="66875"/>
    <n v="14435190"/>
    <n v="5"/>
    <n v="7"/>
    <x v="0"/>
    <n v="0"/>
    <n v="609014"/>
    <n v="0"/>
    <n v="203003"/>
    <n v="88"/>
    <n v="168"/>
    <n v="92542"/>
    <n v="20566094"/>
    <s v=""/>
    <n v="528135"/>
    <s v="Cash Grant"/>
    <n v="499488"/>
    <n v="609014"/>
  </r>
  <r>
    <s v="2012-9359"/>
    <x v="2"/>
    <x v="4"/>
    <x v="727"/>
    <x v="6"/>
    <s v="Kansas"/>
    <x v="761"/>
    <x v="1"/>
    <s v="Mecklenburg"/>
    <n v="3"/>
    <s v="7207 IBM Drive, Charlotte, NC 28262-4307"/>
    <x v="1"/>
    <s v="7475 Wisconsin Ave., Bethseda, MD 20814"/>
    <s v="28262-4307"/>
    <s v="301-841-1754"/>
    <s v="www.us.areva.com"/>
    <n v="551114"/>
    <n v="541330"/>
    <s v="Management of Companies and Enterprises"/>
    <s v="Professional, Scientific, and Technical Services"/>
    <s v="Other - Operating Expenses"/>
    <n v="3406000"/>
    <n v="2554500"/>
    <n v="851500"/>
    <n v="124"/>
    <n v="640"/>
    <n v="120107"/>
    <n v="0"/>
    <n v="4"/>
    <n v="9"/>
    <x v="3"/>
    <n v="0"/>
    <n v="72750"/>
    <n v="0"/>
    <n v="24250"/>
    <n v="0"/>
    <n v="519"/>
    <n v="0"/>
    <n v="0"/>
    <s v=""/>
    <s v="NO INCENTIVES"/>
    <s v="NO INCENTIVES"/>
    <s v="NO INCENTIVES"/>
    <n v="72750"/>
  </r>
  <r>
    <s v="2012-9283"/>
    <x v="2"/>
    <x v="1"/>
    <x v="728"/>
    <x v="6"/>
    <s v="Magellan"/>
    <x v="320"/>
    <x v="1"/>
    <s v="Mecklenburg, Wake"/>
    <n v="3"/>
    <s v="11225 North Community House Road, Charlotte, NC 28277-4435; 201 MetLife Way, Cary, NC 27513-2291; 101 MetLife Way, Cary, NC 27513-2290; 11215 North Community House Road, Charlotte, NC 28277-4435"/>
    <x v="0"/>
    <s v="1095 Avenue of the Americas, New York, NY 10036"/>
    <s v="28277-4435; 27513-2291; 27513-2290; 28277-4435"/>
    <s v="212-578-4492"/>
    <s v="www.metlife.com"/>
    <n v="52411"/>
    <n v="54151"/>
    <s v="Finance and Insurance"/>
    <s v="Professional, Scientific, and Technical Services"/>
    <s v="Purchase and/or installation of equipment; Renovation to building; Training; Other - Continued retention of associates and operation of the Project sites"/>
    <n v="116362000"/>
    <n v="87271500"/>
    <n v="29090500"/>
    <n v="2098"/>
    <n v="143"/>
    <n v="65513"/>
    <n v="112950000"/>
    <n v="2"/>
    <n v="12"/>
    <x v="2"/>
    <n v="29883000"/>
    <n v="48900061"/>
    <n v="9961000"/>
    <n v="16300020"/>
    <n v="1975"/>
    <n v="143"/>
    <n v="125259"/>
    <n v="141134114"/>
    <s v=""/>
    <n v="5713478.0600000005"/>
    <s v="TOC: cash grant                        WC: tax grant"/>
    <n v="6717250.8499999996"/>
    <n v="48900061"/>
  </r>
  <r>
    <s v="2013-9661"/>
    <x v="2"/>
    <x v="4"/>
    <x v="729"/>
    <x v="6"/>
    <s v="United"/>
    <x v="762"/>
    <x v="1"/>
    <s v="Mecklenburg"/>
    <n v="3"/>
    <s v="13777 Ballantyne Corporate Place, Suite 400, Charlotte, NC 28277-4411"/>
    <x v="0"/>
    <s v="13777 Ballantyne Corporate Place, Suite 400, Charlotte, NC 28277"/>
    <s v="28277-4411"/>
    <s v="704-609-3593"/>
    <s v="www.xpocorporate.com"/>
    <n v="488510"/>
    <n v="551114"/>
    <s v="Transportation and Warehousing"/>
    <s v="Management of Companies and Enterprises"/>
    <s v="Purchase and/or installation of equipment; Training"/>
    <n v="4797000"/>
    <n v="3597750"/>
    <n v="1199250"/>
    <n v="258"/>
    <n v="245"/>
    <n v="46879"/>
    <n v="0"/>
    <n v="1"/>
    <n v="9"/>
    <x v="5"/>
    <n v="0"/>
    <n v="0"/>
    <n v="0"/>
    <n v="0"/>
    <n v="91"/>
    <n v="245"/>
    <n v="66045"/>
    <n v="0"/>
    <s v=""/>
    <s v="NO INCENTIVES"/>
    <s v="NO INCENTIVES"/>
    <s v="NO INCENTIVES"/>
    <n v="0"/>
  </r>
  <r>
    <s v="2012-8743"/>
    <x v="2"/>
    <x v="4"/>
    <x v="730"/>
    <x v="6"/>
    <s v="Dragon"/>
    <x v="763"/>
    <x v="1"/>
    <s v="Wake"/>
    <n v="3"/>
    <s v="421 Fayetteville Street, Suite 900, Raleigh, NC 27601-2999"/>
    <x v="0"/>
    <s v="1359 Broadway, FL2/15 Inverness Way East (IHS Global AP adss), New York/Englewood, CO (IHS Global AP adss), NY 10018/80112"/>
    <s v="27601-2999"/>
    <s v="212-849-5000"/>
    <s v="www.ihsmarkit.com"/>
    <n v="541511"/>
    <n v="541611"/>
    <s v="Professional, Scientific, and Technical Services"/>
    <s v="Professional, Scientific, and Technical Services"/>
    <s v="Purchase and/or installation of equipment; Renovation to building; Training"/>
    <n v="5044000"/>
    <n v="3783000"/>
    <n v="1261000"/>
    <n v="225"/>
    <n v="14"/>
    <n v="56834"/>
    <n v="0"/>
    <n v="4"/>
    <n v="9"/>
    <x v="2"/>
    <n v="453000"/>
    <n v="3315913"/>
    <n v="151000"/>
    <n v="1105304"/>
    <n v="323"/>
    <n v="44"/>
    <n v="125554"/>
    <n v="0"/>
    <s v=""/>
    <s v="NO INCENTIVES"/>
    <s v="NO INCENTIVES"/>
    <s v="NO INCENTIVES"/>
    <n v="3315913"/>
  </r>
  <r>
    <s v="2012-9457"/>
    <x v="2"/>
    <x v="4"/>
    <x v="731"/>
    <x v="6"/>
    <s v="Speed"/>
    <x v="764"/>
    <x v="1"/>
    <s v="Pitt"/>
    <n v="2"/>
    <s v="1125 Sugg Parkway, Greenville, NC 27834-9078"/>
    <x v="1"/>
    <s v="1125 Sugg Parkway, Greenville, NC 27834-9078"/>
    <s v="27834-9078"/>
    <s v="252-754-1000"/>
    <s v="www.asmo-na.com"/>
    <n v="336390"/>
    <s v=""/>
    <s v="Manufacturing"/>
    <s v=""/>
    <s v="Purchase and/or installation of equipment; Renovation to building; Training"/>
    <n v="1477000"/>
    <n v="1255450"/>
    <n v="221550"/>
    <n v="180"/>
    <n v="536"/>
    <n v="34628"/>
    <n v="45000000"/>
    <n v="4"/>
    <n v="12"/>
    <x v="5"/>
    <n v="0"/>
    <n v="0"/>
    <n v="0"/>
    <n v="0"/>
    <n v="142"/>
    <n v="675"/>
    <n v="36727"/>
    <n v="0"/>
    <s v=""/>
    <n v="1287404"/>
    <s v="Tax Grant"/>
    <n v="1059292.28"/>
    <n v="0"/>
  </r>
  <r>
    <s v="2013-9739"/>
    <x v="2"/>
    <x v="4"/>
    <x v="731"/>
    <x v="6"/>
    <s v="Snowbird"/>
    <x v="765"/>
    <x v="1"/>
    <s v="Wake"/>
    <n v="3"/>
    <s v="8529 Six Forks Road, Raleigh, NC 27615-2963"/>
    <x v="1"/>
    <s v="8529 Six Forks Road, Raleigh, NC 27615"/>
    <s v="27615-2963"/>
    <s v="800-877-5678"/>
    <s v="www.allscripts.com"/>
    <n v="541511"/>
    <s v=""/>
    <s v="Professional, Scientific, and Technical Services"/>
    <s v=""/>
    <s v="Purchase and/or installation of equipment; Renovation to building; Training"/>
    <n v="7138000"/>
    <n v="5353500"/>
    <n v="1784500"/>
    <n v="315"/>
    <n v="1264"/>
    <n v="68220"/>
    <n v="0"/>
    <n v="5"/>
    <n v="12"/>
    <x v="5"/>
    <n v="0"/>
    <n v="0"/>
    <n v="0"/>
    <n v="0"/>
    <s v="Not Reported"/>
    <s v="Not Reported"/>
    <s v="Not Reported"/>
    <s v="Not Reported"/>
    <s v=""/>
    <s v="NO INCENTIVES"/>
    <s v="NO INCENTIVES"/>
    <s v="NO INCENTIVES"/>
    <n v="0"/>
  </r>
  <r>
    <s v="2013-9807"/>
    <x v="2"/>
    <x v="4"/>
    <x v="732"/>
    <x v="6"/>
    <s v="North Beach"/>
    <x v="766"/>
    <x v="2"/>
    <s v="Wake "/>
    <n v="3"/>
    <s v="421 Fayetteville Street, Suite 200, Raleigh, NC 27601-1792"/>
    <x v="0"/>
    <s v="2010 Crow Canyon Place Suite 100, San Ramon, CA 94583"/>
    <s v="27601-1792"/>
    <s v="925 277 3400"/>
    <s v="www.evalueserve.com"/>
    <n v="541618"/>
    <s v=""/>
    <s v="Professional, Scientific, and Technical Services"/>
    <s v=""/>
    <s v="Purchase and/or installation of equipment; Training; Other -Additional real estate / office space"/>
    <n v="3901000"/>
    <n v="2925750"/>
    <n v="975250"/>
    <n v="360"/>
    <n v="2"/>
    <n v="53666"/>
    <n v="0"/>
    <n v="5"/>
    <n v="10"/>
    <x v="5"/>
    <n v="0"/>
    <n v="0"/>
    <n v="0"/>
    <n v="0"/>
    <n v="41"/>
    <n v="2"/>
    <n v="74716"/>
    <n v="0"/>
    <s v=""/>
    <s v="NO INCENTIVES"/>
    <s v="NO INCENTIVES"/>
    <s v="NO INCENTIVES"/>
    <n v="0"/>
  </r>
  <r>
    <s v="2013-9915"/>
    <x v="2"/>
    <x v="4"/>
    <x v="733"/>
    <x v="6"/>
    <s v="Optimus"/>
    <x v="767"/>
    <x v="1"/>
    <s v="Wake"/>
    <n v="3"/>
    <s v="3000 Centre Green Way, 3rd Floor, Cary, NC 27513-5775"/>
    <x v="0"/>
    <s v="3000 CentreGreen Way, 3rd Floor, Cary, NC 27513"/>
    <s v="27513-5775"/>
    <s v="919-481-7900"/>
    <s v="www.DB.com"/>
    <n v="541511"/>
    <s v=""/>
    <s v="Professional, Scientific, and Technical Services"/>
    <s v=""/>
    <s v="Purchase and/or installation of equipment; Renovation to building; Training"/>
    <n v="7413000"/>
    <n v="5559750"/>
    <n v="1853250"/>
    <n v="388"/>
    <n v="319"/>
    <n v="80304"/>
    <n v="12240000"/>
    <n v="3"/>
    <n v="10"/>
    <x v="3"/>
    <n v="0"/>
    <n v="2533500"/>
    <n v="0"/>
    <n v="844500"/>
    <n v="254"/>
    <n v="319"/>
    <n v="115937"/>
    <n v="13678502"/>
    <s v=""/>
    <n v="1573825.1600000001"/>
    <s v="Tax Grant"/>
    <n v="1573825.1600000001"/>
    <n v="2533500"/>
  </r>
  <r>
    <s v="2012-9102"/>
    <x v="2"/>
    <x v="1"/>
    <x v="734"/>
    <x v="6"/>
    <s v="CMC"/>
    <x v="334"/>
    <x v="1"/>
    <s v="Buncombe, Ashe, New Hanover, Durham"/>
    <s v="3, 2, 3, 3"/>
    <s v="401 and 502 Sweeten Creek Industrial Park Road, Asheville, NC 28803-1729; 28803-1730; 400 The Professional Drive, West Jefferson, NC 28694-8281; 3901 Castle Hayne Road, Wilmington, NC 28402-2819; 3701 S Miami Blvd, Durham, NC 27703-9131"/>
    <x v="1"/>
    <s v="1 Neumann Way, Cincinnati, OH 45215"/>
    <s v="28803-1729; 28803-1730; 28694-8281; 28402-2819; 27703-9131"/>
    <s v="203-232-1496"/>
    <s v="www.geaviation.com"/>
    <n v="336412"/>
    <s v=""/>
    <s v="Manufacturing"/>
    <s v=""/>
    <s v="Purchase and/or installation of equipment; Renovation to building; Training"/>
    <n v="4762000"/>
    <n v="3571500"/>
    <n v="1190500"/>
    <n v="218"/>
    <n v="1405"/>
    <n v="43048"/>
    <n v="175617000"/>
    <n v="4"/>
    <n v="12"/>
    <x v="2"/>
    <n v="2097000"/>
    <n v="1474500"/>
    <n v="699000"/>
    <n v="491500"/>
    <n v="277"/>
    <n v="1530"/>
    <n v="99518"/>
    <n v="196766277"/>
    <s v=""/>
    <n v="3275000"/>
    <s v="Cash Grants"/>
    <n v="2877525"/>
    <n v="1474500"/>
  </r>
  <r>
    <s v="2012-9103"/>
    <x v="2"/>
    <x v="4"/>
    <x v="735"/>
    <x v="6"/>
    <s v="Dixie"/>
    <x v="540"/>
    <x v="1"/>
    <s v="Durham, Guilford"/>
    <s v="3, 2"/>
    <s v="9 Davis Drive, Durham, NC 27709; 3054 E Cornwallis Road, Not in City limits, NC 27709; 410 Swing Road, Greensboro, NC 27409-2012"/>
    <x v="1"/>
    <s v="3054 E. Cornwallis Road, Durham, NC 27709"/>
    <s v="27709; 27709; 27409-2012"/>
    <s v="919-281-2000"/>
    <s v="www.syngentabiotech.com"/>
    <n v="541711"/>
    <s v=""/>
    <s v="Professional, Scientific, and Technical Services"/>
    <s v=""/>
    <s v="Purchase and/or installation of equipment;  Training; Other - Construction "/>
    <n v="3978000"/>
    <n v="2983500"/>
    <n v="994500"/>
    <n v="135"/>
    <n v="1133"/>
    <n v="73462"/>
    <n v="84600000"/>
    <n v="4"/>
    <n v="12"/>
    <x v="5"/>
    <n v="0"/>
    <n v="0"/>
    <n v="0"/>
    <n v="0"/>
    <s v="Not Reported"/>
    <s v="Not Reported"/>
    <s v="Not Reported"/>
    <s v="Not Reported"/>
    <s v=""/>
    <n v="2282734"/>
    <s v="Cash Incentive"/>
    <n v="135000"/>
    <n v="0"/>
  </r>
  <r>
    <s v="2013-10109"/>
    <x v="2"/>
    <x v="4"/>
    <x v="736"/>
    <x v="6"/>
    <s v="Special K"/>
    <x v="768"/>
    <x v="2"/>
    <s v="Rockingham"/>
    <n v="1"/>
    <s v="271 Cardwell Rd, Mayodan, NC 27027-8043; 700 South Ayersville Road, Mayodan, NC 27027-2827"/>
    <x v="0"/>
    <s v="1 Lacey Pl, Southport, CT 6890"/>
    <s v="27027-8043; 27027-2827"/>
    <s v="203-259-7843"/>
    <s v="www.ruger.com"/>
    <n v="332994"/>
    <s v=""/>
    <s v="Manufacturing"/>
    <s v=""/>
    <s v="Purchase and/or installation of equipment; Renovation to building; Training; Other - Other expenses related to operating the North Carolina facility. "/>
    <n v="9462000"/>
    <n v="9462000"/>
    <n v="0"/>
    <n v="426"/>
    <n v="0"/>
    <n v="42628"/>
    <n v="24075000"/>
    <n v="4"/>
    <n v="12"/>
    <x v="2"/>
    <n v="3520000"/>
    <n v="4082507"/>
    <n v="0"/>
    <n v="0"/>
    <n v="452"/>
    <n v="166"/>
    <n v="66904"/>
    <n v="28623693"/>
    <s v=""/>
    <n v="1796465"/>
    <s v="Cash Grant"/>
    <n v="1075602.83"/>
    <n v="4082507"/>
  </r>
  <r>
    <s v="2013-10501"/>
    <x v="2"/>
    <x v="4"/>
    <x v="737"/>
    <x v="6"/>
    <s v="East"/>
    <x v="769"/>
    <x v="1"/>
    <s v="Rowan, Davie, Bladen"/>
    <s v="2, 2, 1"/>
    <s v="2121 Heilig Road, Salisbury, NC 28146-2316; 376 Gildan Drive, Mocksville, NC 27028; 820 NC Highway 211 West, Clarkton, NC 28433-7536"/>
    <x v="1"/>
    <s v="2121 Heilig Road, Salisbury, NC 28146-2316"/>
    <s v="28146-2316; 27028; 28433-7536"/>
    <s v="828-469-1536"/>
    <s v="www.gildan.com/"/>
    <n v="313110"/>
    <s v=""/>
    <s v="Manufacturing"/>
    <s v=""/>
    <s v="Purchase and/or installation of equipment; Training"/>
    <n v="4116000"/>
    <n v="3498600"/>
    <n v="617400"/>
    <n v="451"/>
    <n v="564"/>
    <n v="30665"/>
    <n v="232200000"/>
    <n v="1"/>
    <n v="12"/>
    <x v="2"/>
    <n v="2040850"/>
    <n v="1456350"/>
    <n v="360150"/>
    <n v="257003"/>
    <n v="594"/>
    <n v="1074"/>
    <n v="35041"/>
    <n v="279241799"/>
    <s v=""/>
    <s v="Depends on Assement in Bladen; $7,634,615 in Davie &amp; Rowan Counties"/>
    <s v="Cash Grant/ Cash incentive equal to ad valorem taxes paid by the Company multiplied by 75%; Direct equipment incentive/ Tax Grant/Land Donation for $1"/>
    <n v="5362771.01"/>
    <n v="1456350"/>
  </r>
  <r>
    <s v="2013-10074"/>
    <x v="2"/>
    <x v="4"/>
    <x v="738"/>
    <x v="6"/>
    <s v="Casper"/>
    <x v="770"/>
    <x v="2"/>
    <s v="Pender"/>
    <n v="3"/>
    <s v="360 Acme Way, Wilmington, NC 28401-2275"/>
    <x v="0"/>
    <s v="101 Vitamin Drive, Wilmington, NC 28401"/>
    <s v="28401-2275"/>
    <s v="718-383-8755"/>
    <s v="NA"/>
    <n v="311710"/>
    <s v=""/>
    <s v="Manufacturing"/>
    <s v=""/>
    <s v="Purchase and/or installation of equipment;  Training"/>
    <n v="1300000"/>
    <n v="975000"/>
    <n v="325000"/>
    <n v="114"/>
    <n v="0"/>
    <n v="29977"/>
    <n v="22500000"/>
    <n v="4"/>
    <n v="12"/>
    <x v="2"/>
    <n v="339000"/>
    <n v="558253"/>
    <n v="113000"/>
    <n v="186084"/>
    <n v="162"/>
    <n v="119"/>
    <n v="42952"/>
    <n v="35619639"/>
    <s v=""/>
    <s v="*** Note:  RC Creations received an interest free loanin the amount of $2,000,000.  The loan was from USDAand flowed through Four County EMC to Pender Countyand then to Acme Smoked Fish (part of RC Creations).Acme Smoked Fish is repaying the loan in monthly installments over a 10 year period to Pender County - and Pender County is repaying Four County EMC."/>
    <s v="Interest Free Loan From USAD"/>
    <s v="NA"/>
    <n v="558253"/>
  </r>
  <r>
    <s v="2013-9691"/>
    <x v="2"/>
    <x v="4"/>
    <x v="739"/>
    <x v="6"/>
    <s v="Panther"/>
    <x v="771"/>
    <x v="1"/>
    <s v="Gaston"/>
    <n v="2"/>
    <s v="1230 Gastonia Technology Parkway, Dallas, NC 28034-6721"/>
    <x v="0"/>
    <s v="1 Owens Corning Parkway, Toledo, OH 43659"/>
    <s v="28034-6721"/>
    <s v="419-248-8000"/>
    <s v="www.owenscorning.com"/>
    <n v="313230"/>
    <s v=""/>
    <s v="Manufacturing"/>
    <s v=""/>
    <s v="Purchase and/or installation of equipment; Renovation to building"/>
    <n v="1991000"/>
    <n v="1692350"/>
    <n v="298650"/>
    <n v="110"/>
    <n v="75"/>
    <n v="43727"/>
    <n v="108900000"/>
    <n v="3"/>
    <n v="10"/>
    <x v="3"/>
    <n v="0"/>
    <n v="107084"/>
    <n v="0"/>
    <n v="18897"/>
    <n v="100"/>
    <n v="79"/>
    <n v="114379"/>
    <n v="132189238"/>
    <s v=""/>
    <n v="364176.35000000003"/>
    <s v="Tax Grant"/>
    <n v="364176.35000000003"/>
    <n v="107084"/>
  </r>
  <r>
    <s v="2013-10553"/>
    <x v="2"/>
    <x v="4"/>
    <x v="740"/>
    <x v="6"/>
    <s v="Air Lift"/>
    <x v="772"/>
    <x v="2"/>
    <s v="Mecklenburg"/>
    <n v="3"/>
    <s v="200 South College Street, Charlotte, NC 28202-2012"/>
    <x v="0"/>
    <s v="175 Water Street, New York, NY 10038"/>
    <s v="28202-2012"/>
    <s v="212-770-6869"/>
    <s v="www.aig.com"/>
    <n v="541511"/>
    <s v=""/>
    <s v="Professional, Scientific, and Technical Services"/>
    <s v=""/>
    <s v="Purchase and/or installation of equipment; Renovation to building; Training"/>
    <n v="6659000"/>
    <n v="4994250"/>
    <n v="1664750"/>
    <n v="207"/>
    <n v="120"/>
    <n v="90699"/>
    <n v="4952391"/>
    <n v="4"/>
    <n v="10"/>
    <x v="2"/>
    <n v="1102500"/>
    <n v="3557561"/>
    <n v="367500"/>
    <n v="1185854"/>
    <n v="217"/>
    <n v="123"/>
    <n v="175792"/>
    <n v="5055283"/>
    <s v=""/>
    <s v="NO INCENTIVES"/>
    <s v="NO INCENTIVES"/>
    <s v="NO INCENTIVES"/>
    <n v="3557561"/>
  </r>
  <r>
    <s v="2013-10468"/>
    <x v="2"/>
    <x v="4"/>
    <x v="741"/>
    <x v="6"/>
    <s v="Cupcake"/>
    <x v="773"/>
    <x v="1"/>
    <s v="Mecklenburg"/>
    <n v="3"/>
    <s v="10200 David Taylor Drive, Charlotte, NC 28262-2373"/>
    <x v="1"/>
    <s v="10200 David Taylor Drive, Charlotte, NC 28262-2373"/>
    <s v="28262-2373"/>
    <s v="980-236-2000"/>
    <s v="www.ElectroluxUSA.com"/>
    <n v="551114"/>
    <n v="541712"/>
    <s v="Management of Companies and Enterprises"/>
    <s v="Professional, Scientific, and Technical Services"/>
    <s v="Purchase and/or installation of equipment; Training; Other - Expansion of Existing Building"/>
    <n v="36560000"/>
    <n v="27420000"/>
    <n v="9140000"/>
    <n v="648"/>
    <n v="760"/>
    <n v="91337"/>
    <n v="76500000"/>
    <n v="3"/>
    <n v="12"/>
    <x v="5"/>
    <n v="0"/>
    <n v="0"/>
    <n v="0"/>
    <n v="0"/>
    <s v="Not Reported"/>
    <s v="Not Reported"/>
    <s v="Not Reported"/>
    <s v="Not Reported"/>
    <s v=""/>
    <n v="6388749"/>
    <s v="Cash Grant"/>
    <n v="0"/>
    <n v="0"/>
  </r>
  <r>
    <s v="2013-10676"/>
    <x v="2"/>
    <x v="4"/>
    <x v="742"/>
    <x v="7"/>
    <s v="Snoopy"/>
    <x v="774"/>
    <x v="1"/>
    <s v="Catawba"/>
    <n v="2"/>
    <s v="1848 GKN Way, Newton, NC 28658-9072"/>
    <x v="1"/>
    <s v="1848 GKN Way, Newton, NC 28658"/>
    <s v="28658-9072"/>
    <s v="828-428-3711"/>
    <s v="www.gkn.com"/>
    <n v="336350"/>
    <s v=""/>
    <s v="Manufacturing"/>
    <s v=""/>
    <s v="Purchase and/or installation of equipment; Renovation to building; Training"/>
    <n v="3535000"/>
    <n v="3004750"/>
    <n v="530250"/>
    <n v="205"/>
    <n v="633"/>
    <n v="37987"/>
    <n v="102465000"/>
    <n v="5"/>
    <n v="12"/>
    <x v="3"/>
    <n v="0"/>
    <n v="773864"/>
    <n v="0"/>
    <n v="136564"/>
    <n v="385"/>
    <n v="1014"/>
    <n v="45369"/>
    <n v="0"/>
    <s v=""/>
    <n v="4456744"/>
    <s v="Tax Grant"/>
    <n v="4147870"/>
    <n v="773864"/>
  </r>
  <r>
    <s v="2014-11211"/>
    <x v="2"/>
    <x v="4"/>
    <x v="743"/>
    <x v="7"/>
    <s v="Oscar"/>
    <x v="775"/>
    <x v="1"/>
    <s v="Mecklenburg"/>
    <n v="3"/>
    <s v="1000 Louis Rose Place, 2nd Floor, Charlotte, NC 28262-8546; 10101 Claude Freeman Drive, Charlotte, NC 28262-2674"/>
    <x v="1"/>
    <s v="1101 Red Ventures Drive, Fort Mill, SC 29707"/>
    <s v="28262-8546; 28262-2674"/>
    <s v="704-971-4372"/>
    <s v="N/A"/>
    <n v="561422"/>
    <s v=""/>
    <s v="Administrative and Support and Waste Management and Remediation Services"/>
    <s v=""/>
    <s v="Purchase and/or installation of equipment; Renovation to building; Training; Other - Possible building/land acquisition, technology innovation and recruiting"/>
    <n v="4325000"/>
    <n v="3243750"/>
    <n v="1081250"/>
    <n v="522"/>
    <n v="198"/>
    <n v="48110"/>
    <n v="0"/>
    <n v="5"/>
    <n v="12"/>
    <x v="3"/>
    <n v="0"/>
    <n v="406586"/>
    <n v="0"/>
    <n v="135528"/>
    <n v="437"/>
    <n v="198"/>
    <n v="48724"/>
    <n v="0"/>
    <n v="406586"/>
    <s v="NO INCENTIVES"/>
    <s v="NO INCENTIVES"/>
    <s v="NO INCENTIVES"/>
    <n v="0"/>
  </r>
  <r>
    <s v="2014-11227"/>
    <x v="2"/>
    <x v="4"/>
    <x v="744"/>
    <x v="7"/>
    <s v="Spring"/>
    <x v="776"/>
    <x v="1"/>
    <s v="Lee, Alamance"/>
    <n v="2"/>
    <s v="4901 Womack Rd, Sanford, NC 27330-9593; 1067 Trollingwood-Hawfields Road, Mebane, NC 27302-9740"/>
    <x v="1"/>
    <s v="4901 Womack Rd, Sanford, NC 27330-9593"/>
    <s v="27330-9593; 27302-9740"/>
    <s v="919-708-4510"/>
    <s v="www.GKNDriveline.com"/>
    <n v="336350"/>
    <n v="493110"/>
    <s v="Manufacturing"/>
    <s v="Transportation and Warehousing"/>
    <s v="Purchase and/or installation of equipment; Renovation to building; Training"/>
    <n v="1340000"/>
    <n v="1139000"/>
    <n v="201000"/>
    <n v="105"/>
    <n v="1227"/>
    <n v="39048"/>
    <n v="16236000"/>
    <n v="2"/>
    <n v="12"/>
    <x v="3"/>
    <n v="0"/>
    <n v="391000"/>
    <n v="0"/>
    <n v="69000"/>
    <n v="293"/>
    <n v="1362"/>
    <n v="46197"/>
    <n v="26861935"/>
    <s v=""/>
    <n v="153900"/>
    <s v="Cash Grant"/>
    <n v="153900"/>
    <n v="391000"/>
  </r>
  <r>
    <s v="2013-10865"/>
    <x v="2"/>
    <x v="4"/>
    <x v="745"/>
    <x v="7"/>
    <s v="Sundance"/>
    <x v="777"/>
    <x v="1"/>
    <s v="Wake"/>
    <n v="3"/>
    <s v="7100-7 Kit Creek Road, Research Triangle Park, NC 27709-4987"/>
    <x v="1"/>
    <s v="170 West Tasman Drive, San Jose, CA 95134"/>
    <s v="27709-4987"/>
    <s v="408-526-4000"/>
    <s v="www.cisco.com"/>
    <n v="551114"/>
    <s v=""/>
    <s v="Management of Companies and Enterprises"/>
    <s v=""/>
    <s v="Purchase and/or installation of equipment; Training;  Other - IT and telecommunications equipment and operating expenses "/>
    <n v="17309000"/>
    <n v="12981750"/>
    <n v="4327250"/>
    <n v="495"/>
    <n v="4759"/>
    <n v="65430"/>
    <n v="0"/>
    <n v="3"/>
    <n v="12"/>
    <x v="2"/>
    <n v="5820000"/>
    <n v="7161750"/>
    <n v="1940000"/>
    <n v="2387250"/>
    <n v="549"/>
    <n v="5173"/>
    <n v="153825"/>
    <n v="0"/>
    <s v=""/>
    <s v="NO INCENTIVES"/>
    <s v="NO INCENTIVES"/>
    <s v="NO INCENTIVES"/>
    <n v="7161750"/>
  </r>
  <r>
    <s v="2013-10399"/>
    <x v="2"/>
    <x v="4"/>
    <x v="746"/>
    <x v="7"/>
    <s v="Knitwear"/>
    <x v="778"/>
    <x v="1"/>
    <s v="Burke"/>
    <n v="1"/>
    <s v="9451 Neuville Avenue, Hildebran, NC 28637-8374"/>
    <x v="1"/>
    <s v="9451 Neuville Avenue, Hildebran, NC 28637"/>
    <s v="28637-8374"/>
    <s v="828-397-5566"/>
    <s v="www.peds.com"/>
    <n v="315110"/>
    <s v=""/>
    <s v="Manufacturing"/>
    <s v=""/>
    <s v="Purchase and/or installation of equipment;  Training"/>
    <n v="2935000"/>
    <n v="2935000"/>
    <n v="0"/>
    <n v="185"/>
    <n v="66"/>
    <n v="34121"/>
    <n v="14400000"/>
    <n v="4"/>
    <n v="12"/>
    <x v="3"/>
    <n v="0"/>
    <n v="274657"/>
    <n v="0"/>
    <n v="0"/>
    <n v="138"/>
    <n v="66"/>
    <n v="37710"/>
    <n v="0"/>
    <n v="274657"/>
    <n v="50000"/>
    <s v="Cash Grant"/>
    <n v="50000"/>
    <n v="0"/>
  </r>
  <r>
    <s v="2014-11653"/>
    <x v="2"/>
    <x v="4"/>
    <x v="747"/>
    <x v="7"/>
    <s v="Advance"/>
    <x v="779"/>
    <x v="1"/>
    <s v="Wake"/>
    <n v="3"/>
    <s v="2635 East Millbrook Rd., Raleigh, NC 27604-2988; 4200 Six Forks Road, Raleigh, NC 27609-5716"/>
    <x v="1"/>
    <s v="5008 Airport Road, Roanoke, VA 24012"/>
    <s v="27604-2988; 27609-5716"/>
    <s v="952-715-5086"/>
    <s v="www.advanceautoparts.com"/>
    <n v="551114"/>
    <s v=""/>
    <s v="Management of Companies and Enterprises"/>
    <s v=""/>
    <s v="Purchase and/or installation of equipment; Renovation to building; Renovation to building; Other - offset the addtional costs of having two corporate centers includng, but not limited to, relocation of employees and additional operating costs."/>
    <n v="23210000"/>
    <n v="17407500"/>
    <n v="5802500"/>
    <n v="540"/>
    <n v="0"/>
    <n v="99693"/>
    <n v="0"/>
    <n v="3"/>
    <n v="12"/>
    <x v="2"/>
    <n v="7635000"/>
    <n v="9713846"/>
    <n v="2545000"/>
    <n v="3237949"/>
    <n v="639"/>
    <n v="82"/>
    <n v="158755"/>
    <n v="0"/>
    <s v=""/>
    <s v="NO INCENTIVES"/>
    <s v="NO INCENTIVES"/>
    <s v="NO INCENTIVES"/>
    <n v="9713846"/>
  </r>
  <r>
    <s v="2014-11194"/>
    <x v="2"/>
    <x v="4"/>
    <x v="748"/>
    <x v="7"/>
    <s v="Link"/>
    <x v="780"/>
    <x v="1"/>
    <s v="Granville"/>
    <n v="2"/>
    <s v="603 West Industry Drive, Oxford, NC 27565-3593; 204 West Industry Drive, Oxford, NC 27565-3593"/>
    <x v="1"/>
    <s v="603 W. Industry Dr., Oxford, NC 27565"/>
    <s v="27565-3593; 27565-3593"/>
    <s v="919-693-3115"/>
    <s v="www.idealfastener.com"/>
    <n v="339993"/>
    <s v=""/>
    <s v="Manufacturing"/>
    <s v=""/>
    <s v="Purchase and/or installation of equipment; Renovation to building "/>
    <n v="1549000"/>
    <n v="1316650"/>
    <n v="232350"/>
    <n v="140"/>
    <n v="226"/>
    <n v="35200"/>
    <n v="5201100"/>
    <n v="5"/>
    <n v="12"/>
    <x v="3"/>
    <n v="0"/>
    <n v="15959"/>
    <n v="0"/>
    <n v="2816"/>
    <n v="10"/>
    <n v="226"/>
    <n v="58412"/>
    <n v="0"/>
    <s v=""/>
    <n v="149000"/>
    <s v="Cash Grant"/>
    <n v="175088"/>
    <n v="15959"/>
  </r>
  <r>
    <s v="2014-11453"/>
    <x v="2"/>
    <x v="4"/>
    <x v="748"/>
    <x v="7"/>
    <s v="Suspense"/>
    <x v="781"/>
    <x v="2"/>
    <s v="Mecklenburg"/>
    <n v="3"/>
    <s v="200 S. College Street, Charlotte, NC 28202-0009"/>
    <x v="0"/>
    <s v="4365 Route 1 South , Suite # 207, Princeton, NJ 8540"/>
    <s v="28202-0009"/>
    <s v="609-917-3366"/>
    <s v="www.spectragrp.com"/>
    <n v="541511"/>
    <s v=""/>
    <s v="Professional, Scientific, and Technical Services"/>
    <s v=""/>
    <s v="Purchase and/or installation of equipment;  Training"/>
    <n v="3935000"/>
    <n v="2951250"/>
    <n v="983750"/>
    <n v="225"/>
    <n v="0"/>
    <n v="76496"/>
    <n v="0"/>
    <n v="4"/>
    <n v="12"/>
    <x v="5"/>
    <n v="0"/>
    <n v="0"/>
    <n v="0"/>
    <n v="0"/>
    <s v="Not Reported"/>
    <s v="Not Reported"/>
    <s v="Not Reported"/>
    <s v="Not Reported"/>
    <s v=""/>
    <s v="NO INCENTIVES"/>
    <s v="NO INCENTIVES"/>
    <s v="NO INCENTIVES"/>
    <n v="0"/>
  </r>
  <r>
    <s v="2014-11263"/>
    <x v="2"/>
    <x v="1"/>
    <x v="749"/>
    <x v="7"/>
    <s v="Infinium"/>
    <x v="375"/>
    <x v="1"/>
    <s v="Mecklenburg"/>
    <n v="3"/>
    <s v="2415 Cascade Pointe Boulevard, Charlotte, NC 28208-6899"/>
    <x v="0"/>
    <s v="200 Riverfront Boulevard, Elmwood Park, NJ 7407"/>
    <s v="28208-6899"/>
    <s v="(201) 791-7600"/>
    <s v="www.sealedair.com"/>
    <n v="551114"/>
    <s v=""/>
    <s v="Management of Companies and Enterprises"/>
    <s v=""/>
    <s v="Purchase and/or installation of equipment; Renovation to building; Training; Other - Construction of building and underlying infrastructure"/>
    <n v="48956000"/>
    <n v="36717000"/>
    <n v="12239000"/>
    <n v="1136"/>
    <n v="0"/>
    <n v="107534"/>
    <n v="52713000"/>
    <n v="3"/>
    <n v="12"/>
    <x v="3"/>
    <n v="0"/>
    <n v="7415654"/>
    <n v="0"/>
    <n v="2471883"/>
    <n v="962"/>
    <n v="0"/>
    <n v="155382"/>
    <n v="75956385"/>
    <s v=""/>
    <n v="1622569"/>
    <s v="Cash Grant"/>
    <n v="0"/>
    <n v="7415654"/>
  </r>
  <r>
    <s v="2010-6850"/>
    <x v="2"/>
    <x v="4"/>
    <x v="750"/>
    <x v="7"/>
    <s v="Trio"/>
    <x v="782"/>
    <x v="2"/>
    <s v="Sampson, Richmond"/>
    <s v="2, 1"/>
    <s v="11499 Faison Hwy, Faison, NC 28341; 1125 N NC Highway 117, Hamlet, NC 28345-4378"/>
    <x v="0"/>
    <s v="7200 Wisconsin Ave, Suite 1000, Bethesda, MD 20814"/>
    <s v="28341; 28345-4378"/>
    <s v="(301) 657-5560 "/>
    <s v="www.envivabiomass.com"/>
    <n v="321999"/>
    <s v=""/>
    <s v="Manufacturing"/>
    <s v=""/>
    <s v="Purchase and/or installation of equipment; Training; Other - various other project development costs including reimbursement for site preparation, etc."/>
    <n v="1905000"/>
    <n v="1619250"/>
    <n v="285750"/>
    <n v="144"/>
    <n v="178"/>
    <n v="34165"/>
    <n v="192780000"/>
    <n v="2"/>
    <n v="12"/>
    <x v="2"/>
    <n v="836400"/>
    <n v="504050"/>
    <n v="147600"/>
    <n v="88950"/>
    <n v="152"/>
    <n v="188"/>
    <n v="77464"/>
    <n v="325528879"/>
    <s v=""/>
    <n v="4785850"/>
    <s v="Tax Grant; Tax Grant, Site development cost (initial), Site development cost 2(Site development cost 2 is lost due to non-use)"/>
    <n v="5069006.45"/>
    <n v="504050"/>
  </r>
  <r>
    <s v="2013-10809"/>
    <x v="2"/>
    <x v="4"/>
    <x v="751"/>
    <x v="7"/>
    <s v="Bravo"/>
    <x v="783"/>
    <x v="1"/>
    <s v="Mecklenburg"/>
    <n v="3"/>
    <s v="1210 AvidXchange Lane, Charlotte, NC 28206-3560"/>
    <x v="1"/>
    <s v="1210 AvidXchange Lane, Charlotte, NC 28206"/>
    <s v="28206-3560"/>
    <s v="980-859-4070"/>
    <s v="http://www.avidxchange.com/"/>
    <n v="551114"/>
    <s v=""/>
    <s v="Management of Companies and Enterprises"/>
    <s v=""/>
    <s v="Purchase and/or installation of equipment; Training"/>
    <n v="10023000"/>
    <n v="7517250"/>
    <n v="2505750"/>
    <n v="543"/>
    <n v="205"/>
    <n v="55486"/>
    <n v="19341565"/>
    <n v="4"/>
    <n v="12"/>
    <x v="2"/>
    <n v="3510000"/>
    <n v="3862456"/>
    <n v="1170000"/>
    <n v="1287485"/>
    <n v="690"/>
    <n v="447"/>
    <n v="99174"/>
    <n v="29252612"/>
    <s v=""/>
    <n v="1120212"/>
    <s v="Cash Grant"/>
    <n v="1120212"/>
    <n v="3862456"/>
  </r>
  <r>
    <s v="2013-10746"/>
    <x v="2"/>
    <x v="1"/>
    <x v="752"/>
    <x v="7"/>
    <s v="Nightingale"/>
    <x v="381"/>
    <x v="1"/>
    <s v="Wake"/>
    <n v="3"/>
    <s v="11000 Regency Parkway, Suite 10, Cary, NC 27518-8518; 200 Regency Woods Place, Cary, NC 27518-6035"/>
    <x v="0"/>
    <s v="330 Potrero Ave, Sunnyvale, CA 94085"/>
    <s v="27518-8518; 27518-6035"/>
    <s v="408-733-0480"/>
    <s v="www.hcltech.com"/>
    <n v="541511"/>
    <n v="541512"/>
    <s v="Professional, Scientific, and Technical Services"/>
    <s v="Professional, Scientific, and Technical Services"/>
    <s v="Purchase and/or installation of equipment; Training; Other - Reimbursement for retrofit of new facility"/>
    <n v="26144000"/>
    <n v="19608000"/>
    <n v="6536000"/>
    <n v="1113"/>
    <n v="831"/>
    <n v="46488"/>
    <n v="8100000"/>
    <n v="4"/>
    <n v="12"/>
    <x v="3"/>
    <n v="0"/>
    <n v="1504316"/>
    <n v="0"/>
    <n v="501439"/>
    <n v="456"/>
    <n v="831"/>
    <n v="108999"/>
    <n v="8620088"/>
    <s v=""/>
    <n v="123700"/>
    <s v="Town of Cary grant"/>
    <n v="69000"/>
    <n v="1504316"/>
  </r>
  <r>
    <s v="2014-11732"/>
    <x v="2"/>
    <x v="1"/>
    <x v="753"/>
    <x v="7"/>
    <s v="Forge"/>
    <x v="382"/>
    <x v="2"/>
    <s v="Wilson"/>
    <n v="1"/>
    <s v="2401 Stantonsburg Road, Wilson, NC 27893-8414"/>
    <x v="1"/>
    <s v="2401 Stantonsburg Road, Wilson, NC 27893"/>
    <s v="27893-8414"/>
    <s v="252-237-8181"/>
    <s v="www.linamar.com"/>
    <n v="332111"/>
    <s v=""/>
    <s v="Manufacturing"/>
    <s v=""/>
    <s v="Purchase and/or installation of equipment; Renovation to building; Training"/>
    <n v="993000"/>
    <n v="993000"/>
    <n v="0"/>
    <n v="113"/>
    <n v="145"/>
    <n v="37633"/>
    <n v="36000000"/>
    <n v="5"/>
    <n v="12"/>
    <x v="2"/>
    <n v="588000"/>
    <n v="249544"/>
    <n v="0"/>
    <n v="0"/>
    <n v="109"/>
    <n v="145"/>
    <n v="63392"/>
    <n v="36133946"/>
    <s v=""/>
    <n v="1400000"/>
    <s v="(4) 125,000 annually; up to $200,000 grading/clearing"/>
    <n v="1400000"/>
    <n v="249544"/>
  </r>
  <r>
    <s v="2011-8266"/>
    <x v="2"/>
    <x v="4"/>
    <x v="754"/>
    <x v="7"/>
    <s v="Arthur"/>
    <x v="784"/>
    <x v="1"/>
    <s v="Durham"/>
    <n v="3"/>
    <s v="1733 TW Alexander Drive, Durham, NC 27703; 4233 Technology Drive, Durham, NC 27704-2173; 3908 Patriot Drive, Durham, NC 27703-8225"/>
    <x v="0"/>
    <s v="4233 Technology Drive, Durham, NC 27704"/>
    <s v="27703; 27704-2173; 27703-8225"/>
    <s v="919-287-6300"/>
    <s v="www.argostherapeutics.com"/>
    <n v="325414"/>
    <n v="541711"/>
    <s v="Manufacturing"/>
    <s v="Professional, Scientific, and Technical Services"/>
    <s v="Purchase and/or installation of equipment"/>
    <n v="6181000"/>
    <n v="4635750"/>
    <n v="1545250"/>
    <n v="212"/>
    <n v="95"/>
    <n v="71172"/>
    <n v="50985000"/>
    <n v="4"/>
    <n v="12"/>
    <x v="5"/>
    <n v="0"/>
    <n v="0"/>
    <n v="0"/>
    <n v="0"/>
    <n v="35"/>
    <n v="95"/>
    <n v="118770"/>
    <n v="0"/>
    <s v=""/>
    <n v="925000"/>
    <s v="Cash Incentive"/>
    <n v="0"/>
    <n v="0"/>
  </r>
  <r>
    <s v="2014-11346"/>
    <x v="2"/>
    <x v="4"/>
    <x v="754"/>
    <x v="7"/>
    <s v="Pangloss"/>
    <x v="785"/>
    <x v="1"/>
    <s v="Pitt"/>
    <n v="2"/>
    <s v="5900 Martin Luther King, Jr. Highway, Greenville (not in City Limits), NC 27835-8628"/>
    <x v="1"/>
    <s v="5900 Martin Luther King, Jr. Highway, Greenville, NC 27836-8628"/>
    <s v="27835-8628"/>
    <s v="(919) 226-3200"/>
    <s v="patheon.com"/>
    <n v="325412"/>
    <n v="541710"/>
    <s v="Manufacturing"/>
    <s v="Professional, Scientific, and Technical Services"/>
    <s v="Purchase and/or installation of equipment"/>
    <n v="7437000"/>
    <n v="6321450"/>
    <n v="1115550"/>
    <n v="439"/>
    <n v="1645"/>
    <n v="48718"/>
    <n v="143100000"/>
    <n v="5"/>
    <n v="12"/>
    <x v="5"/>
    <n v="0"/>
    <n v="0"/>
    <n v="0"/>
    <n v="0"/>
    <s v="Not Reported"/>
    <s v="Not Reported"/>
    <s v="Not Reported"/>
    <s v="Not Reported"/>
    <s v=""/>
    <n v="2982457"/>
    <s v="Tax Grant"/>
    <n v="2036489.78"/>
    <n v="0"/>
  </r>
  <r>
    <s v="2014-11730"/>
    <x v="2"/>
    <x v="4"/>
    <x v="755"/>
    <x v="7"/>
    <s v="Accent"/>
    <x v="786"/>
    <x v="1"/>
    <s v="Mecklenburg"/>
    <n v="3"/>
    <s v="8520 Cliff Cameron Dr, Suite 200, Charlotte, NC 28269-0013"/>
    <x v="0"/>
    <s v="211 Quality Circle, College Station, TX 77845"/>
    <s v="28269-0013"/>
    <s v="979-691-7700"/>
    <s v="www.cognizant.com"/>
    <n v="541511"/>
    <s v=""/>
    <s v="Professional, Scientific, and Technical Services"/>
    <s v=""/>
    <s v="Purchase and/or installation of equipment; Renovation to building"/>
    <n v="6784000"/>
    <n v="5088000"/>
    <n v="1696000"/>
    <n v="450"/>
    <n v="1486"/>
    <n v="71603"/>
    <n v="0"/>
    <n v="4"/>
    <n v="12"/>
    <x v="2"/>
    <n v="2505000"/>
    <n v="2566505"/>
    <n v="835000"/>
    <n v="855501"/>
    <n v="504"/>
    <n v="1561"/>
    <n v="126946"/>
    <n v="0"/>
    <s v=""/>
    <s v="NO INCENTIVES"/>
    <s v="NO INCENTIVES"/>
    <s v="NO INCENTIVES"/>
    <n v="2566505"/>
  </r>
  <r>
    <s v="2015-16474"/>
    <x v="2"/>
    <x v="4"/>
    <x v="756"/>
    <x v="8"/>
    <s v="Cornhusker"/>
    <x v="787"/>
    <x v="1"/>
    <s v="Cleveland"/>
    <n v="2"/>
    <s v="2501 W Dixon Blvd, Shelby, NC 28152-9012"/>
    <x v="1"/>
    <s v="2501 W Dixon Blvd, Shelby, NC 28150"/>
    <s v="28152-9012"/>
    <s v="402-261-3851"/>
    <s v="NA - New entity"/>
    <n v="332313"/>
    <s v=""/>
    <s v="Manufacturing"/>
    <s v=""/>
    <s v="Purchase and/or installation of equipment; Renovation to building; Training; Other - Real property improvements &amp; manufacturing machinery &amp; equipment"/>
    <n v="1559000"/>
    <n v="1325150"/>
    <n v="233850"/>
    <n v="86"/>
    <n v="66"/>
    <n v="45393"/>
    <n v="0"/>
    <n v="3"/>
    <n v="12"/>
    <x v="3"/>
    <n v="0"/>
    <n v="242326"/>
    <n v="0"/>
    <n v="42764"/>
    <n v="82"/>
    <n v="66"/>
    <n v="51726"/>
    <n v="0"/>
    <s v=""/>
    <s v="NO INCENTIVES"/>
    <s v="NO INCENTIVES"/>
    <s v="NO INCENTIVES"/>
    <n v="242326"/>
  </r>
  <r>
    <s v="2015-16389"/>
    <x v="2"/>
    <x v="4"/>
    <x v="757"/>
    <x v="8"/>
    <s v="Galaxy II"/>
    <x v="788"/>
    <x v="1"/>
    <s v="Forsyth"/>
    <n v="3"/>
    <s v="3200 Temple School Rd, Winston-Salem, NC 27107-3628"/>
    <x v="1"/>
    <s v="950 W 190th St, Torrance, CA 90502"/>
    <s v="27107-3628"/>
    <s v="(310) 410-9600"/>
    <s v="www.herbalife.com"/>
    <n v="325412"/>
    <n v="541511"/>
    <s v="Manufacturing"/>
    <s v="Professional, Scientific, and Technical Services"/>
    <s v="Purchase and/or installation of equipment; Renovation to building; "/>
    <n v="3998750"/>
    <n v="2999250"/>
    <n v="999500"/>
    <n v="271"/>
    <n v="493"/>
    <n v="49055"/>
    <n v="0"/>
    <n v="3"/>
    <n v="12"/>
    <x v="2"/>
    <n v="1620000"/>
    <n v="1354453"/>
    <n v="540000"/>
    <n v="451234"/>
    <n v="305"/>
    <n v="684"/>
    <n v="78330"/>
    <n v="0"/>
    <s v=""/>
    <n v="300000"/>
    <s v="Cash Grant"/>
    <n v="300000"/>
    <n v="1354453"/>
  </r>
  <r>
    <s v="2014-16096"/>
    <x v="2"/>
    <x v="4"/>
    <x v="758"/>
    <x v="8"/>
    <s v="Brownstone"/>
    <x v="789"/>
    <x v="2"/>
    <s v="Mecklenburg"/>
    <n v="3"/>
    <s v="1515 S Tryon St., Charlotte, NC 28203-4454"/>
    <x v="0"/>
    <s v="6300 Bee Cave Road, Building One, Austin, TX 78746"/>
    <s v="28203-4454"/>
    <s v="512-306-7421"/>
    <s v="http://us.dimensional.com"/>
    <n v="551114"/>
    <s v=""/>
    <s v="Management of Companies and Enterprises"/>
    <s v=""/>
    <s v="Purchase and/or installation of equipment; Training"/>
    <n v="13747000"/>
    <n v="10310250"/>
    <n v="3436750"/>
    <n v="284"/>
    <n v="0"/>
    <n v="132323"/>
    <n v="94500000"/>
    <n v="5"/>
    <n v="12"/>
    <x v="2"/>
    <n v="7302750"/>
    <n v="2865636"/>
    <n v="2434250"/>
    <n v="955212"/>
    <n v="286"/>
    <n v="0"/>
    <n v="183475"/>
    <n v="157383874"/>
    <s v=""/>
    <n v="7638584"/>
    <s v="Cash Grant"/>
    <n v="3429171.88"/>
    <n v="2865636"/>
  </r>
  <r>
    <s v="2014-12677"/>
    <x v="2"/>
    <x v="4"/>
    <x v="759"/>
    <x v="8"/>
    <s v="Mind"/>
    <x v="790"/>
    <x v="1"/>
    <s v="Durham"/>
    <n v="3"/>
    <s v="4307 Emperor Blvd., Suite 300, Durham, NC 27703-8080"/>
    <x v="1"/>
    <s v="4307 Emperor Boulevard, Suite 300, Durham, NC 27703"/>
    <s v="27703-8080"/>
    <s v="317-715-8412"/>
    <s v="www.inin.com"/>
    <n v="541511"/>
    <s v=""/>
    <s v="Professional, Scientific, and Technical Services"/>
    <s v=""/>
    <s v="Purchase and/or installation of equipment; Training; Other - Furniture and Fixtures"/>
    <n v="2183000"/>
    <n v="1637250"/>
    <n v="545750"/>
    <n v="200"/>
    <n v="106"/>
    <n v="63000"/>
    <n v="0"/>
    <n v="4"/>
    <n v="12"/>
    <x v="5"/>
    <n v="0"/>
    <n v="0"/>
    <n v="0"/>
    <n v="0"/>
    <s v="Not Reported"/>
    <s v="Not Reported"/>
    <s v="Not Reported"/>
    <s v="Not Reported"/>
    <s v=""/>
    <s v="NO INCENTIVES"/>
    <s v="NO INCENTIVES"/>
    <s v="NO INCENTIVES"/>
    <n v="0"/>
  </r>
  <r>
    <s v="2015-16358"/>
    <x v="2"/>
    <x v="4"/>
    <x v="760"/>
    <x v="8"/>
    <s v="Palm"/>
    <x v="791"/>
    <x v="1"/>
    <s v="Mecklenburg"/>
    <n v="3"/>
    <s v="4250 Congress Street, Suite 900, Charlotte, NC 28209-0044"/>
    <x v="0"/>
    <s v="4250 Congress St, Suite 900, Charlotte, NC 28209"/>
    <s v="28209-0044"/>
    <s v="980.299.5700"/>
    <s v="www.albemarle.com"/>
    <n v="551114"/>
    <s v=""/>
    <s v="Management of Companies and Enterprises"/>
    <s v=""/>
    <s v="Purchase and/or installation of equipment; Renovation to building; Training; Other - Relocation costs"/>
    <n v="2720000"/>
    <n v="2040000"/>
    <n v="680000"/>
    <n v="120"/>
    <n v="121"/>
    <n v="169425"/>
    <n v="11610000"/>
    <n v="3"/>
    <n v="12"/>
    <x v="2"/>
    <n v="1053000"/>
    <n v="974168"/>
    <n v="351000"/>
    <n v="324722"/>
    <n v="275"/>
    <n v="229"/>
    <n v="302609"/>
    <n v="14906597"/>
    <s v=""/>
    <n v="204722"/>
    <s v="Cash Grant"/>
    <n v="204722"/>
    <n v="974168"/>
  </r>
  <r>
    <s v="2015-16663"/>
    <x v="2"/>
    <x v="4"/>
    <x v="760"/>
    <x v="8"/>
    <s v="Mulberry"/>
    <x v="792"/>
    <x v="2"/>
    <s v="Mecklenburg"/>
    <n v="3"/>
    <s v="8405 IBM Drive; Building 301, Charlotte, NC 28262-4331; 8501 IBM Drive, Suite 100, Charlotte, NC 28262-4333; 8501 IBM Drive, Suite L150, Charlotte, NC 28262-4333; 8209 IBM Drive, Suite 175 and 100, Charlotte, NC 28262-4303"/>
    <x v="0"/>
    <s v="8405 IBM Drive, Charlotte, NC 28262"/>
    <s v="28262-4331; 28262-4333; 28262-4333; 28262-4303"/>
    <s v="704.274.1234"/>
    <s v="www.ttifloorcare.com"/>
    <n v="541613"/>
    <s v=""/>
    <s v="Professional, Scientific, and Technical Services"/>
    <s v=""/>
    <s v="Purchase and/or installation of equipment; Renovation to building"/>
    <n v="5004000"/>
    <n v="3753000"/>
    <n v="1251000"/>
    <n v="200"/>
    <n v="0"/>
    <n v="93256"/>
    <n v="0"/>
    <n v="1"/>
    <n v="12"/>
    <x v="2"/>
    <n v="1876500"/>
    <n v="1739906"/>
    <n v="625500"/>
    <n v="579969"/>
    <n v="203"/>
    <n v="160"/>
    <n v="137186"/>
    <n v="0"/>
    <s v=""/>
    <n v="156687"/>
    <s v="Cash Grant"/>
    <n v="98313"/>
    <n v="1739906"/>
  </r>
  <r>
    <s v="2014-1713"/>
    <x v="2"/>
    <x v="1"/>
    <x v="761"/>
    <x v="8"/>
    <s v="Bright Sky"/>
    <x v="793"/>
    <x v="1"/>
    <s v="Johnston, Durham"/>
    <n v="3"/>
    <s v="3612 Powhatan Road, Clayton, NC 27527-9217; 3611 Powhatan Road, Clayton, NC 27527-6058; 5235 International Drive, Durham, NC 27712-8950"/>
    <x v="0"/>
    <s v="3612 Powhatan Road, Clayton, NC 27520-9217"/>
    <s v="27527-9217; 27527-6058; 27712-8950"/>
    <s v="919-550-2200"/>
    <s v="http://www.novonordisk-clayton.com/"/>
    <n v="325412"/>
    <s v=""/>
    <s v="Manufacturing"/>
    <s v=""/>
    <s v="Purchase and/or installation of equipment;Training"/>
    <n v="21149000"/>
    <n v="15861750"/>
    <n v="5287250"/>
    <n v="622"/>
    <n v="724"/>
    <n v="61578"/>
    <n v="1110600000"/>
    <n v="2"/>
    <n v="12"/>
    <x v="2"/>
    <n v="13477500"/>
    <n v="2384250"/>
    <n v="4492500"/>
    <n v="794750"/>
    <n v="739"/>
    <n v="724"/>
    <n v="95234"/>
    <n v="1175963202"/>
    <s v=""/>
    <n v="54125986"/>
    <s v="Tax Grant"/>
    <n v="11222486"/>
    <n v="2384250"/>
  </r>
  <r>
    <s v="2015-17081"/>
    <x v="2"/>
    <x v="4"/>
    <x v="762"/>
    <x v="8"/>
    <s v="Kind"/>
    <x v="794"/>
    <x v="1"/>
    <s v="Wake"/>
    <n v="3"/>
    <s v="3000 Centre Green Way, 3rd Floor, Cary, NC 27513-5775"/>
    <x v="1"/>
    <s v="3000 Centre Green Way, 3rd Floor, Cary, NC 27513"/>
    <s v="27513-5775"/>
    <s v="(919) 481-7900"/>
    <s v="DB.com"/>
    <n v="541511"/>
    <s v=""/>
    <s v="Professional, Scientific, and Technical Services"/>
    <s v=""/>
    <s v="Purchase and/or installation of equipment; Renovation to buildingTraining"/>
    <n v="4512000"/>
    <n v="3384000"/>
    <n v="1128000"/>
    <n v="225"/>
    <n v="750"/>
    <n v="77112"/>
    <n v="8100000"/>
    <n v="2"/>
    <n v="12"/>
    <x v="3"/>
    <n v="0"/>
    <n v="141750"/>
    <n v="0"/>
    <n v="47250"/>
    <n v="0"/>
    <n v="725"/>
    <n v="0"/>
    <n v="8432467"/>
    <s v=""/>
    <n v="1573825.1600000001"/>
    <s v="Tax Grant"/>
    <n v="1573825.1600000001"/>
    <n v="141750"/>
  </r>
  <r>
    <s v="2012-8686"/>
    <x v="2"/>
    <x v="1"/>
    <x v="763"/>
    <x v="8"/>
    <s v="Patina"/>
    <x v="795"/>
    <x v="1"/>
    <s v="Davie"/>
    <n v="2"/>
    <s v="221 Ashley Furniture Way_x0009__x0009__x0009__x0009__x0009__x0009__x0009__x0009__x0009_, Advance, NC 27006"/>
    <x v="1"/>
    <s v="One Ashley Way, Arcadia, WI 54612"/>
    <s v="27006"/>
    <s v="608-323-3377"/>
    <s v="www.ashleyfurniture.com"/>
    <n v="337121"/>
    <n v="337122"/>
    <s v="Manufacturing"/>
    <s v="Manufacturing"/>
    <s v="Purchase and/or installation of equipment; Renovation to building; Training"/>
    <n v="5119000"/>
    <n v="4607100"/>
    <n v="511900"/>
    <n v="386"/>
    <n v="1222"/>
    <n v="31851"/>
    <n v="8748792"/>
    <n v="4"/>
    <n v="12"/>
    <x v="5"/>
    <n v="0"/>
    <n v="0"/>
    <n v="0"/>
    <n v="0"/>
    <s v="Not Reported"/>
    <s v="Not Reported"/>
    <s v="Not Reported"/>
    <s v="Not Reported"/>
    <s v=""/>
    <s v="No Local Incentives Reported"/>
    <s v="No Local Incentives Reported"/>
    <s v="No Local Incentives Reported"/>
    <n v="0"/>
  </r>
  <r>
    <s v="2015-17094"/>
    <x v="2"/>
    <x v="4"/>
    <x v="764"/>
    <x v="8"/>
    <s v="Python"/>
    <x v="796"/>
    <x v="1"/>
    <s v="Durham, Wake"/>
    <n v="3"/>
    <s v="100 New Millenium Way Bldgs. 1-3 and 300 New Millenium Way, Durham, NC 27709; 5411 Page Road, Durham, NC 27703-8204; 11000 Weston Parkway, Cary, NC 27513-2261; 7133 Louis Stephens Drive, Morrisville, NC 27560-6374"/>
    <x v="1"/>
    <s v="200 Seaport Boulevard, Z9WA, Boston, MA 2210"/>
    <s v="27709; 27703-8204; 27513-2261; 27560-6374"/>
    <s v="(617) 563-7000"/>
    <s v="www.fidelity.com"/>
    <n v="541511"/>
    <n v="523120"/>
    <s v="Professional, Scientific, and Technical Services"/>
    <s v="Finance and Insurance"/>
    <s v="Renovation to building; Training"/>
    <n v="20697000"/>
    <n v="15522750"/>
    <n v="5174250"/>
    <n v="480"/>
    <n v="3563"/>
    <n v="100108"/>
    <n v="8000000"/>
    <n v="3"/>
    <n v="12"/>
    <x v="5"/>
    <n v="0"/>
    <n v="0"/>
    <n v="0"/>
    <n v="0"/>
    <s v="Not Reported"/>
    <s v="Not Reported"/>
    <s v="Not Reported"/>
    <s v="Not Reported"/>
    <s v=""/>
    <n v="150000"/>
    <s v="Cash Incentive"/>
    <n v="0"/>
    <n v="0"/>
  </r>
  <r>
    <s v="2015-17085"/>
    <x v="2"/>
    <x v="4"/>
    <x v="765"/>
    <x v="8"/>
    <s v="Ironman"/>
    <x v="797"/>
    <x v="1"/>
    <s v="Durham"/>
    <n v="3"/>
    <s v="2600 Meridian Parkway, Durham, NC 27713-2203"/>
    <x v="0"/>
    <s v="401 Merritt 7, Norwalk, CT 6851"/>
    <s v="27713-2203"/>
    <s v="972-908-4165"/>
    <s v="https://frontier.com"/>
    <n v="561422"/>
    <s v=""/>
    <s v="Administrative and Support and Waste Management and Remediation Services"/>
    <s v=""/>
    <s v="Purchase and/or installation of equipment"/>
    <n v="1174000"/>
    <n v="880500"/>
    <n v="293500"/>
    <n v="200"/>
    <n v="398"/>
    <n v="47112"/>
    <n v="0"/>
    <n v="5"/>
    <n v="12"/>
    <x v="5"/>
    <n v="0"/>
    <n v="0"/>
    <n v="0"/>
    <n v="0"/>
    <s v="Not Reported"/>
    <s v="Not Reported"/>
    <s v="Not Reported"/>
    <s v="Not Reported"/>
    <s v=""/>
    <s v="NO INCENTIVES"/>
    <s v="NO INCENTIVES"/>
    <s v="NO INCENTIVES"/>
    <n v="0"/>
  </r>
  <r>
    <s v="2015-16630"/>
    <x v="2"/>
    <x v="4"/>
    <x v="766"/>
    <x v="8"/>
    <s v="Eagle Force"/>
    <x v="798"/>
    <x v="1"/>
    <s v="Wake (formerly in Durham County)"/>
    <n v="3"/>
    <s v="3800 Paramount Parkway, Morrisville, NC 27560-6949"/>
    <x v="1"/>
    <s v="3800 Paramount Park, Suite 400, Morrisville, NC 27560-6950"/>
    <s v="27560-6949"/>
    <s v="919-627-9100"/>
    <s v="http://premier-research.com/"/>
    <n v="541711"/>
    <s v=""/>
    <s v="Professional, Scientific, and Technical Services"/>
    <s v=""/>
    <s v="Purchase and/or installation of equipment; Renovation to building; Training; Other - Infrastructure "/>
    <n v="3440000"/>
    <n v="2580000"/>
    <n v="860000"/>
    <n v="234"/>
    <n v="113"/>
    <n v="65966"/>
    <n v="0"/>
    <n v="5"/>
    <n v="12"/>
    <x v="2"/>
    <n v="1795500"/>
    <n v="737401"/>
    <n v="598500"/>
    <n v="245800"/>
    <n v="183"/>
    <n v="113"/>
    <n v="122326"/>
    <n v="0"/>
    <s v=""/>
    <n v="26000"/>
    <s v="Cash Incentive"/>
    <n v="0"/>
    <n v="737401"/>
  </r>
  <r>
    <s v="2015-16426"/>
    <x v="2"/>
    <x v="4"/>
    <x v="767"/>
    <x v="8"/>
    <s v="Ascar"/>
    <x v="799"/>
    <x v="1"/>
    <s v="Mecklenburg"/>
    <n v="3"/>
    <s v="4200 Corning Place, Charlotte, NC 28216-1298"/>
    <x v="0"/>
    <s v="4200 Corning Place, Charlotte, NC 28216-1298"/>
    <s v="28216-1298"/>
    <s v="828 901 5000"/>
    <s v="www.corning.com"/>
    <n v="551114"/>
    <s v=""/>
    <s v="Management of Companies and Enterprises"/>
    <s v=""/>
    <s v="Purchase and/or installation of equipment; Renovation to building"/>
    <n v="3136000"/>
    <n v="2352000"/>
    <n v="784000"/>
    <n v="150"/>
    <n v="558"/>
    <n v="81810"/>
    <n v="34830000"/>
    <n v="5"/>
    <n v="12"/>
    <x v="2"/>
    <n v="1648500"/>
    <n v="484799"/>
    <n v="549500"/>
    <n v="161600"/>
    <n v="131"/>
    <n v="558"/>
    <n v="356250"/>
    <n v="38296784"/>
    <s v=""/>
    <n v="1187450"/>
    <s v="Cash Grant"/>
    <n v="984906.84"/>
    <n v="484799"/>
  </r>
  <r>
    <s v="2015-17117"/>
    <x v="2"/>
    <x v="4"/>
    <x v="767"/>
    <x v="8"/>
    <s v="Scarlet"/>
    <x v="800"/>
    <x v="1"/>
    <s v="Mecklenburg"/>
    <n v="3"/>
    <s v="10101 Claude Freeman Dr, Charlotte, NC 28262-2674"/>
    <x v="1"/>
    <s v="1101 Red Ventures Dr, Fort Mill, SC 29707"/>
    <s v="28262-2674"/>
    <s v="704-971-4372"/>
    <s v="http://www.redventures.com/"/>
    <n v="561422"/>
    <s v=""/>
    <s v="Administrative and Support and Waste Management and Remediation Services"/>
    <s v=""/>
    <s v="Purchase and/or installation of equipment; Renovation to building; Training; Other - Leasehold Improvements, tech innovation, &amp; recruiting"/>
    <n v="3546000"/>
    <n v="2659500"/>
    <n v="886500"/>
    <n v="450"/>
    <n v="778"/>
    <n v="48930"/>
    <n v="0"/>
    <n v="5"/>
    <n v="12"/>
    <x v="5"/>
    <n v="0"/>
    <n v="0"/>
    <n v="0"/>
    <n v="0"/>
    <n v="0"/>
    <n v="635"/>
    <n v="0"/>
    <n v="0"/>
    <s v=""/>
    <s v="NO INCENTIVES"/>
    <s v="NO INCENTIVES"/>
    <s v="NO INCENTIVES"/>
    <n v="0"/>
  </r>
  <r>
    <s v="2015-17206"/>
    <x v="2"/>
    <x v="4"/>
    <x v="768"/>
    <x v="8"/>
    <s v="Trent Future"/>
    <x v="801"/>
    <x v="1"/>
    <s v="Craven"/>
    <n v="2"/>
    <s v="100 Bosch Blvd, New Bern, NC 28562-6924; 300 Executive Parkway, New Bern, NC 28562-9792"/>
    <x v="1"/>
    <s v="100 Bosch Blvd, New Bern, NC 28562"/>
    <s v="28562-6924; 28562-9792"/>
    <s v="252-672-7917"/>
    <s v="http://www.bsh-group.com/"/>
    <s v="335221; 493110"/>
    <n v="335228"/>
    <s v="Manufacturing"/>
    <s v="Manufacturing"/>
    <s v="Purchase and/or installation of equipment; Renovation to building; Training; Other -Used for new hires, improve processes to gain floorspace and pay sign on bonus to attract the mandantory required engineers for this project "/>
    <n v="4552000"/>
    <n v="4096800"/>
    <n v="455200"/>
    <n v="414"/>
    <n v="1116"/>
    <n v="37969"/>
    <n v="72605700"/>
    <n v="5"/>
    <n v="12"/>
    <x v="5"/>
    <n v="0"/>
    <n v="0"/>
    <n v="0"/>
    <n v="0"/>
    <n v="9"/>
    <n v="1116"/>
    <n v="40212"/>
    <n v="0"/>
    <s v=""/>
    <n v="4100000"/>
    <s v="Cash Grant"/>
    <n v="0"/>
    <n v="0"/>
  </r>
  <r>
    <s v="2015-16772"/>
    <x v="2"/>
    <x v="1"/>
    <x v="769"/>
    <x v="9"/>
    <s v="Swiss"/>
    <x v="802"/>
    <x v="2"/>
    <s v="Henderson"/>
    <n v="3"/>
    <s v="490 Ferncliff Park Dr., Mills River, NC 28732-8633"/>
    <x v="0"/>
    <s v="2169 Hendersonville Rd, Arden, NC 28704"/>
    <s v="28732-8633"/>
    <s v="828-348-5343"/>
    <s v="www.gflinamar.com/en.html"/>
    <n v="331523"/>
    <s v=""/>
    <s v="Manufacturing"/>
    <s v=""/>
    <s v="Purchase and/or installation of equipment; Training; Other - New building construction"/>
    <n v="5676000"/>
    <n v="4257000"/>
    <n v="1419000"/>
    <n v="315"/>
    <n v="0"/>
    <n v="42964"/>
    <n v="109995861"/>
    <n v="5"/>
    <n v="12"/>
    <x v="2"/>
    <n v="3024000"/>
    <n v="999464"/>
    <n v="1008000"/>
    <n v="333154"/>
    <n v="427"/>
    <n v="1"/>
    <n v="54571"/>
    <n v="176174422"/>
    <s v=""/>
    <n v="7248598.5"/>
    <s v="Land; Cash Grant"/>
    <n v="3830217.52"/>
    <n v="999464"/>
  </r>
  <r>
    <s v="2015-17395"/>
    <x v="2"/>
    <x v="4"/>
    <x v="770"/>
    <x v="9"/>
    <s v="Oscar 2.0"/>
    <x v="803"/>
    <x v="2"/>
    <s v="Mecklenburg"/>
    <n v="3"/>
    <s v="1000 Louis Rose Place,, Charlotte, NC 28262"/>
    <x v="0"/>
    <s v="2211 North First Street, San Jose, CA 95131"/>
    <s v="28262"/>
    <s v="408-967-6009"/>
    <s v="www.paypal.com"/>
    <n v="522320"/>
    <s v=""/>
    <s v="Finance and Insurance"/>
    <s v=""/>
    <s v="Purchase and/or installation of equipment;Training"/>
    <n v="3730000"/>
    <n v="2797500"/>
    <n v="932500"/>
    <n v="360"/>
    <n v="0"/>
    <n v="50929"/>
    <n v="0"/>
    <n v="4"/>
    <n v="12"/>
    <x v="4"/>
    <n v="0"/>
    <n v="0"/>
    <n v="0"/>
    <n v="0"/>
    <s v="Not Reported"/>
    <s v="Not Reported"/>
    <s v="Not Reported"/>
    <s v="Not Reported"/>
    <s v=""/>
    <n v="100427"/>
    <s v="Cash Grant"/>
    <n v="0"/>
    <n v="0"/>
  </r>
  <r>
    <s v="2015-17585"/>
    <x v="2"/>
    <x v="4"/>
    <x v="771"/>
    <x v="9"/>
    <s v="Buckeye"/>
    <x v="804"/>
    <x v="1"/>
    <s v="Mecklenburg"/>
    <n v="3"/>
    <s v="7520 E. Independence Blvd., Charlotte, NC 28277-9446"/>
    <x v="0"/>
    <s v="7520 E. Independence Blvd. Suite 100, Charlotte, NC 28227"/>
    <s v="28277-9446"/>
    <s v="980-500-9143"/>
    <s v="www.mydollarexpress.com"/>
    <n v="551114"/>
    <s v=""/>
    <s v="Management of Companies and Enterprises"/>
    <s v=""/>
    <s v="Purchase and/or installation of equipment"/>
    <n v="1634000"/>
    <n v="1225500"/>
    <n v="408500"/>
    <n v="101"/>
    <n v="30"/>
    <n v="86623"/>
    <n v="10597500"/>
    <n v="5"/>
    <n v="12"/>
    <x v="4"/>
    <n v="0"/>
    <n v="0"/>
    <n v="0"/>
    <n v="0"/>
    <s v="Not Reported"/>
    <s v="Not Reported"/>
    <s v="Not Reported"/>
    <s v="Not Reported"/>
    <s v=""/>
    <n v="120738"/>
    <s v="Cash Grant"/>
    <n v="0"/>
    <n v="0"/>
  </r>
  <r>
    <s v="2015-17038"/>
    <x v="2"/>
    <x v="4"/>
    <x v="772"/>
    <x v="9"/>
    <s v="Restorative"/>
    <x v="805"/>
    <x v="1"/>
    <s v="Durham"/>
    <n v="3"/>
    <s v="2929 Weck Drive, Durham, NC 27709"/>
    <x v="0"/>
    <s v="6 Wheeling Road, Dayton, NJ 08810-1526"/>
    <s v="27709"/>
    <s v="919-630-7176"/>
    <s v="www.aurobindo.com"/>
    <n v="541711"/>
    <n v="325412"/>
    <s v="Professional, Scientific, and Technical Services"/>
    <s v="Manufacturing"/>
    <s v="Purchase and/or installation of equipment; Renovation to building; Training"/>
    <n v="5073000"/>
    <n v="3804750"/>
    <n v="1268250"/>
    <n v="248"/>
    <n v="14"/>
    <n v="55832"/>
    <n v="28530000"/>
    <n v="4"/>
    <n v="12"/>
    <x v="5"/>
    <n v="0"/>
    <n v="0"/>
    <n v="0"/>
    <n v="0"/>
    <n v="80"/>
    <n v="14"/>
    <n v="62066"/>
    <n v="0"/>
    <s v=""/>
    <n v="200000"/>
    <s v="Cash Incentive"/>
    <n v="0"/>
    <n v="0"/>
  </r>
  <r>
    <s v="2016-18121"/>
    <x v="2"/>
    <x v="4"/>
    <x v="773"/>
    <x v="9"/>
    <s v="Green Walls"/>
    <x v="806"/>
    <x v="1"/>
    <s v="Wake"/>
    <n v="3"/>
    <s v="1010 Sync Street, Suite 100, Morrisville, NC 27560-5468"/>
    <x v="1"/>
    <s v="1010 Sync Street, Morrisville, NC 27560"/>
    <s v="27560-5468"/>
    <s v="1 (877) 200 0020"/>
    <s v="www.reliaslearning.com"/>
    <n v="511210"/>
    <n v="611420"/>
    <s v="Information"/>
    <s v="Educational Services"/>
    <s v="Purchase and/or installation of equipment; Renovation to building; Training; Other - Investment into product development, marketing expertise. "/>
    <n v="7151000"/>
    <n v="5363250"/>
    <n v="1787750"/>
    <n v="423"/>
    <n v="315"/>
    <n v="75805"/>
    <n v="0"/>
    <n v="5"/>
    <n v="12"/>
    <x v="2"/>
    <n v="3885000"/>
    <n v="347305"/>
    <n v="1295000"/>
    <n v="115767"/>
    <n v="273"/>
    <n v="315"/>
    <n v="109413"/>
    <n v="0"/>
    <s v=""/>
    <n v="364000"/>
    <s v="TOM: cash grant"/>
    <n v="0"/>
    <n v="347305"/>
  </r>
  <r>
    <s v="2015-16606"/>
    <x v="2"/>
    <x v="4"/>
    <x v="774"/>
    <x v="9"/>
    <s v="Scorpion"/>
    <x v="807"/>
    <x v="1"/>
    <s v="Edgecombe"/>
    <n v="1"/>
    <s v="TBD, Edgecombe County, NC 27809"/>
    <x v="0"/>
    <s v="550 Water Street, Jacksonville, FL 32202"/>
    <s v="27809"/>
    <s v="904-366-5624"/>
    <s v="www.csx.com"/>
    <n v="488210"/>
    <s v=""/>
    <s v="Transportation and Warehousing"/>
    <s v=""/>
    <s v="Purchase and/or installation of equipment; Other - Construction"/>
    <n v="4310000"/>
    <n v="4310000"/>
    <n v="0"/>
    <n v="134"/>
    <n v="876"/>
    <n v="57642"/>
    <n v="144000000"/>
    <n v="5"/>
    <n v="12"/>
    <x v="5"/>
    <n v="0"/>
    <n v="0"/>
    <n v="0"/>
    <n v="0"/>
    <s v="Not Reported"/>
    <s v="Not Reported"/>
    <s v="Not Reported"/>
    <s v="Not Reported"/>
    <s v=""/>
    <n v="0"/>
    <n v="0"/>
    <n v="0"/>
    <n v="0"/>
  </r>
  <r>
    <s v="2015-16642"/>
    <x v="2"/>
    <x v="4"/>
    <x v="775"/>
    <x v="9"/>
    <s v="Prescient"/>
    <x v="808"/>
    <x v="1"/>
    <s v="Alamance"/>
    <n v="2"/>
    <s v="2125 Senator Ralph Scott Parkway, Mebane, NC 27302"/>
    <x v="0"/>
    <s v="6260 Downing Street, Denver, CO 80216"/>
    <s v="27302"/>
    <s v="303-397-1914"/>
    <s v="www.prescientco.com"/>
    <n v="332312"/>
    <s v=""/>
    <s v="Manufacturing"/>
    <s v=""/>
    <s v="Purchase and/or installation of equipment; Renovation to building; Training"/>
    <n v="2183000"/>
    <n v="1964700"/>
    <n v="218300"/>
    <n v="185"/>
    <n v="2"/>
    <n v="41890"/>
    <n v="16968983"/>
    <n v="2"/>
    <n v="12"/>
    <x v="5"/>
    <n v="0"/>
    <n v="0"/>
    <n v="0"/>
    <n v="0"/>
    <n v="85"/>
    <n v="2"/>
    <n v="47303"/>
    <n v="15630283"/>
    <s v=""/>
    <n v="1115000"/>
    <s v="Cash"/>
    <s v="Project is no longer valid.  The Company has closed."/>
    <n v="0"/>
  </r>
  <r>
    <s v="2016-17765"/>
    <x v="2"/>
    <x v="4"/>
    <x v="776"/>
    <x v="9"/>
    <s v="MedLaunch"/>
    <x v="809"/>
    <x v="1"/>
    <s v="Buncombe"/>
    <n v="3"/>
    <s v="7.16 Acres off I-40 Access Rd; Parcel Info. No. (PIN) 0609-51-5260-00000, Black Mountain, NC 28711"/>
    <x v="0"/>
    <s v="81 Thompson Street, Asheville, NC 28803"/>
    <s v="28711"/>
    <s v="828-251-7111"/>
    <s v="www.avadimtechnologies.com"/>
    <n v="325411"/>
    <s v=""/>
    <s v="Manufacturing"/>
    <s v=""/>
    <s v="Purchase and/or installation of equipment; Training"/>
    <n v="6536000"/>
    <n v="4902000"/>
    <n v="1634000"/>
    <n v="496"/>
    <n v="57"/>
    <n v="45734"/>
    <n v="18360000"/>
    <n v="4"/>
    <n v="12"/>
    <x v="5"/>
    <n v="0"/>
    <n v="0"/>
    <n v="0"/>
    <n v="0"/>
    <n v="74"/>
    <n v="57"/>
    <n v="45985"/>
    <n v="0"/>
    <s v=""/>
    <n v="881960"/>
    <s v="Cash Grant"/>
    <n v="0"/>
    <n v="0"/>
  </r>
  <r>
    <s v="2016-18590"/>
    <x v="2"/>
    <x v="4"/>
    <x v="777"/>
    <x v="9"/>
    <s v="Lookout Lighthouse"/>
    <x v="810"/>
    <x v="1"/>
    <s v="Catawba, Forsyth"/>
    <s v="2, 3"/>
    <s v="1164 A 23rd St SE, Hickory, NC 28602-7320; 3180 Centre Park Blvd, Winston Salem, NC 27107-4574; 1500 Prodelin Drive, Newton, NC 28658-7819"/>
    <x v="1"/>
    <s v="4200 Corning Place, Charlotte, NC 28216"/>
    <s v="28602-7320; 27107-4574; 28658-7819"/>
    <s v="828 901 5000"/>
    <s v="www.corning.com"/>
    <n v="335921"/>
    <s v=""/>
    <s v="Manufacturing"/>
    <s v=""/>
    <s v="Purchase and/or installation of equipment; Renovation to building; Training"/>
    <n v="2572000"/>
    <n v="1929000"/>
    <n v="643000"/>
    <n v="205"/>
    <n v="1243"/>
    <n v="52336"/>
    <n v="75127500"/>
    <n v="4"/>
    <n v="12"/>
    <x v="2"/>
    <n v="1452000"/>
    <n v="465158"/>
    <n v="484000"/>
    <n v="155053"/>
    <n v="453"/>
    <n v="1449"/>
    <n v="70290"/>
    <n v="96290656"/>
    <s v=""/>
    <n v="1739702"/>
    <s v="Tax Grant; Cash Grant"/>
    <n v="964590.6"/>
    <n v="465158"/>
  </r>
  <r>
    <s v="2016-18091"/>
    <x v="2"/>
    <x v="4"/>
    <x v="778"/>
    <x v="9"/>
    <s v="Reflex"/>
    <x v="811"/>
    <x v="1"/>
    <s v="Franklin"/>
    <n v="2"/>
    <s v="100 K-Flex Way, Youngsville, NC 27596"/>
    <x v="1"/>
    <s v="100 K-Flex Way, Youngsville, NC 27596"/>
    <s v="27596"/>
    <s v="919-435-5517"/>
    <s v="www.kflexusa.com"/>
    <n v="326291"/>
    <s v=""/>
    <s v="Manufacturing"/>
    <s v=""/>
    <s v="Purchase and/or installation of equipment; Renovation to building; Training"/>
    <n v="1261000"/>
    <n v="1134900"/>
    <n v="126100"/>
    <n v="100"/>
    <n v="202"/>
    <n v="44190"/>
    <n v="40500000"/>
    <n v="4"/>
    <n v="12"/>
    <x v="3"/>
    <n v="0"/>
    <n v="21529"/>
    <n v="0"/>
    <n v="2392"/>
    <n v="40"/>
    <n v="231"/>
    <n v="44737"/>
    <n v="0"/>
    <s v=""/>
    <n v="1350000"/>
    <s v="Cash Grant"/>
    <n v="1350000"/>
    <n v="21529"/>
  </r>
  <r>
    <s v="2016-18438"/>
    <x v="2"/>
    <x v="4"/>
    <x v="778"/>
    <x v="9"/>
    <s v="Leaf"/>
    <x v="812"/>
    <x v="1"/>
    <s v="Mecklenburg"/>
    <n v="3"/>
    <s v="1415 Vantage Park Drive, Suite 700, Charlotte, NC 28203-4073"/>
    <x v="0"/>
    <s v="11115 Rushmore Drive, Charlotte, NC 28277"/>
    <s v="28203-4073"/>
    <s v="704-541-5351"/>
    <s v="www.lendingtree.com"/>
    <n v="522310"/>
    <s v=""/>
    <s v="Finance and Insurance"/>
    <s v=""/>
    <s v="Purchase and/or installation of equipment; Renovation to building; Training"/>
    <n v="6514000"/>
    <n v="4885500"/>
    <n v="1628500"/>
    <n v="283"/>
    <n v="296"/>
    <n v="73671"/>
    <n v="42217579"/>
    <n v="4"/>
    <n v="12"/>
    <x v="2"/>
    <n v="4117500"/>
    <n v="724033"/>
    <n v="1372500"/>
    <n v="241344"/>
    <n v="234"/>
    <n v="296"/>
    <n v="192076"/>
    <n v="0"/>
    <s v=""/>
    <n v="662650"/>
    <s v="Cash Grant"/>
    <n v="0"/>
    <n v="724033"/>
  </r>
  <r>
    <s v="2016-18952"/>
    <x v="2"/>
    <x v="4"/>
    <x v="779"/>
    <x v="9"/>
    <s v="Taylor"/>
    <x v="813"/>
    <x v="1"/>
    <s v="Mecklenburg"/>
    <n v="3"/>
    <s v="2645 Silver Crescent Drive, Charlotte, NC 28273-3566"/>
    <x v="1"/>
    <s v="440 S Church St, Suite 400, Charlotte, NC 28202"/>
    <s v="28273-3566"/>
    <s v="704-378-5838"/>
    <s v="www.jeld-wen.com "/>
    <n v="551114"/>
    <s v=""/>
    <s v="Management of Companies and Enterprises"/>
    <s v=""/>
    <s v="Training; Other - offset commercial land and building costs"/>
    <n v="3255000"/>
    <n v="2441250"/>
    <n v="813750"/>
    <n v="200"/>
    <n v="172"/>
    <n v="67500"/>
    <n v="34200000"/>
    <n v="5"/>
    <n v="12"/>
    <x v="2"/>
    <n v="1908000"/>
    <n v="514029"/>
    <n v="636000"/>
    <n v="171343"/>
    <n v="222"/>
    <n v="172"/>
    <n v="151407"/>
    <n v="41555104"/>
    <s v=""/>
    <n v="1123457"/>
    <s v="Cash Grant"/>
    <n v="194076.15999999997"/>
    <n v="514029"/>
  </r>
  <r>
    <s v="2016-18179"/>
    <x v="2"/>
    <x v="4"/>
    <x v="780"/>
    <x v="9"/>
    <s v="Next Step"/>
    <x v="814"/>
    <x v="2"/>
    <s v="Rutherford"/>
    <n v="1"/>
    <s v="1331 W. Main Street, Forest City, NC 28043-2525"/>
    <x v="0"/>
    <s v="No. 256, Minghe Vil., Shansan Dist., Tainan City, Taiwan ROC 74342"/>
    <s v="28043-2525"/>
    <n v="86665782561"/>
    <s v="http://www.everest.com.tw/ "/>
    <n v="313310"/>
    <s v=""/>
    <s v="Manufacturing"/>
    <s v=""/>
    <s v="Purchase and/or installation of equipment; Renovation to building; Training"/>
    <n v="3008000"/>
    <n v="3008000"/>
    <n v="0"/>
    <n v="549"/>
    <n v="0"/>
    <n v="24490"/>
    <n v="16650000"/>
    <n v="5"/>
    <n v="12"/>
    <x v="2"/>
    <n v="2360000"/>
    <n v="92720"/>
    <n v="0"/>
    <n v="0"/>
    <n v="127"/>
    <n v="0"/>
    <n v="33770"/>
    <n v="44113660"/>
    <s v=""/>
    <n v="106025"/>
    <s v="Local Industrial Incentive Grant"/>
    <n v="0"/>
    <n v="92720"/>
  </r>
  <r>
    <s v="2015-17685"/>
    <x v="2"/>
    <x v="4"/>
    <x v="781"/>
    <x v="9"/>
    <s v="Braavos"/>
    <x v="815"/>
    <x v="1"/>
    <s v="Wake"/>
    <n v="3"/>
    <s v="1030 Sync St, Morrisville, NC 27560-5468"/>
    <x v="1"/>
    <s v="3201 Beechleaf Court, Suite 600, Raleigh, NC 27604"/>
    <s v="27560-5468"/>
    <s v="(919) 876-9300"/>
    <s v="www.incresearch.com"/>
    <n v="551114"/>
    <s v=""/>
    <s v="Management of Companies and Enterprises"/>
    <s v=""/>
    <s v="Purchase and/or installation of equipment; Training"/>
    <n v="11209000"/>
    <n v="8406750"/>
    <n v="2802250"/>
    <n v="495"/>
    <n v="2082"/>
    <n v="74923"/>
    <n v="37980000"/>
    <n v="4"/>
    <n v="8"/>
    <x v="2"/>
    <n v="8406750"/>
    <n v="0"/>
    <n v="2802250"/>
    <n v="0"/>
    <s v="Not Reported"/>
    <s v="Not Reported"/>
    <s v="Not Reported"/>
    <s v="Not Reported"/>
    <s v=""/>
    <n v="633000"/>
    <s v="TOM:cash grant"/>
    <n v="0"/>
    <n v="0"/>
  </r>
  <r>
    <s v="2016-18927"/>
    <x v="2"/>
    <x v="4"/>
    <x v="782"/>
    <x v="9"/>
    <s v="RC Cola"/>
    <x v="816"/>
    <x v="1"/>
    <s v="Wake"/>
    <n v="3"/>
    <s v="120 S. West Street, Raleigh, NC 27603-1834"/>
    <x v="1"/>
    <s v="851 Cypress Creek Rd, Ft. Lauderdale, FL 33309"/>
    <s v="27603-1834"/>
    <s v="954-267-3000"/>
    <s v="www.citrix.com"/>
    <n v="541511"/>
    <s v=""/>
    <s v="Professional, Scientific, and Technical Services"/>
    <s v=""/>
    <s v="Purchase and/or installation of equipment; Renovation to building; Training"/>
    <n v="7707000"/>
    <n v="5780250"/>
    <n v="1926750"/>
    <n v="360"/>
    <n v="821"/>
    <n v="65993"/>
    <n v="0"/>
    <n v="5"/>
    <n v="10"/>
    <x v="2"/>
    <n v="4486500"/>
    <n v="0"/>
    <n v="1495500"/>
    <n v="0"/>
    <n v="0"/>
    <n v="557"/>
    <n v="0"/>
    <n v="0"/>
    <s v=""/>
    <n v="553769"/>
    <s v="COR + WC: tax grant"/>
    <n v="0"/>
    <n v="0"/>
  </r>
  <r>
    <s v="2016-18842A"/>
    <x v="2"/>
    <x v="4"/>
    <x v="783"/>
    <x v="9"/>
    <s v="Driveline-A"/>
    <x v="817"/>
    <x v="1"/>
    <s v="Person, Alamance, Lee"/>
    <n v="2"/>
    <s v="6400 Durham Road, Timberlake, NC 27583-9587; 1067 Trollingwood-Hawfields Rd, Mebane, NC 27302-9740; 4901 Womack Road, Sanford, NC 27330-9593"/>
    <x v="1"/>
    <s v="1067 Trollingwood-Hawfields Rd, Mebane, NC 27302"/>
    <s v="27583-9587; 27302-9740; 27330-9593"/>
    <s v="919-304-7316"/>
    <s v="www.gkn.com"/>
    <n v="336350"/>
    <s v=""/>
    <s v="Manufacturing"/>
    <s v=""/>
    <s v="Purchase and/or installation of equipment; Renovation to building; Training"/>
    <n v="1710000"/>
    <n v="1539000"/>
    <n v="171000"/>
    <n v="151"/>
    <n v="1894"/>
    <n v="38845"/>
    <n v="61020000"/>
    <n v="4"/>
    <n v="12"/>
    <x v="5"/>
    <n v="0"/>
    <n v="0"/>
    <n v="0"/>
    <n v="0"/>
    <s v="Not Reported"/>
    <s v="Not Reported"/>
    <s v="Not Reported"/>
    <s v="Not Reported"/>
    <s v=""/>
    <n v="913635"/>
    <s v="Cash Grants &amp; Fee Waivers"/>
    <n v="246693.77"/>
    <n v="0"/>
  </r>
  <r>
    <s v="2016-18842B"/>
    <x v="2"/>
    <x v="4"/>
    <x v="783"/>
    <x v="9"/>
    <s v="Driveline-B"/>
    <x v="818"/>
    <x v="1"/>
    <s v="Catawba"/>
    <n v="2"/>
    <s v="1848 GKN Way, Newton, NC 28658-9072"/>
    <x v="1"/>
    <s v="1848 GKN Way, Newton, NC 28658"/>
    <s v="28658-9072"/>
    <s v="828-428-3711"/>
    <s v="www.gkn.com"/>
    <n v="336350"/>
    <s v=""/>
    <s v="Manufacturing"/>
    <s v=""/>
    <s v="Purchase and/or installation of equipment; Renovation to building; Training"/>
    <n v="1764000"/>
    <n v="1587600"/>
    <n v="176400"/>
    <n v="136"/>
    <n v="1483"/>
    <n v="41274"/>
    <n v="99900000"/>
    <n v="3"/>
    <n v="12"/>
    <x v="5"/>
    <n v="0"/>
    <n v="0"/>
    <n v="0"/>
    <n v="0"/>
    <n v="0"/>
    <n v="1397"/>
    <n v="0"/>
    <n v="0"/>
    <s v=""/>
    <n v="3444781"/>
    <s v="Tax Grant"/>
    <n v="1981741"/>
    <n v="0"/>
  </r>
  <r>
    <s v="2016-18936"/>
    <x v="2"/>
    <x v="4"/>
    <x v="784"/>
    <x v="10"/>
    <s v="Grizzly"/>
    <x v="819"/>
    <x v="1"/>
    <s v="Cleveland"/>
    <n v="2"/>
    <s v="671 Washburn Switch Road, Shelby, NC 28150-7712"/>
    <x v="1"/>
    <s v="601 West Riverside, Suite 1100, Spokane, WA 99201"/>
    <s v="28150-7712"/>
    <s v="509.344.5900"/>
    <s v="www.clearwaterpaper.com"/>
    <n v="322121"/>
    <s v=""/>
    <s v="Manufacturing"/>
    <s v=""/>
    <s v="Purchase and/or installation of equipment; Training"/>
    <n v="2928000"/>
    <n v="2635200"/>
    <n v="292800"/>
    <n v="162"/>
    <n v="264"/>
    <n v="36712"/>
    <n v="297000000"/>
    <n v="1"/>
    <n v="12"/>
    <x v="2"/>
    <n v="1756800"/>
    <n v="777893"/>
    <n v="195200"/>
    <n v="86432"/>
    <n v="174"/>
    <n v="406"/>
    <n v="66203"/>
    <n v="420161698"/>
    <s v=""/>
    <n v="6092843"/>
    <s v="Tax Grant; Land Grant; Fee Waiver"/>
    <n v="6135547"/>
    <n v="777893"/>
  </r>
  <r>
    <s v="2016-19494"/>
    <x v="2"/>
    <x v="4"/>
    <x v="785"/>
    <x v="10"/>
    <s v="Longleaf"/>
    <x v="820"/>
    <x v="1"/>
    <s v="Catawba"/>
    <n v="2"/>
    <s v="1500 Prodelin Drive, Newton, NC 28658-7819"/>
    <x v="0"/>
    <s v="800 17th St NW, Hickory, NC 28601"/>
    <s v="28658-7819"/>
    <s v="607-974-5060"/>
    <s v="www.corning.com"/>
    <n v="335921"/>
    <s v=""/>
    <s v="Manufacturing"/>
    <s v=""/>
    <s v="Purchase and/or installation of equipment; Renovation to building; Training"/>
    <n v="2904000"/>
    <n v="2613600"/>
    <n v="290400"/>
    <n v="200"/>
    <n v="1448"/>
    <n v="51267"/>
    <n v="60300000"/>
    <n v="1"/>
    <n v="12"/>
    <x v="5"/>
    <n v="0"/>
    <n v="0"/>
    <n v="0"/>
    <n v="0"/>
    <s v="Not Reported"/>
    <s v="Not Reported"/>
    <s v="Not Reported"/>
    <s v="Not Reported"/>
    <s v=""/>
    <n v="3241287"/>
    <s v="Tax Grant; Cash Grant/Improvements"/>
    <n v="2077323"/>
    <n v="0"/>
  </r>
  <r>
    <s v="2017-19519"/>
    <x v="2"/>
    <x v="4"/>
    <x v="785"/>
    <x v="10"/>
    <s v="Pinecone"/>
    <x v="821"/>
    <x v="1"/>
    <s v="Cabarrus"/>
    <n v="3"/>
    <s v="14556 Highway 601, Midland, NC 28107-9245"/>
    <x v="1"/>
    <s v="One Riverfront Plaza, Corning, NY 14831"/>
    <s v="28107-9245"/>
    <s v="607-974-9000"/>
    <s v="www.corning.com"/>
    <n v="327212"/>
    <s v=""/>
    <s v="Manufacturing"/>
    <s v=""/>
    <s v="Purchase and/or installation of equipment; Renovation to building; Training"/>
    <n v="2832000"/>
    <n v="2124000"/>
    <n v="708000"/>
    <n v="200"/>
    <n v="1533"/>
    <n v="52331"/>
    <n v="98100000"/>
    <n v="1"/>
    <n v="12"/>
    <x v="2"/>
    <n v="1416000"/>
    <n v="591812"/>
    <n v="472000"/>
    <n v="197270"/>
    <n v="228"/>
    <n v="1732"/>
    <n v="66921"/>
    <n v="161495019"/>
    <s v=""/>
    <n v="3424750"/>
    <s v="Tax Grant"/>
    <n v="0"/>
    <n v="591812"/>
  </r>
  <r>
    <s v="2016-18846"/>
    <x v="2"/>
    <x v="4"/>
    <x v="786"/>
    <x v="10"/>
    <s v="Grid"/>
    <x v="822"/>
    <x v="1"/>
    <s v="Cabarrus"/>
    <n v="3"/>
    <s v="2321 Concord Parkway South, Concord, NC 28027"/>
    <x v="1"/>
    <s v="2321 Concord Parkway South, Concord, NC 28027"/>
    <s v="28027"/>
    <s v="704-840-0543"/>
    <s v="http://alevo.com"/>
    <n v="335911"/>
    <s v=""/>
    <s v="Manufacturing"/>
    <s v=""/>
    <s v="Purchase and/or installation of equipment; Training, Other - Increase employment"/>
    <n v="3518000"/>
    <n v="2638500"/>
    <n v="879500"/>
    <n v="182"/>
    <n v="215"/>
    <n v="56237"/>
    <n v="226350000"/>
    <n v="5"/>
    <n v="12"/>
    <x v="4"/>
    <n v="0"/>
    <n v="0"/>
    <n v="0"/>
    <n v="0"/>
    <s v="Not Reported"/>
    <s v="Not Reported"/>
    <s v="Not Reported"/>
    <s v="Not Reported"/>
    <s v=""/>
    <s v="NO INCENTIVES"/>
    <s v="NO INCENTIVES"/>
    <s v="NO INCENTIVES"/>
    <n v="0"/>
  </r>
  <r>
    <s v="2016-18232"/>
    <x v="2"/>
    <x v="4"/>
    <x v="787"/>
    <x v="10"/>
    <s v="Stop"/>
    <x v="823"/>
    <x v="1"/>
    <s v="Burke"/>
    <n v="2"/>
    <s v="1103 Jamestown Road, Morganton, NC 28655-9285"/>
    <x v="1"/>
    <s v="1103 Jamestown Road, Morganton, NC 28655"/>
    <s v="28655-9285"/>
    <s v="828-430-1786"/>
    <s v="http://www.continental-corporation.com"/>
    <n v="336340"/>
    <s v=""/>
    <s v="Manufacturing"/>
    <s v=""/>
    <s v="Renovation to building"/>
    <n v="1783000"/>
    <n v="1604700"/>
    <n v="178300"/>
    <n v="152"/>
    <n v="429"/>
    <n v="34876"/>
    <n v="36873625"/>
    <n v="3"/>
    <n v="12"/>
    <x v="2"/>
    <n v="1359000"/>
    <n v="0"/>
    <n v="151000"/>
    <n v="0"/>
    <n v="47"/>
    <n v="429"/>
    <n v="46685"/>
    <n v="63727350"/>
    <s v=""/>
    <n v="2782300"/>
    <s v="Cash Grant"/>
    <n v="18884"/>
    <n v="0"/>
  </r>
  <r>
    <s v="2016-19294"/>
    <x v="2"/>
    <x v="4"/>
    <x v="787"/>
    <x v="10"/>
    <s v="Gemstone"/>
    <x v="824"/>
    <x v="1"/>
    <s v="Wake"/>
    <n v="3"/>
    <s v="401 Harrison Oaks Blvd Suite 300, Cary, NC 27513-9508"/>
    <x v="1"/>
    <s v="401 Harrison Oaks Blvd. Suite 150, Cary, NC 27513"/>
    <s v="27513-9508"/>
    <s v="225-715-8857"/>
    <s v="www.trilliantinc.com"/>
    <n v="541512"/>
    <n v="551114"/>
    <s v="Professional, Scientific, and Technical Services"/>
    <s v="Management of Companies and Enterprises"/>
    <s v="Purchase and/or installation of equipment; Renovation to building; Training; Other - Create more R&amp;D jobs"/>
    <n v="1772000"/>
    <n v="1329000"/>
    <n v="443000"/>
    <n v="130"/>
    <n v="14"/>
    <n v="94813"/>
    <n v="0"/>
    <n v="5"/>
    <n v="12"/>
    <x v="3"/>
    <n v="0"/>
    <n v="10387"/>
    <n v="0"/>
    <n v="3462"/>
    <n v="30"/>
    <n v="14"/>
    <n v="111378"/>
    <n v="0"/>
    <s v=""/>
    <n v="37916"/>
    <s v="TOC: cash grant                                                WC: tax grant"/>
    <n v="9500"/>
    <n v="10387"/>
  </r>
  <r>
    <s v="2016-18860"/>
    <x v="2"/>
    <x v="4"/>
    <x v="788"/>
    <x v="10"/>
    <s v="Chagall"/>
    <x v="825"/>
    <x v="1"/>
    <s v="Wake"/>
    <n v="3"/>
    <s v="6933 Louis Stephens Drive, Morrisville, NC 27560-6372; 7033 Louis Stephens Drive, Morrisville, NC 27560-6399"/>
    <x v="1"/>
    <s v="PO Box 110047, RTP, NC 27709"/>
    <s v="27560-6372; 27560-6399"/>
    <s v="919-994-4729"/>
    <s v="www.credit-suisse.com"/>
    <n v="523110"/>
    <n v="523120"/>
    <s v="Finance and Insurance"/>
    <s v="Finance and Insurance"/>
    <s v="Purchase and/or installation of equipment; Renovation to building; Training; Other - furnishings and fixtures, construction of new building"/>
    <n v="53648000"/>
    <n v="40236000"/>
    <n v="13412000"/>
    <n v="960"/>
    <n v="1499"/>
    <n v="80243"/>
    <n v="56400000"/>
    <n v="2"/>
    <n v="12"/>
    <x v="2"/>
    <n v="34612500"/>
    <n v="3036314"/>
    <n v="11537500"/>
    <n v="1012105"/>
    <n v="883"/>
    <n v="1533"/>
    <n v="89094"/>
    <n v="108926738"/>
    <s v=""/>
    <n v="1693410"/>
    <s v="tax grant"/>
    <n v="3925091"/>
    <n v="3036314"/>
  </r>
  <r>
    <s v="2016-18873"/>
    <x v="2"/>
    <x v="4"/>
    <x v="788"/>
    <x v="10"/>
    <s v="Astro"/>
    <x v="826"/>
    <x v="1"/>
    <s v="Mecklenburg"/>
    <n v="3"/>
    <s v="8501 IBM Drive; 7207 IBM Drive, Charlotte, NC 28262-4333"/>
    <x v="1"/>
    <s v="1290 Avenue Of The Americas, New York, NY 10104"/>
    <s v="28262-4333"/>
    <s v="212-314-6884"/>
    <s v="https://us.axa.com/home.html"/>
    <n v="551114"/>
    <s v=""/>
    <s v="Management of Companies and Enterprises"/>
    <s v=""/>
    <s v="Purchase and/or installation of equipment; Renovation to building; Training"/>
    <n v="15766000"/>
    <n v="11824500"/>
    <n v="3941500"/>
    <n v="495"/>
    <n v="618"/>
    <n v="98303"/>
    <n v="16200000"/>
    <n v="4"/>
    <n v="10"/>
    <x v="2"/>
    <n v="10044000"/>
    <n v="1654697"/>
    <n v="3348000"/>
    <n v="551566"/>
    <n v="326"/>
    <n v="618"/>
    <n v="169656"/>
    <n v="31167491"/>
    <s v=""/>
    <n v="946367"/>
    <s v="Cash Grant"/>
    <n v="461171.39999999997"/>
    <n v="1654697"/>
  </r>
  <r>
    <s v="2017-19998"/>
    <x v="2"/>
    <x v="4"/>
    <x v="789"/>
    <x v="10"/>
    <s v="Element"/>
    <x v="827"/>
    <x v="1"/>
    <s v="Wake"/>
    <n v="3"/>
    <s v="7751 Brier Creek Pkwy, Suite #400, Raleigh, NC 27617-6809"/>
    <x v="0"/>
    <s v="6200 Tennyson Parkway, #150, Plano, TX 75024"/>
    <s v="27617-6809"/>
    <s v="1-650-320-4200"/>
    <s v="www.infosys.com"/>
    <n v="541512"/>
    <s v=""/>
    <s v="Professional, Scientific, and Technical Services"/>
    <s v=""/>
    <s v="Other - Recruitment; Purchase and/or installation of equipment; Renovation to building; Training"/>
    <n v="29850000"/>
    <n v="22387500"/>
    <n v="7462500"/>
    <n v="1600"/>
    <n v="1162"/>
    <n v="64931"/>
    <n v="7857000"/>
    <n v="4"/>
    <n v="12"/>
    <x v="2"/>
    <n v="19365750"/>
    <n v="0"/>
    <n v="6455250"/>
    <n v="0"/>
    <n v="131"/>
    <n v="1162"/>
    <n v="101958"/>
    <n v="8173659"/>
    <s v=""/>
    <n v="1093634"/>
    <s v="COR + WC: tax grant"/>
    <n v="0"/>
    <n v="0"/>
  </r>
  <r>
    <s v="2016-18955"/>
    <x v="2"/>
    <x v="1"/>
    <x v="790"/>
    <x v="10"/>
    <s v="Columbus (JDIG1)"/>
    <x v="475"/>
    <x v="2"/>
    <s v="Davidson"/>
    <n v="2"/>
    <s v="300 Egger Parkway, Linwood, NC 27299-9030"/>
    <x v="0"/>
    <s v="300 Egger Parkway, Linwood, NC 27292"/>
    <s v="27299-9030"/>
    <s v="(804) 300-2085"/>
    <s v="https://www.egger.com/shop/en_CM/about-egger/egger-international/offices"/>
    <n v="321219"/>
    <s v=""/>
    <s v="Manufacturing"/>
    <s v=""/>
    <s v="Purchase and/or installation of equipment; Renovation to building"/>
    <n v="5965000"/>
    <n v="5368500"/>
    <n v="596500"/>
    <n v="320"/>
    <s v=""/>
    <n v="35209"/>
    <n v="270000000"/>
    <n v="3"/>
    <n v="12"/>
    <x v="2"/>
    <n v="4680000"/>
    <n v="688500"/>
    <n v="520000"/>
    <n v="76500"/>
    <n v="438"/>
    <n v="0"/>
    <n v="46509"/>
    <n v="0"/>
    <s v=""/>
    <s v="up to $17,000,000"/>
    <s v="Cash Grant"/>
    <n v="1922687"/>
    <n v="688500"/>
  </r>
  <r>
    <s v="2017-20004"/>
    <x v="2"/>
    <x v="4"/>
    <x v="791"/>
    <x v="10"/>
    <s v="Checkmark"/>
    <x v="828"/>
    <x v="1"/>
    <s v="Wake"/>
    <n v="3"/>
    <s v="TBD, Raleigh, NC N/A"/>
    <x v="0"/>
    <s v="1290-B East Arlington Blvd, Greenville, NC 27858"/>
    <s v="N/A"/>
    <s v="(252) 317-0388"/>
    <s v="http://awireless.com/"/>
    <n v="551114"/>
    <s v=""/>
    <s v="Management of Companies and Enterprises"/>
    <s v=""/>
    <s v="Training; Purchase and/or installation of equipment; Renovation to building"/>
    <n v="4461000"/>
    <n v="3345750"/>
    <n v="1115250"/>
    <n v="225"/>
    <n v="128"/>
    <n v="84330"/>
    <n v="0"/>
    <n v="4"/>
    <n v="12"/>
    <x v="5"/>
    <n v="0"/>
    <n v="0"/>
    <n v="0"/>
    <n v="0"/>
    <s v="Not Reported"/>
    <s v="Not Reported"/>
    <s v="Not Reported"/>
    <s v="Not Reported"/>
    <s v=""/>
    <n v="58813"/>
    <s v="Wake County Business Investment Grant; City of Raleigh grant"/>
    <n v="0"/>
    <n v="0"/>
  </r>
  <r>
    <s v="2017-19693"/>
    <x v="2"/>
    <x v="4"/>
    <x v="792"/>
    <x v="10"/>
    <s v="Clipper I"/>
    <x v="829"/>
    <x v="1"/>
    <s v="Mecklenburg"/>
    <n v="3"/>
    <s v="7349 and 8209 IBM Drive, Charlotte, NC 28262-4309; 7201 University Oaks Dr, Charlotte, NC 28262; 1414 S. Tryon St Ste. A, Charlotte, NC 28203-6349"/>
    <x v="1"/>
    <s v="3075 Sanders Rd. G1SE, Northbrook, IL 60062"/>
    <s v="28262-4309; 28262; 28203-6349"/>
    <s v="847-402-3412"/>
    <s v="www.allstate.com"/>
    <n v="524126"/>
    <s v=""/>
    <s v="Finance and Insurance"/>
    <s v=""/>
    <s v="Purchase and/or installation of equipment; Renovation to building"/>
    <n v="23816000"/>
    <n v="17862000"/>
    <n v="5954000"/>
    <n v="2025"/>
    <n v="1892"/>
    <n v="46813"/>
    <n v="20362500"/>
    <n v="3"/>
    <n v="12"/>
    <x v="2"/>
    <n v="14499000"/>
    <n v="0"/>
    <n v="4833000"/>
    <n v="0"/>
    <n v="0"/>
    <n v="1491"/>
    <n v="0"/>
    <n v="34672707"/>
    <s v=""/>
    <n v="741539"/>
    <s v="Cash Grant"/>
    <n v="0"/>
    <n v="0"/>
  </r>
  <r>
    <s v="2016-19380"/>
    <x v="2"/>
    <x v="4"/>
    <x v="793"/>
    <x v="10"/>
    <s v="Pine"/>
    <x v="830"/>
    <x v="2"/>
    <s v="Randolph"/>
    <n v="2"/>
    <s v="733 Commerce Place, Asheboro, NC 27203-0501"/>
    <x v="0"/>
    <s v="733 Commerce Place, Asheboro, NC 27203-0501"/>
    <s v="27203-0501"/>
    <s v="(336) 964-4217"/>
    <s v="www.fibertexpersonalcare.com"/>
    <n v="313230"/>
    <s v=""/>
    <s v="Manufacturing"/>
    <s v=""/>
    <s v="Purchase and/or installation of equipment; Renovation to building"/>
    <n v="2185000"/>
    <n v="1966500"/>
    <n v="218500"/>
    <n v="131"/>
    <n v="0"/>
    <n v="37086"/>
    <n v="54000000"/>
    <n v="5"/>
    <n v="12"/>
    <x v="5"/>
    <n v="0"/>
    <n v="0"/>
    <n v="0"/>
    <n v="0"/>
    <n v="32"/>
    <n v="0"/>
    <n v="36720"/>
    <n v="0"/>
    <s v=""/>
    <n v="2100000"/>
    <s v="Cash Grant"/>
    <n v="100000"/>
    <n v="0"/>
  </r>
  <r>
    <s v="2017-198937"/>
    <x v="2"/>
    <x v="4"/>
    <x v="793"/>
    <x v="10"/>
    <s v="Maud"/>
    <x v="831"/>
    <x v="1"/>
    <s v="Cleveland"/>
    <n v="2"/>
    <s v="348 Holiday Inn Drive, Kings Mountain, NC 28086-3615"/>
    <x v="1"/>
    <s v="4350 Congress Street, Suite 700, Charlotte, NC 28209"/>
    <s v="28086-3615"/>
    <s v="980-299-5700"/>
    <s v="https://www.albemarle.com"/>
    <n v="551114"/>
    <s v=""/>
    <s v="Management of Companies and Enterprises"/>
    <s v=""/>
    <s v="Training; Renovation to building; Purchase and/or installation of equipment"/>
    <n v="4793000"/>
    <n v="4313700"/>
    <n v="479300"/>
    <n v="153"/>
    <n v="271"/>
    <n v="70403"/>
    <n v="9450000"/>
    <n v="5"/>
    <n v="12"/>
    <x v="4"/>
    <n v="0"/>
    <n v="0"/>
    <n v="0"/>
    <n v="0"/>
    <s v="Not Reported"/>
    <s v="Not Reported"/>
    <s v="Not Reported"/>
    <s v="Not Reported"/>
    <s v=""/>
    <n v="329700"/>
    <s v="Tax Grant"/>
    <n v="90597.55"/>
    <n v="0"/>
  </r>
  <r>
    <s v="2017-20573"/>
    <x v="2"/>
    <x v="4"/>
    <x v="794"/>
    <x v="10"/>
    <s v="Orange"/>
    <x v="832"/>
    <x v="2"/>
    <s v="Mecklenburg"/>
    <n v="3"/>
    <s v="6210 Ardrey Kell Road, Charlotte, NC 28277-4864"/>
    <x v="0"/>
    <s v="207 Mockingbird Lane, Johnson City, TN 37604"/>
    <s v="28277-4864"/>
    <s v="423-434-8300"/>
    <s v="http://www.nninc.com"/>
    <n v="551114"/>
    <s v=""/>
    <s v="Management of Companies and Enterprises"/>
    <s v=""/>
    <s v="Purchase and/or installation of equipment; Renovation to building; Training"/>
    <n v="3688000"/>
    <n v="2766000"/>
    <n v="922000"/>
    <n v="180"/>
    <n v="0"/>
    <n v="125926"/>
    <n v="9019161"/>
    <n v="5"/>
    <n v="12"/>
    <x v="3"/>
    <n v="0"/>
    <n v="59250"/>
    <n v="0"/>
    <n v="19750"/>
    <n v="42"/>
    <n v="0"/>
    <n v="326843"/>
    <n v="9750798"/>
    <s v=""/>
    <n v="288166"/>
    <s v="Cash Grant"/>
    <n v="0"/>
    <n v="59250"/>
  </r>
  <r>
    <s v="2017-19830"/>
    <x v="2"/>
    <x v="4"/>
    <x v="795"/>
    <x v="10"/>
    <s v="Four"/>
    <x v="833"/>
    <x v="1"/>
    <s v="Wilson"/>
    <n v="2"/>
    <s v="5200 Corporate Parkway, Wilson, NC 27893-9412"/>
    <x v="1"/>
    <s v="Three Corporate Drive, Lake Zurich, IL 60047"/>
    <s v="27893-9412"/>
    <s v="(847) 550-5757"/>
    <s v="http://fresenius-kabi.us/"/>
    <n v="325411"/>
    <s v=""/>
    <s v="Manufacturing"/>
    <s v=""/>
    <s v="Purchase and/or installation of equipment; Training"/>
    <n v="8033000"/>
    <n v="7229700"/>
    <n v="803300"/>
    <n v="356"/>
    <n v="162"/>
    <n v="45203"/>
    <n v="135000000"/>
    <n v="4"/>
    <n v="12"/>
    <x v="2"/>
    <n v="6846300"/>
    <n v="383400"/>
    <n v="760700"/>
    <n v="42600"/>
    <n v="127"/>
    <n v="162"/>
    <n v="89752"/>
    <n v="0"/>
    <s v=""/>
    <n v="9330000"/>
    <s v="Land; Cash"/>
    <n v="3420000"/>
    <n v="383400"/>
  </r>
  <r>
    <s v="2017-21005"/>
    <x v="2"/>
    <x v="4"/>
    <x v="796"/>
    <x v="10"/>
    <s v="Mikey"/>
    <x v="834"/>
    <x v="1"/>
    <s v="Vance"/>
    <n v="1"/>
    <s v="1 Industry Drive, Henderson, NC 27537-8797"/>
    <x v="1"/>
    <s v="8461 Garvey Drive, Raleigh, NC 27616"/>
    <s v="27537-8797"/>
    <s v="919-390-3070"/>
    <s v="www.makomedical.com"/>
    <n v="621511"/>
    <s v=""/>
    <s v="Health Care and Social Assistance"/>
    <s v=""/>
    <s v="Training; Purchase and/or installation of equipment"/>
    <n v="3161000"/>
    <n v="3161000"/>
    <n v="0"/>
    <n v="138"/>
    <n v="169"/>
    <n v="46788"/>
    <n v="13855179"/>
    <n v="3"/>
    <n v="12"/>
    <x v="2"/>
    <n v="3019000"/>
    <n v="40161"/>
    <n v="0"/>
    <n v="0"/>
    <n v="50"/>
    <n v="169"/>
    <n v="34244"/>
    <n v="0"/>
    <s v=""/>
    <n v="763050"/>
    <s v="Cash Grant, Tax Grant"/>
    <n v="0"/>
    <n v="40161"/>
  </r>
  <r>
    <s v="2017-19832"/>
    <x v="2"/>
    <x v="4"/>
    <x v="797"/>
    <x v="10"/>
    <s v="Agate"/>
    <x v="835"/>
    <x v="1"/>
    <s v="Edgecombe"/>
    <n v="1"/>
    <s v="7708 US 64 Alt W, Tarboro, NC 27886"/>
    <x v="0"/>
    <s v="One Riverfront Plaza, Corning, NY 14831"/>
    <s v="27886"/>
    <s v="607 974-9000"/>
    <s v="www.corning.com"/>
    <n v="493110"/>
    <s v=""/>
    <s v="Transportation and Warehousing"/>
    <s v=""/>
    <s v="Renovation to building; Training; Purchase and/or installation of equipment"/>
    <n v="1236000"/>
    <n v="1236000"/>
    <n v="0"/>
    <n v="100"/>
    <n v="320"/>
    <n v="33771"/>
    <n v="77400000"/>
    <n v="1"/>
    <n v="12"/>
    <x v="3"/>
    <n v="0"/>
    <n v="202971"/>
    <n v="0"/>
    <n v="0"/>
    <n v="307"/>
    <n v="650"/>
    <n v="52205"/>
    <n v="66378109"/>
    <s v=""/>
    <n v="3000000"/>
    <s v="Land "/>
    <n v="3000000"/>
    <n v="202971"/>
  </r>
  <r>
    <s v="2017-19833"/>
    <x v="2"/>
    <x v="4"/>
    <x v="797"/>
    <x v="10"/>
    <s v="Excalibur"/>
    <x v="836"/>
    <x v="1"/>
    <s v="Durham"/>
    <n v="3"/>
    <s v="1 Becton Circle, Durham, NC 27712-9483"/>
    <x v="1"/>
    <s v="One Riverfront Plaza, Corning, NY 14831"/>
    <s v="27712-9483"/>
    <s v="607 974-9000"/>
    <s v="www.corning.com"/>
    <n v="327213"/>
    <s v=""/>
    <s v="Manufacturing"/>
    <s v=""/>
    <s v="Renovation to building; Training; Purchase and/or installation of equipment"/>
    <n v="4287000"/>
    <n v="3215250"/>
    <n v="1071750"/>
    <n v="285"/>
    <n v="627"/>
    <n v="59399"/>
    <n v="189000000"/>
    <n v="2"/>
    <n v="12"/>
    <x v="2"/>
    <n v="2970000"/>
    <n v="0"/>
    <n v="990000"/>
    <n v="0"/>
    <n v="440"/>
    <n v="517"/>
    <n v="67520"/>
    <n v="179644799"/>
    <s v=""/>
    <n v="2700000"/>
    <s v="Cash Incentive"/>
    <n v="0"/>
    <n v="0"/>
  </r>
  <r>
    <s v="2017-21138"/>
    <x v="2"/>
    <x v="4"/>
    <x v="798"/>
    <x v="10"/>
    <s v="Ruby"/>
    <x v="837"/>
    <x v="1"/>
    <s v="Wake"/>
    <n v="3"/>
    <s v="1800 Perimeter Park, Morrisville, NC 27560-0197"/>
    <x v="0"/>
    <s v="100 Campus Drive, Florham Park, NJ 07932-1020"/>
    <s v="27560-0197"/>
    <s v="844-663-2638"/>
    <s v="https://www.conduent.com/"/>
    <n v="551114"/>
    <s v=""/>
    <s v="Management of Companies and Enterprises"/>
    <s v=""/>
    <s v="Purchase and/or installation of equipment; Renovation to building"/>
    <n v="2806000"/>
    <n v="2104500"/>
    <n v="701500"/>
    <n v="180"/>
    <n v="0"/>
    <n v="81120"/>
    <n v="0"/>
    <n v="3"/>
    <n v="12"/>
    <x v="3"/>
    <n v="0"/>
    <n v="53293"/>
    <n v="0"/>
    <n v="17764"/>
    <n v="89"/>
    <n v="6"/>
    <n v="122094"/>
    <n v="0"/>
    <s v=""/>
    <n v="69555"/>
    <s v="TOM: cash grant                     WC: tax grant"/>
    <n v="0"/>
    <n v="53293"/>
  </r>
  <r>
    <s v="2017-19841"/>
    <x v="2"/>
    <x v="1"/>
    <x v="799"/>
    <x v="10"/>
    <s v="Diamond"/>
    <x v="490"/>
    <x v="2"/>
    <s v="Edgecombe"/>
    <n v="1"/>
    <s v="Kingsboro Mega Site, Edgecombe County, NC 27801"/>
    <x v="0"/>
    <s v="Kingsboro CSX Select Megasite, Kingsboro, NC 27801"/>
    <s v="27801"/>
    <s v="615-610-5050"/>
    <s v="http://www.triangletyre.net/Default.asp?selflang=en"/>
    <n v="326211"/>
    <s v=""/>
    <s v="Manufacturing"/>
    <s v=""/>
    <s v="Renovation to building; Training; Purchase and/or installation of equipment"/>
    <n v="20126000"/>
    <n v="20126000"/>
    <n v="0"/>
    <n v="640"/>
    <n v="0"/>
    <n v="50805"/>
    <n v="463881600"/>
    <n v="3"/>
    <n v="12"/>
    <x v="5"/>
    <n v="0"/>
    <n v="0"/>
    <n v="0"/>
    <n v="0"/>
    <s v="Not Reported"/>
    <s v="Not Reported"/>
    <s v="Not Reported"/>
    <s v="Not Reported"/>
    <s v=""/>
    <s v="Deeded back to county"/>
    <s v="Land "/>
    <s v="cancelled"/>
    <n v="0"/>
  </r>
  <r>
    <s v="2016-20706"/>
    <x v="2"/>
    <x v="4"/>
    <x v="800"/>
    <x v="10"/>
    <s v="Wonder Woman"/>
    <x v="838"/>
    <x v="2"/>
    <s v="Gaston"/>
    <n v="2"/>
    <s v="270 Southridge Parkway, Bessemer City, NC 28016-7801"/>
    <x v="0"/>
    <s v="160 Mine Lake Ct. Ste 200, Raleigh, NC 27615"/>
    <s v="28016-7801"/>
    <s v="855-433-5719"/>
    <s v="Dhollandia.com"/>
    <n v="333999"/>
    <s v=""/>
    <s v="Manufacturing"/>
    <s v=""/>
    <s v="Training; Purchase and/or installation of equipment"/>
    <n v="1624000"/>
    <n v="1461600"/>
    <n v="162400"/>
    <n v="135"/>
    <n v="0"/>
    <n v="39756"/>
    <n v="23400000"/>
    <n v="4"/>
    <n v="12"/>
    <x v="5"/>
    <n v="0"/>
    <n v="0"/>
    <n v="0"/>
    <n v="0"/>
    <n v="7"/>
    <n v="0"/>
    <n v="83710"/>
    <n v="0"/>
    <s v=""/>
    <n v="842714.17"/>
    <s v="Reduction of Land cost; tax grants; cash grants"/>
    <n v="349164.44999999995"/>
    <n v="0"/>
  </r>
  <r>
    <s v="2017-20230"/>
    <x v="2"/>
    <x v="4"/>
    <x v="800"/>
    <x v="10"/>
    <s v="Eager"/>
    <x v="839"/>
    <x v="2"/>
    <s v="Iredell"/>
    <n v="3"/>
    <s v="208 Manufacturers Blvd., Mooresville, NC 28115-6001"/>
    <x v="0"/>
    <s v="2000 Town Center, Suite 660, Southfield, MI 48075"/>
    <s v="28115-6001"/>
    <s v="248-560-1724"/>
    <s v="www.tristone.com"/>
    <n v="326220"/>
    <s v=""/>
    <s v="Manufacturing"/>
    <s v=""/>
    <s v="Renovation to building; Training; Purchase and/or installation of equipment"/>
    <n v="1344000"/>
    <n v="1008000"/>
    <n v="336000"/>
    <n v="272"/>
    <n v="0"/>
    <n v="34419"/>
    <n v="21252600"/>
    <n v="5"/>
    <n v="12"/>
    <x v="5"/>
    <n v="0"/>
    <n v="0"/>
    <n v="0"/>
    <n v="0"/>
    <n v="36"/>
    <n v="0"/>
    <n v="55610"/>
    <n v="0"/>
    <s v=""/>
    <n v="1378000"/>
    <s v="Cash Grant; Rent Reimbursement; 8-yr Tax back grant; relocation assistance"/>
    <n v="421283"/>
    <n v="0"/>
  </r>
  <r>
    <s v="2017-20885"/>
    <x v="2"/>
    <x v="4"/>
    <x v="800"/>
    <x v="10"/>
    <s v="Engines"/>
    <x v="840"/>
    <x v="1"/>
    <s v="Burke"/>
    <n v="2"/>
    <s v="600 Causby Road, Morganton, NC 28655-6727"/>
    <x v="0"/>
    <s v="500 South Main Street, Mooresville, NC 28115"/>
    <s v="28655-6727"/>
    <s v="704-658-0539"/>
    <s v="greenworkstools.com"/>
    <n v="333112"/>
    <s v=""/>
    <s v="Manufacturing"/>
    <s v=""/>
    <s v="Purchase and/or installation of equipment; Renovation to building; Training; Other - Employee Benefits increase"/>
    <n v="1530000"/>
    <n v="1377000"/>
    <n v="153000"/>
    <n v="168"/>
    <n v="0"/>
    <n v="29709"/>
    <n v="20902500"/>
    <n v="5"/>
    <n v="12"/>
    <x v="2"/>
    <n v="1256400"/>
    <n v="13036"/>
    <n v="139600"/>
    <n v="1448"/>
    <n v="62"/>
    <n v="1"/>
    <n v="39716"/>
    <n v="0"/>
    <s v=""/>
    <n v="450000"/>
    <s v="Cash Grant"/>
    <n v="26742"/>
    <n v="13036"/>
  </r>
  <r>
    <s v="2017-214549"/>
    <x v="2"/>
    <x v="4"/>
    <x v="801"/>
    <x v="11"/>
    <s v="Smashdown"/>
    <x v="841"/>
    <x v="1"/>
    <s v="Granville"/>
    <n v="3"/>
    <s v="300 Business Park Drive, Butner, NC 27509-2477"/>
    <x v="0"/>
    <s v="8500 Bannister Court, Raleigh, NC 27615"/>
    <s v="27509-2477"/>
    <s v="919-880-5598"/>
    <s v="www.ricewrapfoods.com"/>
    <n v="311412"/>
    <s v=""/>
    <s v="Manufacturing"/>
    <s v=""/>
    <s v="Other - Upfront operating expenses"/>
    <n v="2528000"/>
    <n v="1896000"/>
    <n v="632000"/>
    <n v="275"/>
    <n v="7"/>
    <n v="38005"/>
    <n v="8910000"/>
    <n v="2"/>
    <n v="12"/>
    <x v="5"/>
    <n v="0"/>
    <n v="0"/>
    <n v="0"/>
    <n v="0"/>
    <n v="29"/>
    <n v="7"/>
    <n v="24467"/>
    <n v="7003214"/>
    <s v=""/>
    <n v="442500"/>
    <s v="Local Government Cash Match: BRG; Cash Grant"/>
    <n v="312500"/>
    <n v="0"/>
  </r>
  <r>
    <s v="2017-20016"/>
    <x v="2"/>
    <x v="4"/>
    <x v="802"/>
    <x v="11"/>
    <s v="Wave"/>
    <x v="842"/>
    <x v="1"/>
    <s v="Mecklenburg"/>
    <n v="3"/>
    <s v="1422 S. Tryon Street, Suite 400, Charlotte, NC 28203-4483; 100 N. Tryon Street, Charlotte, NC 28202"/>
    <x v="0"/>
    <s v="5 Times Square, New York, NY 10036"/>
    <s v="28203-4483; 28202"/>
    <s v="212-773-3000"/>
    <s v="ey.com"/>
    <n v="541618"/>
    <s v=""/>
    <s v="Professional, Scientific, and Technical Services"/>
    <s v=""/>
    <s v="Purchase and/or installation of equipment"/>
    <n v="4289000"/>
    <n v="3216750"/>
    <n v="1072250"/>
    <n v="338"/>
    <n v="1174"/>
    <n v="74926"/>
    <n v="7390800"/>
    <n v="4"/>
    <n v="12"/>
    <x v="2"/>
    <n v="2706750"/>
    <n v="510000"/>
    <n v="902250"/>
    <n v="170000"/>
    <n v="395"/>
    <n v="1298"/>
    <n v="111243"/>
    <n v="8739513"/>
    <s v=""/>
    <n v="300582"/>
    <s v="Cash Grant"/>
    <n v="80546.900000000009"/>
    <n v="510000"/>
  </r>
  <r>
    <s v="2018-21619"/>
    <x v="2"/>
    <x v="4"/>
    <x v="803"/>
    <x v="11"/>
    <s v="Control"/>
    <x v="843"/>
    <x v="1"/>
    <s v="Iredell"/>
    <n v="3"/>
    <s v="153 Langtree Campus Drive, Suite 401, Mooresville, NC 28117-8723; 145 Overhill Drive, Mooresville, NC 28117"/>
    <x v="0"/>
    <s v="153 Langtree Campus Drive, Ste 401, Mooresville, NC 28117"/>
    <s v="28117-8723; 28117"/>
    <s v="704-799-6944"/>
    <s v="www.corvidtec.com"/>
    <n v="541712"/>
    <s v=""/>
    <s v="Professional, Scientific, and Technical Services"/>
    <s v=""/>
    <s v="Other - Finance a collaborative facility to be our main corporate campus.; Purchase and/or installation of equipment"/>
    <n v="12001000"/>
    <n v="9000750"/>
    <n v="3000250"/>
    <n v="330"/>
    <n v="87"/>
    <n v="99526"/>
    <n v="26064180"/>
    <n v="5"/>
    <n v="12"/>
    <x v="2"/>
    <n v="8226000"/>
    <n v="126745"/>
    <n v="2742000"/>
    <n v="42248"/>
    <n v="93"/>
    <n v="87"/>
    <n v="145519"/>
    <n v="26554608"/>
    <s v=""/>
    <n v="2104000"/>
    <s v="Cash Grant"/>
    <n v="0"/>
    <n v="126745"/>
  </r>
  <r>
    <s v="2017-19687"/>
    <x v="2"/>
    <x v="4"/>
    <x v="804"/>
    <x v="11"/>
    <s v="Clean"/>
    <x v="844"/>
    <x v="1"/>
    <s v="Rockingham"/>
    <n v="2"/>
    <s v="129 Technology Drive South, Reidsville, NC 27320-1563; 1900 Barnes Street, Reidsville, NC 27320-6410"/>
    <x v="0"/>
    <s v="129 Technology Drive South, Reidsville, NC 27320"/>
    <s v="27320-1563; 27320-6410"/>
    <s v="336-634-0091"/>
    <s v="www.albaad.com"/>
    <n v="322291"/>
    <s v=""/>
    <s v="Manufacturing"/>
    <s v=""/>
    <s v="Purchase and/or installation of equipment; Renovation to building; Training"/>
    <n v="4098000"/>
    <n v="3688200"/>
    <n v="409800"/>
    <n v="272"/>
    <n v="226"/>
    <n v="34497"/>
    <n v="40500000"/>
    <n v="5"/>
    <n v="12"/>
    <x v="5"/>
    <n v="0"/>
    <n v="0"/>
    <n v="0"/>
    <n v="0"/>
    <n v="30"/>
    <n v="226"/>
    <n v="42806"/>
    <n v="0"/>
    <s v=""/>
    <n v="2306255"/>
    <s v="Cash Grant"/>
    <n v="411234.46"/>
    <n v="0"/>
  </r>
  <r>
    <s v="2017-21267_x0009__x0009__x0009__x0009__x0009_"/>
    <x v="2"/>
    <x v="4"/>
    <x v="804"/>
    <x v="11"/>
    <s v="Migration"/>
    <x v="126"/>
    <x v="1"/>
    <s v="Durham"/>
    <n v="3"/>
    <s v="5 Moore Drive, Durham, NC 27709; 8 Moore Drive, Durham, NC 27709; 10 Moore Drive, Durham, NC 27709"/>
    <x v="0"/>
    <s v="531 South Spring Street, Burlington, NC 27215"/>
    <s v="27709; 27709; 27709"/>
    <s v="336-436-8827"/>
    <s v="www.labcorp.com"/>
    <n v="541512"/>
    <n v="551114"/>
    <s v="Professional, Scientific, and Technical Services"/>
    <s v="Management of Companies and Enterprises"/>
    <s v="Purchase and/or installation of equipment; Renovation to building"/>
    <n v="10897000"/>
    <n v="8172750"/>
    <n v="2724250"/>
    <n v="380"/>
    <n v="8212"/>
    <n v="91359"/>
    <n v="27000000"/>
    <n v="5"/>
    <n v="12"/>
    <x v="5"/>
    <n v="0"/>
    <n v="0"/>
    <n v="0"/>
    <n v="0"/>
    <s v="Not Reported"/>
    <s v="Not Reported"/>
    <s v="Not Reported"/>
    <s v="Not Reported"/>
    <s v=""/>
    <n v="220000"/>
    <s v="Cash Incentive"/>
    <n v="0"/>
    <n v="0"/>
  </r>
  <r>
    <s v="2018-21686"/>
    <x v="2"/>
    <x v="4"/>
    <x v="805"/>
    <x v="11"/>
    <s v="Basilisk"/>
    <x v="845"/>
    <x v="1"/>
    <s v="Wake"/>
    <n v="3"/>
    <s v="421 Fayetteville Street, Suite 900, Raleigh, NC 27601-2999"/>
    <x v="1"/>
    <s v="1359 Broadway, 2nd Floor/15 Inverness Way East (IHS Global AP adss), New York/Englewood, CO (IHS Global AP adss), NY 10018/80112"/>
    <s v="27601-2999"/>
    <s v="212-859-5000"/>
    <s v="www.ihsmarkit.com"/>
    <n v="541511"/>
    <s v=""/>
    <s v="Professional, Scientific, and Technical Services"/>
    <s v=""/>
    <s v="Purchase and/or installation of equipment; Renovation to building; Training"/>
    <n v="2780000"/>
    <n v="2085000"/>
    <n v="695000"/>
    <n v="225"/>
    <n v="341"/>
    <n v="60048"/>
    <n v="0"/>
    <n v="3"/>
    <n v="12"/>
    <x v="5"/>
    <n v="0"/>
    <n v="0"/>
    <n v="0"/>
    <n v="0"/>
    <n v="37"/>
    <n v="346"/>
    <n v="137089"/>
    <n v="0"/>
    <s v=""/>
    <s v="contract terminated"/>
    <s v="tax grant"/>
    <s v="n/a"/>
    <n v="0"/>
  </r>
  <r>
    <s v="2017-21176"/>
    <x v="2"/>
    <x v="4"/>
    <x v="806"/>
    <x v="11"/>
    <s v="Nick"/>
    <x v="846"/>
    <x v="2"/>
    <s v="Durham"/>
    <n v="3"/>
    <s v="2512 S Tri-Center Boulevard, Durham, NC 27713-1852"/>
    <x v="0"/>
    <s v="2275 Half Day Road, Bannockburn, IL 60015"/>
    <s v="27713-1852"/>
    <s v="312-801-562"/>
    <s v="https://avexis.com/"/>
    <n v="325414"/>
    <s v=""/>
    <s v="Manufacturing"/>
    <s v=""/>
    <s v="Renovation to building; Purchase and/or installation of equipment"/>
    <n v="2976000"/>
    <n v="2232000"/>
    <n v="744000"/>
    <n v="180"/>
    <n v="0"/>
    <n v="93104"/>
    <n v="50022000"/>
    <n v="1"/>
    <n v="12"/>
    <x v="2"/>
    <n v="1860000"/>
    <n v="372000"/>
    <n v="620000"/>
    <n v="124000"/>
    <n v="180"/>
    <n v="179"/>
    <n v="126567"/>
    <n v="56791728"/>
    <s v=""/>
    <n v="170000"/>
    <s v="Cash Grant "/>
    <n v="170000"/>
    <n v="372000"/>
  </r>
  <r>
    <s v="2017-20725"/>
    <x v="2"/>
    <x v="4"/>
    <x v="807"/>
    <x v="11"/>
    <s v="Kinetic"/>
    <x v="847"/>
    <x v="1"/>
    <s v="Durham"/>
    <n v="3"/>
    <s v="633, 635, 637, and 639 Davis Drive, Durham, NC 27560"/>
    <x v="1"/>
    <s v="8601 Six Forks Road, Suite 700, Raleigh, NC 27615"/>
    <s v="27560"/>
    <s v="919-845-4000"/>
    <s v="www.sensus.com"/>
    <n v="541715"/>
    <s v=""/>
    <s v="Professional, Scientific, and Technical Services"/>
    <s v=""/>
    <s v="Renovation to building; Purchase and/or installation of equipment; Other - Purchase of furniture &amp; fixtures"/>
    <n v="4684000"/>
    <n v="3513000"/>
    <n v="1171000"/>
    <n v="271"/>
    <n v="707"/>
    <n v="85434"/>
    <n v="0"/>
    <n v="5"/>
    <n v="12"/>
    <x v="3"/>
    <n v="0"/>
    <n v="20729"/>
    <n v="0"/>
    <n v="6909"/>
    <n v="52"/>
    <n v="707"/>
    <n v="110946"/>
    <n v="0"/>
    <s v=""/>
    <n v="50000"/>
    <s v="Cash Incentive"/>
    <n v="0"/>
    <n v="20729"/>
  </r>
  <r>
    <s v="2018-22574"/>
    <x v="2"/>
    <x v="4"/>
    <x v="808"/>
    <x v="11"/>
    <s v="Azalea"/>
    <x v="848"/>
    <x v="1"/>
    <s v="Wake"/>
    <n v="3"/>
    <s v="223 S. West Street, Raleigh, NC 27603-1835"/>
    <x v="0"/>
    <s v="360 Hamilton Avenue, Suite 600, White Plains, NY 10601"/>
    <s v="27603-1835"/>
    <s v="914-872-3600"/>
    <s v="https://www.archcapgroup.com/"/>
    <n v="524210"/>
    <s v=""/>
    <s v="Finance and Insurance"/>
    <s v=""/>
    <s v="a. Purchase and/or installation of equipment; b. Renovation to building; c. Training"/>
    <n v="6808000"/>
    <n v="5106000"/>
    <n v="1702000"/>
    <n v="329"/>
    <n v="63"/>
    <n v="98272"/>
    <n v="11610000"/>
    <n v="4"/>
    <n v="12"/>
    <x v="5"/>
    <n v="0"/>
    <n v="0"/>
    <n v="0"/>
    <n v="0"/>
    <n v="78"/>
    <n v="91"/>
    <n v="158086"/>
    <n v="7290632"/>
    <s v=""/>
    <s v="contract terminated"/>
    <s v="tax grant"/>
    <s v="n/a"/>
    <n v="0"/>
  </r>
  <r>
    <s v="2018-22412"/>
    <x v="2"/>
    <x v="4"/>
    <x v="809"/>
    <x v="11"/>
    <s v="Intelligence"/>
    <x v="849"/>
    <x v="1"/>
    <s v="Cumberland"/>
    <n v="2"/>
    <s v="4200 Morganton Rd Suite 300, Fayetteville, NC 28314-1376; Fort Bragg, Fayetteville, NC 28310"/>
    <x v="1"/>
    <s v="8283 Greensboro Dr, McLean, VA 22102"/>
    <s v="28314-1376; 28310"/>
    <s v="703-902-5000"/>
    <s v="Boozallen.com"/>
    <n v="541611"/>
    <s v=""/>
    <s v="Professional, Scientific, and Technical Services"/>
    <s v=""/>
    <s v="a. Purchase and/or installation of equipment; b. Renovation to building; c. Training"/>
    <n v="1900000"/>
    <n v="1710000"/>
    <n v="190000"/>
    <n v="187"/>
    <n v="347"/>
    <n v="56478"/>
    <n v="0"/>
    <n v="4"/>
    <n v="7"/>
    <x v="2"/>
    <n v="1376600"/>
    <n v="288598"/>
    <n v="153000"/>
    <n v="32066"/>
    <n v="140"/>
    <n v="347"/>
    <n v="117899"/>
    <n v="0"/>
    <s v=""/>
    <n v="178000"/>
    <s v="Cash Grant"/>
    <n v="0"/>
    <n v="288598"/>
  </r>
  <r>
    <s v="2016-17941"/>
    <x v="2"/>
    <x v="4"/>
    <x v="810"/>
    <x v="11"/>
    <s v="Sky"/>
    <x v="850"/>
    <x v="2"/>
    <s v="Guilford"/>
    <n v="2"/>
    <s v="&quot;Carroll property&quot; located in Guilford County, NC at the SW corner of Highway 70 and Birch Creek Road, Location would be annexed into the city of Greensboro, NC 27301"/>
    <x v="0"/>
    <s v="3300 Publix Corporate Pkwy, Lakeland, FL 33811"/>
    <s v="27301"/>
    <s v="(863) 688-1188"/>
    <s v="http://www.publix.com/"/>
    <n v="493110"/>
    <s v=""/>
    <s v="Transportation and Warehousing"/>
    <s v=""/>
    <s v="a. Purchase and/or installation of equipment; c. Training"/>
    <n v="14576000"/>
    <n v="13118400"/>
    <n v="1457600"/>
    <n v="900"/>
    <n v="0"/>
    <n v="44006"/>
    <n v="270000000"/>
    <n v="4"/>
    <n v="12"/>
    <x v="2"/>
    <n v="13118400"/>
    <n v="0"/>
    <n v="1457600"/>
    <n v="0"/>
    <s v="Not Reported"/>
    <s v="Not Reported"/>
    <s v="Not Reported"/>
    <s v="Not Reported"/>
    <s v=""/>
    <n v="23231621"/>
    <s v="Cash Grant"/>
    <n v="0"/>
    <n v="0"/>
  </r>
  <r>
    <s v="2018-22611"/>
    <x v="2"/>
    <x v="4"/>
    <x v="811"/>
    <x v="11"/>
    <s v="Backstop"/>
    <x v="851"/>
    <x v="1"/>
    <s v="Forsyth"/>
    <n v="2"/>
    <s v="450 W. Hanes Mill Road, Winston-Salem, NC 27105-9141; 5630 University Parkway, Winston-Salem, NC 27105-1312"/>
    <x v="1"/>
    <s v="5630 University Parkway (Madison Park), Winston-Salem, NC 27105"/>
    <s v="27105-9141; 27105-1312"/>
    <s v="336.435.5352"/>
    <s v="http://www.ngic.com/"/>
    <n v="524126"/>
    <s v=""/>
    <s v="Finance and Insurance"/>
    <s v=""/>
    <s v="a. Purchase and/or installation of equipment; b. Renovation to building"/>
    <n v="6223000"/>
    <n v="5600700"/>
    <n v="622300"/>
    <n v="563"/>
    <n v="1405"/>
    <n v="49998"/>
    <n v="11036880"/>
    <n v="5"/>
    <n v="12"/>
    <x v="2"/>
    <n v="4814100"/>
    <n v="635582"/>
    <n v="534900"/>
    <n v="70621"/>
    <n v="419"/>
    <n v="1420"/>
    <n v="55530"/>
    <n v="0"/>
    <s v=""/>
    <n v="453129"/>
    <s v="Cash Grant"/>
    <n v="0"/>
    <n v="635582"/>
  </r>
  <r>
    <s v="2018-22626"/>
    <x v="2"/>
    <x v="4"/>
    <x v="812"/>
    <x v="11"/>
    <s v="Hydra"/>
    <x v="852"/>
    <x v="2"/>
    <s v="Mecklenburg"/>
    <n v="3"/>
    <s v="13320 Ballantyne Corporate Place, Charlotte, NC 28277-3607"/>
    <x v="0"/>
    <s v="221 West Philadelphia Street Suite 60 W, York, PA 17401-2991"/>
    <s v="28277-3607"/>
    <s v="717 845 7511"/>
    <s v="dentsplysirona.com"/>
    <n v="423450"/>
    <s v=""/>
    <s v="Wholesale Trade"/>
    <s v=""/>
    <s v="a. Purchase and/or installation of equipment; b. Renovation to building"/>
    <n v="5256000"/>
    <n v="3942000"/>
    <n v="1314000"/>
    <n v="288"/>
    <n v="165"/>
    <n v="64730"/>
    <n v="0"/>
    <n v="2"/>
    <n v="12"/>
    <x v="5"/>
    <n v="0"/>
    <n v="0"/>
    <n v="0"/>
    <n v="0"/>
    <n v="42"/>
    <n v="212"/>
    <n v="150037"/>
    <n v="0"/>
    <s v=""/>
    <s v="NO INCENTIVES"/>
    <s v="NO INCENTIVES"/>
    <s v="NO INCENTIVES"/>
    <n v="0"/>
  </r>
  <r>
    <s v="2018-22208"/>
    <x v="2"/>
    <x v="4"/>
    <x v="813"/>
    <x v="11"/>
    <s v="Poly"/>
    <x v="853"/>
    <x v="2"/>
    <s v="Person"/>
    <n v="1"/>
    <s v="3300 Jim Thorpe Hwy, Roxboro, NC 27574-5445"/>
    <x v="0"/>
    <s v="1001 W Brooklyn St, Syracuse, IN 46567"/>
    <s v="27574-5445"/>
    <s v="574-325-5820"/>
    <s v="POLYWOODINC.COM"/>
    <n v="337125"/>
    <s v=""/>
    <s v="Manufacturing"/>
    <s v=""/>
    <s v="a. Purchase and/or installation of equipment; b. Renovation to building; c. Training"/>
    <n v="3330000"/>
    <n v="3330000"/>
    <n v="0"/>
    <n v="346"/>
    <n v="0"/>
    <n v="38975"/>
    <n v="31817192"/>
    <n v="5"/>
    <n v="9"/>
    <x v="2"/>
    <n v="2866000"/>
    <n v="441019"/>
    <n v="0"/>
    <n v="0"/>
    <n v="378"/>
    <n v="3"/>
    <n v="39087"/>
    <n v="0"/>
    <s v=""/>
    <n v="1035000"/>
    <s v="Cash Grant"/>
    <n v="253769"/>
    <n v="441019"/>
  </r>
  <r>
    <s v="2018-23084"/>
    <x v="2"/>
    <x v="4"/>
    <x v="814"/>
    <x v="11"/>
    <s v="Lego"/>
    <x v="854"/>
    <x v="1"/>
    <s v="Scotland"/>
    <n v="1"/>
    <s v="19320 Airbase Road, Wagram, NC 28396-6102"/>
    <x v="1"/>
    <s v="19320 Airbase Road, Wagram, NC 28396"/>
    <s v="28396-6102"/>
    <s v="910-817-4204"/>
    <s v="https://www.cascades.com/en/"/>
    <n v="322291"/>
    <s v=""/>
    <s v="Manufacturing"/>
    <s v=""/>
    <s v="a. Purchase and/or installation of equipment; b. Renovation to building; c. Training"/>
    <n v="468000"/>
    <n v="468000"/>
    <s v=""/>
    <n v="66"/>
    <n v="223"/>
    <n v="44062"/>
    <n v="52200000"/>
    <n v="1"/>
    <n v="6"/>
    <x v="2"/>
    <n v="312000"/>
    <n v="58976"/>
    <n v="0"/>
    <n v="0"/>
    <n v="43"/>
    <n v="223"/>
    <n v="72864"/>
    <n v="77454913"/>
    <s v=""/>
    <n v="4000000"/>
    <s v="Tax Grant"/>
    <n v="1058947"/>
    <n v="58976"/>
  </r>
  <r>
    <s v="2017-21326"/>
    <x v="2"/>
    <x v="4"/>
    <x v="815"/>
    <x v="11"/>
    <s v="Hawkeye"/>
    <x v="855"/>
    <x v="1"/>
    <s v="Wake"/>
    <n v="3"/>
    <s v="2635 E Millbrook Road, Raleigh, NC 27604; 411 Fayetteville St, Raleigh, NC 27601; 4200 Six Forks Road, Raleigh, NC 27609-5716"/>
    <x v="1"/>
    <s v="5008 Airport Road, Roanoke, VA 24012"/>
    <s v="27604; 27601; 27609-5716"/>
    <s v="800-314-4243"/>
    <s v="advanceautoparts.com"/>
    <n v="551114"/>
    <s v=""/>
    <s v="Management of Companies and Enterprises"/>
    <s v=""/>
    <s v="a. Purchase and/or installation of equipment; b. Renovation to building; c. Training; d. Other - Grant funds will be used to offset additional costs."/>
    <n v="12507000"/>
    <n v="9380250"/>
    <n v="3126750"/>
    <n v="392"/>
    <n v="729"/>
    <n v="96077"/>
    <n v="0"/>
    <n v="4"/>
    <n v="12"/>
    <x v="3"/>
    <n v="0"/>
    <n v="221708"/>
    <n v="0"/>
    <n v="73902"/>
    <n v="178"/>
    <n v="729"/>
    <n v="144251"/>
    <n v="0"/>
    <s v=""/>
    <s v="contract pending"/>
    <s v="tax grant"/>
    <n v="0"/>
    <n v="221708"/>
  </r>
  <r>
    <s v="2018-22371"/>
    <x v="2"/>
    <x v="4"/>
    <x v="816"/>
    <x v="11"/>
    <s v="Bee"/>
    <x v="856"/>
    <x v="1"/>
    <s v="Mecklenburg"/>
    <n v="3"/>
    <s v="85 S Mint St., Charlotte, NC 28202-1517; 4672 First Flight Dr, Charlotte, NC 28208-5770; 150 N College St, Charlotte, NC 28202; 550 South Caldwell St, 11th Floor, Charlotte, NC 28202"/>
    <x v="0"/>
    <s v="855 S Mint St, Charlotte, NC 28202-1517"/>
    <s v="28202-1517; 28208-5770; 28202; 28202"/>
    <s v="(973) 455-2000"/>
    <s v="www.honeywell.com"/>
    <n v="551114"/>
    <s v=""/>
    <s v="Management of Companies and Enterprises"/>
    <s v=""/>
    <s v="a. Purchase and/or installation of equipment; b. Renovation to building; d. Other - The Company proposes using the funds to reimburse costs associated with the purchase and/or installation of equipment, renovation to existing building, training, as well as ongoing business operating costs."/>
    <n v="56600000"/>
    <n v="42450000"/>
    <n v="14150000"/>
    <n v="600"/>
    <n v="0"/>
    <n v="278560"/>
    <n v="198480000"/>
    <n v="5"/>
    <n v="12"/>
    <x v="2"/>
    <n v="38992500"/>
    <n v="3457500"/>
    <n v="12997500"/>
    <n v="1152500"/>
    <n v="832"/>
    <n v="0"/>
    <n v="348089"/>
    <n v="0"/>
    <s v=""/>
    <n v="46021574"/>
    <s v="Cash Grant"/>
    <n v="2185883.87"/>
    <n v="3457500"/>
  </r>
  <r>
    <s v="2018-23009"/>
    <x v="2"/>
    <x v="4"/>
    <x v="816"/>
    <x v="11"/>
    <s v="Catawba"/>
    <x v="857"/>
    <x v="1"/>
    <s v="Wake"/>
    <n v="3"/>
    <s v="150 Fayetteville Street, Ste 1400, Raleigh, NC 27601-2956; 301 Hillsborough St, Raleigh, NC 27603-0003"/>
    <x v="0"/>
    <s v="301 Hillsborough St, Raleigh, NC 27603"/>
    <s v="27601-2956; 27603-0003"/>
    <s v="919-696-2559"/>
    <s v="www.pendo.io"/>
    <n v="541519"/>
    <s v=""/>
    <s v="Professional, Scientific, and Technical Services"/>
    <s v=""/>
    <s v="a. Purchase and/or installation of equipment; d. Other - Allow us to continue to accelerate our growth and increase our investment in the business by hiring more employees"/>
    <n v="11718000"/>
    <n v="8788500"/>
    <n v="2929500"/>
    <n v="531"/>
    <n v="174"/>
    <n v="78142"/>
    <n v="31104000"/>
    <n v="5"/>
    <n v="12"/>
    <x v="2"/>
    <n v="8426250"/>
    <n v="362500"/>
    <n v="2808750"/>
    <n v="120500"/>
    <n v="248"/>
    <n v="174"/>
    <n v="144445"/>
    <n v="0"/>
    <s v=""/>
    <n v="988280"/>
    <s v="COR + WC: tax grant"/>
    <n v="0"/>
    <n v="362500"/>
  </r>
  <r>
    <s v="2018-22844"/>
    <x v="2"/>
    <x v="4"/>
    <x v="817"/>
    <x v="11"/>
    <s v="Nose Guard"/>
    <x v="858"/>
    <x v="1"/>
    <s v="Mecklenburg"/>
    <n v="3"/>
    <s v="1415 Vantage Park Drive, Charlotte, NC 28203-4073; TBD, Charlotte, NC N/A; 436 Cone Avenue, Pineville, NC 28134"/>
    <x v="1"/>
    <s v="11115 Rushmore Drive, Charlotte, NC 28277"/>
    <s v="28203-4073; N/A; 28134"/>
    <s v="704-944-8522"/>
    <s v="www.lendingtree.com"/>
    <n v="522310"/>
    <s v=""/>
    <s v="Finance and Insurance"/>
    <s v=""/>
    <s v="a. Purchase and/or installation of equipment; b. Renovation to building; c. Training; d. Other - capital lease payments; moving costs"/>
    <n v="11164000"/>
    <n v="8373000"/>
    <n v="2791000"/>
    <n v="392"/>
    <n v="610"/>
    <n v="91026"/>
    <n v="0"/>
    <n v="4"/>
    <n v="12"/>
    <x v="2"/>
    <n v="8373000"/>
    <n v="0"/>
    <n v="2791000"/>
    <n v="0"/>
    <s v="Not Reported"/>
    <s v="Not Reported"/>
    <s v="Not Reported"/>
    <s v="Not Reported"/>
    <s v=""/>
    <n v="733988"/>
    <s v="Cash Grant"/>
    <n v="0"/>
    <n v="0"/>
  </r>
  <r>
    <s v="2018-21962"/>
    <x v="2"/>
    <x v="4"/>
    <x v="818"/>
    <x v="11"/>
    <s v="Phoenix"/>
    <x v="859"/>
    <x v="1"/>
    <s v="Gaston"/>
    <n v="2"/>
    <s v="109 Kenworthy Ave., Lowell, NC 28098-1917"/>
    <x v="0"/>
    <s v="4401 Colwick Road, Charlotte, NC 28211"/>
    <s v="28098-1917"/>
    <s v="704-566-2400"/>
    <s v="https://www.sonicautomotive.com/"/>
    <n v="561422"/>
    <s v=""/>
    <s v="Administrative and Support and Waste Management and Remediation Services"/>
    <s v=""/>
    <s v="a. Purchase and/or installation of equipment; b. Renovation to building; c. Training"/>
    <n v="7553000"/>
    <n v="6797700"/>
    <n v="755300"/>
    <n v="450"/>
    <n v="423"/>
    <n v="47897"/>
    <n v="10111731"/>
    <n v="4"/>
    <n v="12"/>
    <x v="5"/>
    <n v="0"/>
    <n v="0"/>
    <n v="0"/>
    <n v="0"/>
    <s v="Not Reported"/>
    <s v="Not Reported"/>
    <s v="Not Reported"/>
    <s v="Not Reported"/>
    <s v=""/>
    <n v="601561"/>
    <s v="Tax Grant"/>
    <n v="0"/>
    <n v="0"/>
  </r>
  <r>
    <s v="2018-22422"/>
    <x v="2"/>
    <x v="4"/>
    <x v="819"/>
    <x v="11"/>
    <s v="Mercury"/>
    <x v="860"/>
    <x v="1"/>
    <s v="Mecklenburg"/>
    <n v="3"/>
    <s v="817 Hamilton Street, Charlotte, NC 28206-2953; 1210 AvidXchange Lane, Charlotte, NC 28206-3560"/>
    <x v="1"/>
    <s v="1210 AvidXchange Lane, Charlotte, NC 28206"/>
    <s v="28206-2953; 28206-3560"/>
    <s v="980-859-4070"/>
    <s v="http://www.avidxchange.com/"/>
    <n v="551114"/>
    <s v=""/>
    <s v="Management of Companies and Enterprises"/>
    <s v=""/>
    <s v="a. Purchase and/or installation of equipment; b. Renovation to building; c. Training"/>
    <n v="26152000"/>
    <n v="19614000"/>
    <n v="6538000"/>
    <n v="1106"/>
    <n v="939"/>
    <n v="61712"/>
    <n v="37000000"/>
    <n v="4"/>
    <n v="12"/>
    <x v="2"/>
    <n v="19020000"/>
    <n v="0"/>
    <n v="6340000"/>
    <n v="0"/>
    <n v="198"/>
    <n v="939"/>
    <n v="85297"/>
    <n v="0"/>
    <s v=""/>
    <n v="1237682"/>
    <s v="Cash Grant"/>
    <n v="0"/>
    <n v="0"/>
  </r>
  <r>
    <s v="2017-20859"/>
    <x v="2"/>
    <x v="4"/>
    <x v="820"/>
    <x v="11"/>
    <s v="Whitewater"/>
    <x v="861"/>
    <x v="1"/>
    <s v="Mecklenburg"/>
    <n v="3"/>
    <s v="8520 Cliff Cameron Dr Suite 200, Charlotte, NC 28269-0013"/>
    <x v="1"/>
    <s v="211 Quality Circle, College Station, TX 77845"/>
    <s v="28269-0013"/>
    <s v="979-691-7700"/>
    <s v="www.cognizant.com"/>
    <n v="541511"/>
    <s v=""/>
    <s v="Professional, Scientific, and Technical Services"/>
    <s v=""/>
    <s v="a. Purchase and/or installation of equipment; b. Renovation to building; c. Training"/>
    <n v="2683000"/>
    <n v="2012250"/>
    <n v="670750"/>
    <n v="270"/>
    <n v="2776"/>
    <n v="61485"/>
    <n v="0"/>
    <n v="4"/>
    <n v="12"/>
    <x v="2"/>
    <n v="1853250"/>
    <n v="0"/>
    <n v="617750"/>
    <n v="0"/>
    <n v="0"/>
    <n v="2065"/>
    <n v="0"/>
    <n v="0"/>
    <s v=""/>
    <n v="51161"/>
    <s v="Cash Grant"/>
    <n v="0"/>
    <n v="0"/>
  </r>
  <r>
    <s v="2017-21472"/>
    <x v="2"/>
    <x v="4"/>
    <x v="820"/>
    <x v="11"/>
    <s v="Jetstream"/>
    <x v="862"/>
    <x v="2"/>
    <s v="Lenoir"/>
    <n v="1"/>
    <s v="2840 Jetport Rd, Kinston, NC 28504-7344"/>
    <x v="0"/>
    <s v="2860 Jetport Rd, Kinston, NC 28504"/>
    <s v="28504-7344"/>
    <s v="252-208-7715"/>
    <s v="www.flyexclusive.com"/>
    <n v="488190"/>
    <n v="481211"/>
    <s v="Transportation and Warehousing"/>
    <s v="Transportation and Warehousing"/>
    <s v="a. Purchase and/or installation of equipment; c. Training"/>
    <n v="2346000"/>
    <n v="2346000"/>
    <n v="0"/>
    <n v="131"/>
    <n v="80"/>
    <n v="53321"/>
    <n v="0"/>
    <n v="3"/>
    <n v="12"/>
    <x v="2"/>
    <n v="2120000"/>
    <n v="174418"/>
    <n v="0"/>
    <n v="0"/>
    <n v="227"/>
    <n v="80"/>
    <n v="57822"/>
    <n v="0"/>
    <s v=""/>
    <n v="81000"/>
    <s v="Performance based grant"/>
    <n v="0"/>
    <n v="174418"/>
  </r>
  <r>
    <s v="2018-22818"/>
    <x v="2"/>
    <x v="4"/>
    <x v="820"/>
    <x v="11"/>
    <s v="Cure"/>
    <x v="863"/>
    <x v="2"/>
    <s v="Catawba"/>
    <n v="2"/>
    <s v="Trivium Corporate Center at or about 2355 Startown Road, Hickory, NC 28601"/>
    <x v="0"/>
    <s v="Walther-von-Dyck Str. 1, Garching; Germany, AZ 85748"/>
    <s v="28601"/>
    <s v="'+49 89 329898660"/>
    <s v="https://www.isotope-technologies-munich.com/home/"/>
    <n v="325412"/>
    <s v=""/>
    <s v="Manufacturing"/>
    <s v=""/>
    <s v="a. Purchase and/or installation of equipment; c. Training"/>
    <n v="1873000"/>
    <n v="1685700"/>
    <n v="187300"/>
    <n v="123"/>
    <n v="0"/>
    <n v="64031"/>
    <n v="10800000"/>
    <n v="5"/>
    <n v="12"/>
    <x v="2"/>
    <n v="1462500"/>
    <n v="0"/>
    <n v="162500"/>
    <n v="0"/>
    <n v="0"/>
    <n v="0"/>
    <n v="0"/>
    <n v="0"/>
    <s v=""/>
    <n v="634116"/>
    <s v="Graded Site at a Discounted Price -Sold to ITM  January 2020"/>
    <n v="634116"/>
    <n v="0"/>
  </r>
  <r>
    <s v="2018-23090"/>
    <x v="2"/>
    <x v="4"/>
    <x v="820"/>
    <x v="11"/>
    <s v="Hidden Hook"/>
    <x v="864"/>
    <x v="1"/>
    <s v="Catawba"/>
    <n v="2"/>
    <s v="3422 Catawba Industrial Place, Catawba, NC 28609-8397; TBD, Not in City Limits, NC 28601"/>
    <x v="1"/>
    <s v="1712 8th Street Dr SE, Hickory, NC 28602"/>
    <s v="28609-8397; 28601"/>
    <s v="828-322-2700"/>
    <s v="www.shurtapetech.com"/>
    <n v="322220"/>
    <s v=""/>
    <s v="Manufacturing"/>
    <s v=""/>
    <s v="a. Purchase and/or installation of equipment; b. Renovation to building; c. Training; d. Other - Construction of new site"/>
    <n v="661000"/>
    <n v="594900"/>
    <n v="66100"/>
    <n v="90"/>
    <n v="923"/>
    <n v="36088"/>
    <n v="28260000"/>
    <n v="4"/>
    <n v="12"/>
    <x v="5"/>
    <n v="0"/>
    <n v="0"/>
    <n v="0"/>
    <n v="0"/>
    <n v="0"/>
    <n v="904"/>
    <n v="0"/>
    <n v="0"/>
    <s v=""/>
    <s v="JDIG CANCELLED - LOCAL INCENTIVES CANCELLED"/>
    <s v="JDIG CANCELLED - LOCAL INCENTIVES CANCELLED"/>
    <s v="JDIG CANCELLED - LOCAL INCENTIVES CANCELLED"/>
    <n v="0"/>
  </r>
  <r>
    <s v="2018-22432"/>
    <x v="2"/>
    <x v="4"/>
    <x v="821"/>
    <x v="12"/>
    <s v="Design"/>
    <x v="865"/>
    <x v="2"/>
    <s v="Catawba"/>
    <n v="2"/>
    <s v="1105 22nd Street SE, Hickory, NC 28602-9670"/>
    <x v="0"/>
    <s v="104 3rd Street NE, Hickory, NC 28601"/>
    <s v="28602-9670"/>
    <s v="505-507-4019"/>
    <s v="www.DesignFoundryHome.com"/>
    <n v="337121"/>
    <s v=""/>
    <s v="Manufacturing"/>
    <s v=""/>
    <s v="a. Purchase and/or installation of equipment; b. Renovation to building; c. Training"/>
    <n v="1717000"/>
    <n v="1545300"/>
    <n v="171700"/>
    <n v="182"/>
    <n v="4"/>
    <n v="52196"/>
    <n v="0"/>
    <n v="4"/>
    <n v="12"/>
    <x v="2"/>
    <n v="1369800"/>
    <n v="107898"/>
    <n v="152200"/>
    <n v="11989"/>
    <n v="163"/>
    <n v="4"/>
    <n v="46302"/>
    <n v="0"/>
    <s v=""/>
    <n v="94574"/>
    <s v="5% match for Building Reuse; Tax Grant"/>
    <n v="39457"/>
    <n v="107898"/>
  </r>
  <r>
    <s v="2018-23089"/>
    <x v="2"/>
    <x v="4"/>
    <x v="822"/>
    <x v="12"/>
    <s v="Bengal"/>
    <x v="866"/>
    <x v="1"/>
    <s v="Durham"/>
    <n v="3"/>
    <s v="2512 S Tri-Center Boulevard, Durham, NC 27713-1852"/>
    <x v="1"/>
    <s v="2275 Half Day Road, Bannockburn, IL 60015"/>
    <s v="27713-1852"/>
    <s v="312-801-5621"/>
    <s v="https://avexis.com/"/>
    <n v="325414"/>
    <s v=""/>
    <s v="Manufacturing"/>
    <s v=""/>
    <s v="a. Purchase and/or installation of equipment"/>
    <n v="1930000"/>
    <n v="1447500"/>
    <n v="482500"/>
    <n v="180"/>
    <n v="200"/>
    <n v="65657"/>
    <n v="54000000"/>
    <n v="2"/>
    <n v="12"/>
    <x v="2"/>
    <n v="1386000"/>
    <n v="61500"/>
    <n v="462000"/>
    <n v="20500"/>
    <n v="159"/>
    <n v="200"/>
    <n v="137238"/>
    <n v="105588466"/>
    <s v=""/>
    <n v="750000"/>
    <s v="Cash Incentive"/>
    <n v="300000"/>
    <n v="61500"/>
  </r>
  <r>
    <s v="2018-23198"/>
    <x v="2"/>
    <x v="4"/>
    <x v="823"/>
    <x v="12"/>
    <s v="BIO"/>
    <x v="867"/>
    <x v="2"/>
    <s v="Wake"/>
    <n v="3"/>
    <s v="2500 Sumner Blvd., Raleigh, NC 27616"/>
    <x v="0"/>
    <s v="430 East 29th Street, NYC, NY 10016"/>
    <s v="27616"/>
    <s v="347-809-5980"/>
    <s v="www.cellectis.com"/>
    <n v="325414"/>
    <s v=""/>
    <s v="Manufacturing"/>
    <s v=""/>
    <s v="a. Purchase and/or installation of equipment; b. Renovation to building; d. Other - Ongoing business operating costs"/>
    <n v="2666000"/>
    <n v="1999500"/>
    <n v="666500"/>
    <n v="180"/>
    <n v="0"/>
    <n v="90741"/>
    <n v="61764990"/>
    <n v="4"/>
    <n v="12"/>
    <x v="5"/>
    <n v="0"/>
    <n v="0"/>
    <n v="0"/>
    <n v="0"/>
    <s v="Not Reported"/>
    <s v="Not Reported"/>
    <s v="Not Reported"/>
    <s v="Not Reported"/>
    <s v=""/>
    <n v="1588285"/>
    <s v="COR +WC: tax grant"/>
    <n v="71633"/>
    <n v="0"/>
  </r>
  <r>
    <s v="2019-23660"/>
    <x v="2"/>
    <x v="4"/>
    <x v="824"/>
    <x v="12"/>
    <s v="Piedmont"/>
    <x v="868"/>
    <x v="2"/>
    <s v="Rockingham"/>
    <n v="1"/>
    <s v="310 Rockingham Drive, Reidsville, NC 27320-9737"/>
    <x v="0"/>
    <s v="102 Main Street, Pella, IA 50219"/>
    <s v="27320-9737"/>
    <s v="641-621-3949"/>
    <s v="www.pella.com"/>
    <n v="326199"/>
    <s v=""/>
    <s v="Manufacturing"/>
    <s v=""/>
    <s v="b. Renovation to building; c. Training"/>
    <n v="1214000"/>
    <n v="1214000"/>
    <n v="0"/>
    <n v="99"/>
    <n v="0"/>
    <n v="35401"/>
    <n v="15977352"/>
    <n v="2"/>
    <n v="12"/>
    <x v="2"/>
    <n v="1030000"/>
    <n v="182938"/>
    <n v="0"/>
    <n v="0"/>
    <n v="186"/>
    <n v="0"/>
    <n v="35516"/>
    <n v="26942923"/>
    <s v=""/>
    <n v="363186"/>
    <s v="Cash Grant"/>
    <n v="204372"/>
    <n v="182938"/>
  </r>
  <r>
    <s v="2018-23254"/>
    <x v="2"/>
    <x v="4"/>
    <x v="825"/>
    <x v="12"/>
    <s v="Choice"/>
    <x v="71"/>
    <x v="1"/>
    <s v="Cleveland"/>
    <n v="1"/>
    <s v="1400 Commerce Center Drive (Shelby AP), Shelby, NC 28150-7751; 1001 Commerce Center Drive (Shelby TAP), Shelby, NC 28150-7728"/>
    <x v="1"/>
    <s v="1100 Greenheck Drive, Schofield, WI 54476"/>
    <s v="28150-7751; 28150-7728"/>
    <s v="715-841-8527"/>
    <s v="www.Greenheck.com"/>
    <n v="333413"/>
    <s v=""/>
    <s v="Manufacturing"/>
    <s v=""/>
    <s v="a. Purchase and/or installation of equipment; b. Renovation to building; c. Training; d. Other - Construction of a new manufacturing facility and establishment of a manufacturing campus"/>
    <n v="3278000"/>
    <n v="3278000"/>
    <n v="0"/>
    <n v="363"/>
    <n v="410"/>
    <n v="36282"/>
    <n v="52940706"/>
    <n v="4"/>
    <n v="12"/>
    <x v="2"/>
    <n v="3141000"/>
    <n v="103630"/>
    <n v="0"/>
    <n v="0"/>
    <n v="168"/>
    <n v="410"/>
    <n v="39448"/>
    <n v="0"/>
    <s v=""/>
    <n v="3249226"/>
    <s v="Tax Grant, Match for Building ReUse; Permit &amp; Fees Waived; Site Development; Sidewalk Construction; Conveyance of Land"/>
    <n v="1356385"/>
    <n v="103630"/>
  </r>
  <r>
    <s v="2019-24139"/>
    <x v="2"/>
    <x v="4"/>
    <x v="825"/>
    <x v="12"/>
    <s v="Python"/>
    <x v="869"/>
    <x v="1"/>
    <s v="Durham"/>
    <n v="3"/>
    <s v="2520 Meridian Pkwy, Durham, NC 27713"/>
    <x v="1"/>
    <s v="8 Federal Street, Billerica, MA 01821-3570"/>
    <s v="27713"/>
    <s v="(978) 313-3900"/>
    <s v="https://www.parexel.com/"/>
    <n v="551114"/>
    <s v=""/>
    <s v="Management of Companies and Enterprises"/>
    <s v=""/>
    <s v="a. Purchase and/or installation of equipment; b. Renovation to building; c. Training"/>
    <n v="5592000"/>
    <n v="4194000"/>
    <n v="1398000"/>
    <n v="238"/>
    <n v="629"/>
    <n v="99460"/>
    <n v="0"/>
    <n v="3"/>
    <n v="12"/>
    <x v="2"/>
    <n v="4029000"/>
    <n v="165000"/>
    <n v="1343000"/>
    <n v="55000"/>
    <n v="152"/>
    <n v="629"/>
    <n v="200520"/>
    <n v="0"/>
    <s v=""/>
    <n v="120500"/>
    <s v="Cash Incentive"/>
    <n v="0"/>
    <n v="165000"/>
  </r>
  <r>
    <s v="2019-24301"/>
    <x v="2"/>
    <x v="4"/>
    <x v="826"/>
    <x v="12"/>
    <s v="Volumetric"/>
    <x v="870"/>
    <x v="2"/>
    <s v="Richmond"/>
    <n v="1"/>
    <s v="106 Innovative Way, Hamlet, NC 28345-4440"/>
    <x v="0"/>
    <s v="3636 N Central Ave Ste 1200, Phoenix, AZ 85012"/>
    <s v="28345-4440"/>
    <s v="602-283-9223"/>
    <s v="cavco.com"/>
    <n v="321992"/>
    <s v=""/>
    <s v="Manufacturing"/>
    <s v=""/>
    <s v="a. Purchase and/or installation of equipment; b. Renovation to building; c. Training"/>
    <n v="2179000"/>
    <n v="2179000"/>
    <n v="0"/>
    <n v="104"/>
    <n v="217"/>
    <n v="35343"/>
    <n v="10200000"/>
    <n v="2"/>
    <n v="12"/>
    <x v="2"/>
    <n v="1850000"/>
    <n v="274409"/>
    <n v="0"/>
    <n v="0"/>
    <n v="95"/>
    <n v="70"/>
    <n v="46549"/>
    <n v="10310328"/>
    <s v=""/>
    <s v="tbd"/>
    <s v="Tax Grant"/>
    <n v="0"/>
    <n v="274409"/>
  </r>
  <r>
    <s v="2018-22718"/>
    <x v="2"/>
    <x v="4"/>
    <x v="827"/>
    <x v="12"/>
    <s v="Husky"/>
    <x v="871"/>
    <x v="2"/>
    <s v="Burke"/>
    <n v="2"/>
    <s v="9451 Synergy Way; 9479 Synergy Way, Hildebran, NC 28637-8374"/>
    <x v="0"/>
    <s v="9451Synergy Way, Hildebran, NC 28637"/>
    <s v="28637-8374"/>
    <s v="828-308-7264"/>
    <s v="www.SynergyLabs.com"/>
    <n v="311111"/>
    <s v=""/>
    <s v="Manufacturing"/>
    <s v=""/>
    <s v="a. Purchase and/or installation of equipment; b. Renovation to building; c. Training"/>
    <n v="2313000"/>
    <n v="2081700"/>
    <n v="231300"/>
    <n v="213"/>
    <n v="0"/>
    <n v="36511"/>
    <n v="10080000"/>
    <n v="4"/>
    <n v="12"/>
    <x v="2"/>
    <n v="2004300"/>
    <n v="70722"/>
    <n v="222700"/>
    <n v="7858"/>
    <n v="88"/>
    <n v="0"/>
    <n v="46543"/>
    <n v="0"/>
    <s v=""/>
    <n v="406416"/>
    <s v="Cash Grant"/>
    <n v="39719"/>
    <n v="70722"/>
  </r>
  <r>
    <s v="2019-23785"/>
    <x v="2"/>
    <x v="1"/>
    <x v="828"/>
    <x v="12"/>
    <s v="Cameo"/>
    <x v="872"/>
    <x v="1"/>
    <s v="Mecklenburg"/>
    <n v="3"/>
    <s v="Design Center, 1810 Camden Road, Charlotte, NC 28203"/>
    <x v="0"/>
    <s v="1000 Lowe’s Blvd. – NB4TA, Mooresville, NC 28117-8520"/>
    <s v="28203"/>
    <s v="704-758-1000 "/>
    <s v="https://www.lowes.com/l/company-information.html "/>
    <n v="541511"/>
    <s v=""/>
    <s v="Professional, Scientific, and Technical Services"/>
    <s v=""/>
    <s v="a. Purchase and/or installation of equipment; b. Renovation to building; c. Training"/>
    <n v="72121000"/>
    <n v="54090750"/>
    <n v="18030250"/>
    <n v="1370"/>
    <n v="5104"/>
    <n v="100276"/>
    <n v="138496795"/>
    <n v="5"/>
    <n v="12"/>
    <x v="2"/>
    <n v="50092500"/>
    <n v="3998250"/>
    <n v="16697500"/>
    <n v="1332750"/>
    <n v="994"/>
    <n v="5357"/>
    <n v="173647"/>
    <n v="0"/>
    <s v=""/>
    <n v="6031880"/>
    <s v="Cash Grant"/>
    <n v="0"/>
    <n v="3998250"/>
  </r>
  <r>
    <s v="2019-24662_x0009__x0009__x0009__x0009__x0009__x0009__x0009_"/>
    <x v="2"/>
    <x v="4"/>
    <x v="829"/>
    <x v="12"/>
    <s v="Clear Blue Sky"/>
    <x v="873"/>
    <x v="1"/>
    <s v="Orange"/>
    <n v="3"/>
    <s v="6801 Industrial Drive, Mebane, NC 27302-8603"/>
    <x v="1"/>
    <s v="6801 Industrial Drive, Mebane, NC 27302"/>
    <s v="27302-8603"/>
    <s v="919-418-2096"/>
    <s v="new.abb.com"/>
    <n v="335999"/>
    <s v=""/>
    <s v="Manufacturing"/>
    <s v=""/>
    <s v="a. Purchase and/or installation of equipment, b. Renovation to building, c. Training"/>
    <n v="5826000"/>
    <n v="4369500"/>
    <n v="1456500"/>
    <n v="363"/>
    <n v="1222"/>
    <n v="63710"/>
    <n v="35910000"/>
    <n v="5"/>
    <n v="12"/>
    <x v="2"/>
    <n v="4233000"/>
    <n v="136500"/>
    <n v="1411000"/>
    <n v="45500"/>
    <n v="226"/>
    <n v="1308"/>
    <n v="67735"/>
    <n v="0"/>
    <s v=""/>
    <n v="2120222"/>
    <s v="Cash Grant ; Waiver of Start-up Fees"/>
    <n v="451985.57"/>
    <n v="136500"/>
  </r>
  <r>
    <s v="2018-23280_x0009__x0009__x0009__x0009__x0009__x0009__x0009_"/>
    <x v="2"/>
    <x v="4"/>
    <x v="830"/>
    <x v="12"/>
    <s v="Sonora"/>
    <x v="874"/>
    <x v="1"/>
    <s v="Durham, Wilson"/>
    <s v="3, 1"/>
    <s v="5325 Old Oxford Road, Durham, NC 27712-8730; 4633 Merck Road, Wilson, NC 27893-9613"/>
    <x v="1"/>
    <s v="126 East Lincoln Avenue P.O. Box 2000, Rahway, NJ 07065-4607"/>
    <s v="27712-8730; 27893-9613"/>
    <s v="908-740-4000"/>
    <s v="www.merck.com"/>
    <n v="325414"/>
    <s v=""/>
    <s v="Manufacturing"/>
    <s v=""/>
    <s v="a. Purchase and/or installation of equipment, c. Training"/>
    <n v="6490000"/>
    <n v="4974750"/>
    <n v="1515250"/>
    <n v="383"/>
    <n v="1247"/>
    <n v="66044"/>
    <n v="612000000"/>
    <n v="4"/>
    <n v="12"/>
    <x v="2"/>
    <n v="4646250"/>
    <n v="328500"/>
    <n v="1548750"/>
    <n v="109500"/>
    <n v="500"/>
    <n v="1265"/>
    <n v="101253"/>
    <n v="0"/>
    <s v=""/>
    <n v="3700000"/>
    <s v="Cash Incentive"/>
    <n v="1257142.8399999999"/>
    <n v="328500"/>
  </r>
  <r>
    <s v="2019-24016"/>
    <x v="2"/>
    <x v="4"/>
    <x v="831"/>
    <x v="12"/>
    <s v="Wildflower"/>
    <x v="875"/>
    <x v="2"/>
    <s v="Wake"/>
    <n v="3"/>
    <s v="11000 Weston Parkway, Cary, NC 27513-2261"/>
    <x v="0"/>
    <s v="201 Merritt 7, Norwalk, CT 06851-1056"/>
    <s v="27513-2261"/>
    <s v="585-422-3973"/>
    <s v="www.xerox.com"/>
    <n v="541511"/>
    <s v=""/>
    <s v="Professional, Scientific, and Technical Services"/>
    <s v=""/>
    <s v="a. Purchase and/or installation of equipment, b. Renovation to building, c. Training"/>
    <n v="16433000"/>
    <n v="12324750"/>
    <n v="4108250"/>
    <n v="540"/>
    <n v="140"/>
    <n v="101536"/>
    <n v="16560000"/>
    <n v="4"/>
    <n v="12"/>
    <x v="5"/>
    <n v="0"/>
    <n v="0"/>
    <n v="0"/>
    <n v="0"/>
    <n v="196"/>
    <n v="146"/>
    <n v="121127"/>
    <n v="0"/>
    <s v=""/>
    <n v="442777"/>
    <s v="WC: tax grant"/>
    <n v="0"/>
    <n v="0"/>
  </r>
  <r>
    <s v="2018-23520"/>
    <x v="2"/>
    <x v="4"/>
    <x v="832"/>
    <x v="12"/>
    <s v="Wavy"/>
    <x v="876"/>
    <x v="1"/>
    <s v="Cabarrus"/>
    <n v="3"/>
    <s v="2321 Concord Parkway S, Concord, NC 28027-9042"/>
    <x v="1"/>
    <s v="1930 West Rio Salado Parkway, Tempe, AZ 85281-2207"/>
    <s v="28027-9042"/>
    <s v="480-719-8809"/>
    <s v="www.carvana.com"/>
    <n v="811198"/>
    <s v=""/>
    <s v="Other Services (except Public Administration)"/>
    <s v=""/>
    <s v="a. Purchase and/or installation of equipment, d. Other-Construction and improvements of a build-to-suit inspection and reconditioning center"/>
    <n v="1620000"/>
    <n v="1215000"/>
    <n v="405000"/>
    <n v="372"/>
    <n v="88"/>
    <n v="38695"/>
    <n v="29880000"/>
    <n v="5"/>
    <n v="12"/>
    <x v="2"/>
    <n v="1122750"/>
    <n v="92250"/>
    <n v="374250"/>
    <n v="30750"/>
    <n v="750"/>
    <n v="193"/>
    <n v="40226"/>
    <n v="53582511"/>
    <s v=""/>
    <n v="1071000"/>
    <s v="Tax Grant"/>
    <n v="0"/>
    <n v="92250"/>
  </r>
  <r>
    <s v="2019-24113"/>
    <x v="2"/>
    <x v="4"/>
    <x v="832"/>
    <x v="12"/>
    <s v="Caddy Shack"/>
    <x v="877"/>
    <x v="2"/>
    <s v="Durham"/>
    <n v="3"/>
    <s v="555 South Mangum Street, Durham, NC 27701-4688; 300 Morris Street, Durham, NC 27701"/>
    <x v="0"/>
    <s v="50 West 23rd Street, Floor 9, New York, NY 10010"/>
    <s v="27701-4688; 27701"/>
    <s v="1-855-695-2255"/>
    <s v="www.policygenius.com"/>
    <n v="524210"/>
    <s v=""/>
    <s v="Finance and Insurance"/>
    <s v=""/>
    <s v="a. Purchase and/or installation of equipment, b. Renovation to building, c. Training"/>
    <n v="6663000"/>
    <n v="4997250"/>
    <n v="1665750"/>
    <n v="339"/>
    <n v="0"/>
    <n v="64994"/>
    <n v="5360040"/>
    <n v="3"/>
    <n v="12"/>
    <x v="3"/>
    <n v="0"/>
    <n v="245655"/>
    <n v="0"/>
    <n v="81885"/>
    <n v="262"/>
    <n v="1"/>
    <n v="76575"/>
    <n v="6099953"/>
    <s v=""/>
    <n v="188500"/>
    <s v="Cash Incentive"/>
    <n v="0"/>
    <n v="245655"/>
  </r>
  <r>
    <s v="2019-24469_x0009__x0009__x0009__x0009__x0009__x0009__x0009_"/>
    <x v="2"/>
    <x v="4"/>
    <x v="833"/>
    <x v="12"/>
    <s v="Tire"/>
    <x v="878"/>
    <x v="2"/>
    <s v="Nash"/>
    <n v="1"/>
    <s v="3051 North Church Street, Rocky Mount, NC 27804-6609"/>
    <x v="0"/>
    <s v="3400 Stonewall Street, Lancaster, TX 75134"/>
    <s v="27804-6609"/>
    <s v="(800) 569-9200"/>
    <s v="www.ffeinc.com"/>
    <n v="493120"/>
    <s v=""/>
    <s v="Transportation and Warehousing"/>
    <s v=""/>
    <s v="a. Purchase and/or installation of equipment, b. Renovation to building, c. Training"/>
    <n v="760000"/>
    <n v="760000"/>
    <n v="0"/>
    <n v="77"/>
    <n v="0"/>
    <n v="41085"/>
    <n v="3760000"/>
    <n v="3"/>
    <n v="7"/>
    <x v="2"/>
    <n v="717000"/>
    <n v="43000"/>
    <n v="0"/>
    <n v="0"/>
    <n v="83"/>
    <n v="0"/>
    <n v="42980"/>
    <n v="6968689"/>
    <s v=""/>
    <n v="0"/>
    <s v="No Incentives"/>
    <n v="0"/>
    <n v="43000"/>
  </r>
  <r>
    <s v="2019-25022"/>
    <x v="2"/>
    <x v="4"/>
    <x v="834"/>
    <x v="12"/>
    <s v="Sense"/>
    <x v="879"/>
    <x v="1"/>
    <s v="Halifax"/>
    <n v="1"/>
    <s v="10869 NC Highway 903, Halifax, NC 27839-9111"/>
    <x v="1"/>
    <s v="10869 NC Highway 903, Halifax, NC 27839-9111"/>
    <s v="27839-9111"/>
    <s v="1-888-684-0009"/>
    <s v="www.pcb.com"/>
    <n v="334419"/>
    <s v=""/>
    <s v="Manufacturing"/>
    <s v=""/>
    <s v="b. Renovation to building"/>
    <n v="940000"/>
    <n v="940000"/>
    <n v="0"/>
    <n v="96"/>
    <n v="453"/>
    <n v="30384"/>
    <n v="0"/>
    <n v="4"/>
    <n v="10"/>
    <x v="2"/>
    <n v="871000"/>
    <n v="42449"/>
    <n v="0"/>
    <n v="0"/>
    <n v="52"/>
    <n v="453"/>
    <n v="37507"/>
    <n v="0"/>
    <s v=""/>
    <n v="2255600"/>
    <s v="Conveyance of 50,000 SF industrial building for $1"/>
    <n v="0"/>
    <n v="42449"/>
  </r>
  <r>
    <s v="2019-24091"/>
    <x v="2"/>
    <x v="4"/>
    <x v="835"/>
    <x v="12"/>
    <s v="Forge Bharat"/>
    <x v="880"/>
    <x v="2"/>
    <s v="Lee"/>
    <n v="2"/>
    <s v="777 Kalyani Way, Sanford, NC 27330-9713; 2080 Lee Ave, Sanford, NC 27330"/>
    <x v="0"/>
    <s v="777 Kalyani Way, Sanford, NC 27330-9713"/>
    <s v="27330-9713; 27330"/>
    <s v="984-977-6777"/>
    <s v="N/A"/>
    <n v="332112"/>
    <s v=""/>
    <s v="Manufacturing"/>
    <s v=""/>
    <s v="a. Purchase and/or installation of equipment, c. Training"/>
    <n v="3937000"/>
    <n v="3543300"/>
    <n v="393700"/>
    <n v="243"/>
    <n v="0"/>
    <n v="42350"/>
    <n v="101891184"/>
    <n v="5"/>
    <n v="12"/>
    <x v="2"/>
    <n v="3543300"/>
    <n v="0"/>
    <n v="393700"/>
    <n v="0"/>
    <s v="Not Reported"/>
    <s v="Not Reported"/>
    <s v="Not Reported"/>
    <s v="Not Reported"/>
    <s v=""/>
    <n v="15338056"/>
    <s v="Cash Grants; Land Donations; Donation of Site Prep/Roadway/Water &amp; Sewer infrastructure (private &amp; Public)"/>
    <n v="7177681.8799999999"/>
    <n v="0"/>
  </r>
  <r>
    <s v="2019-24091a"/>
    <x v="2"/>
    <x v="4"/>
    <x v="835"/>
    <x v="12"/>
    <s v="Forge"/>
    <x v="881"/>
    <x v="2"/>
    <s v="Lee"/>
    <n v="2"/>
    <s v="777 Kalyani Way, Sanford, NC 27330-9713"/>
    <x v="0"/>
    <s v="777 Kalyani Way, Sanford, NC 27330-9713"/>
    <s v="27330-9713"/>
    <s v="984-977-6777"/>
    <s v="N/A"/>
    <n v="336350"/>
    <s v=""/>
    <s v="Manufacturing"/>
    <s v=""/>
    <s v="a. Purchase and/or installation of equipment, c. Training"/>
    <n v="1734000"/>
    <n v="1560600"/>
    <n v="173400"/>
    <n v="125"/>
    <n v="0"/>
    <n v="43193"/>
    <n v="34400000"/>
    <n v="4"/>
    <n v="12"/>
    <x v="2"/>
    <n v="1560600"/>
    <n v="0"/>
    <n v="173400"/>
    <n v="0"/>
    <s v="Not Reported"/>
    <s v="Not Reported"/>
    <s v="Not Reported"/>
    <s v="Not Reported"/>
    <s v=""/>
    <s v="See Forge Bharat - Locals are accounting for the incentives together."/>
    <s v="See Forge Bharat - Locals are accounting for the incentives together."/>
    <s v="See Forge Bharat - Locals are accounting for the incentives together."/>
    <n v="0"/>
  </r>
  <r>
    <s v="2019-24098"/>
    <x v="2"/>
    <x v="4"/>
    <x v="836"/>
    <x v="12"/>
    <s v="First Sunrise"/>
    <x v="882"/>
    <x v="1"/>
    <s v="Granville"/>
    <n v="2"/>
    <s v="1176 Telecom Drive, Creedmoor, NC 27522-8294"/>
    <x v="1"/>
    <s v="1176 Telecom Drive, Creedmoor, NC 27522"/>
    <s v="27522-8294"/>
    <s v="(818) 678-6555"/>
    <s v="http://www.ontic.com"/>
    <n v="336413"/>
    <s v=""/>
    <s v="Manufacturing"/>
    <s v=""/>
    <s v="a. Purchase and/or installation of equipment, b. Renovation to building, c. Training"/>
    <n v="1541000"/>
    <n v="1386900"/>
    <n v="154100"/>
    <n v="101"/>
    <n v="61"/>
    <n v="44119"/>
    <n v="0"/>
    <n v="4"/>
    <n v="12"/>
    <x v="2"/>
    <n v="1266300"/>
    <n v="62955"/>
    <n v="140700"/>
    <n v="6995"/>
    <n v="52"/>
    <n v="63"/>
    <n v="70437"/>
    <n v="0"/>
    <s v=""/>
    <n v="110000"/>
    <s v="Local Government Cash Match: BRG"/>
    <n v="25000"/>
    <n v="62955"/>
  </r>
  <r>
    <s v="2019-23635"/>
    <x v="2"/>
    <x v="4"/>
    <x v="837"/>
    <x v="12"/>
    <s v="Enterprise"/>
    <x v="883"/>
    <x v="1"/>
    <s v="Mecklenburg"/>
    <n v="3"/>
    <s v="8055 Microsoft Way, Charlotte, NC 28273-8106"/>
    <x v="1"/>
    <s v="1 Microsoft Way, Redmond, WA 98052"/>
    <s v="28273-8106"/>
    <s v="(425) 882-8080"/>
    <s v="www.microsoft.com"/>
    <n v="511210"/>
    <s v=""/>
    <s v="Information"/>
    <s v=""/>
    <s v="a. Purchase and/or installation of equipment, b. Renovation to building, c. Training"/>
    <n v="10547000"/>
    <n v="7910250"/>
    <n v="2636750"/>
    <n v="387"/>
    <n v="1950"/>
    <n v="88840"/>
    <n v="21510000"/>
    <n v="3"/>
    <n v="12"/>
    <x v="5"/>
    <n v="0"/>
    <n v="0"/>
    <n v="0"/>
    <n v="0"/>
    <s v="Not Reported"/>
    <s v="Not Reported"/>
    <s v="Not Reported"/>
    <s v="Not Reported"/>
    <s v=""/>
    <n v="664403"/>
    <s v="Cash Grant"/>
    <n v="0"/>
    <n v="0"/>
  </r>
  <r>
    <s v="2019-24629"/>
    <x v="2"/>
    <x v="4"/>
    <x v="838"/>
    <x v="12"/>
    <s v="MOJO"/>
    <x v="884"/>
    <x v="2"/>
    <s v="Beaufort"/>
    <n v="1"/>
    <s v="230 Clarks Neck Road, Washington, NC 27889-8976"/>
    <x v="0"/>
    <s v="82 N Shelmore Blvd, Mt Pleasant, SC 29464"/>
    <s v="27889-8976"/>
    <s v="252-599-0223"/>
    <s v="www.mjmyachts.com"/>
    <n v="336612"/>
    <s v=""/>
    <s v="Manufacturing"/>
    <s v=""/>
    <s v="a. Purchase and/or installation of equipment, b. Renovation to building, c. Training"/>
    <n v="1712000"/>
    <n v="1712000"/>
    <s v=""/>
    <n v="166"/>
    <n v="0"/>
    <n v="41073"/>
    <n v="9824000"/>
    <n v="4"/>
    <n v="12"/>
    <x v="2"/>
    <n v="1712000"/>
    <n v="0"/>
    <n v="0"/>
    <n v="0"/>
    <s v="Not Reported"/>
    <s v="Not Reported"/>
    <s v="Not Reported"/>
    <s v="Not Reported"/>
    <s v=""/>
    <n v="339000"/>
    <s v="Tax Grant "/>
    <n v="339000"/>
    <n v="0"/>
  </r>
  <r>
    <s v="2019-24893"/>
    <x v="2"/>
    <x v="4"/>
    <x v="839"/>
    <x v="12"/>
    <s v="Well"/>
    <x v="885"/>
    <x v="1"/>
    <s v="Orange"/>
    <n v="3"/>
    <s v="419 W Franklin St, Chapel Hill, NC 27516-2314"/>
    <x v="1"/>
    <s v="419 W Franklin St, Chapel Hill, NC 27516"/>
    <s v="27516-2314"/>
    <s v="415-216-8434"/>
    <s v="www.well.co"/>
    <n v="561499"/>
    <s v=""/>
    <s v="Administrative and Support and Waste Management and Remediation Services"/>
    <s v=""/>
    <s v="a. Purchase and/or installation of equipment, b. Renovation to building, c. Training, d. Other-Personnel"/>
    <n v="4526000"/>
    <n v="3394500"/>
    <n v="1131500"/>
    <n v="360"/>
    <n v="25"/>
    <n v="56718"/>
    <n v="0"/>
    <n v="5"/>
    <n v="12"/>
    <x v="2"/>
    <n v="3325500"/>
    <n v="0"/>
    <n v="1108500"/>
    <n v="0"/>
    <n v="1"/>
    <n v="25"/>
    <n v="79396"/>
    <n v="0"/>
    <s v=""/>
    <n v="2900000"/>
    <s v="Office Rennovation Grant; Parking Allowance; Cash Grant"/>
    <n v="0"/>
    <n v="0"/>
  </r>
  <r>
    <s v="2019-24309"/>
    <x v="2"/>
    <x v="4"/>
    <x v="840"/>
    <x v="12"/>
    <s v="Fulcrum"/>
    <x v="886"/>
    <x v="1"/>
    <s v="Durham"/>
    <n v="3"/>
    <s v="2400 Ellis Rd, Durham, NC 27703-5543"/>
    <x v="1"/>
    <s v="5827 S. Miami Blvd, Morrisville, NC 27560"/>
    <s v="27703-5543"/>
    <s v="919-998-2000"/>
    <s v="www.q2labsolutions.com"/>
    <n v="621511"/>
    <s v=""/>
    <s v="Health Care and Social Assistance"/>
    <s v=""/>
    <s v="a. Purchase and/or installation of equipment, b. Renovation to building, c. Training"/>
    <n v="5725000"/>
    <n v="4293750"/>
    <n v="1431250"/>
    <n v="264"/>
    <n v="273"/>
    <n v="80441"/>
    <n v="57473100"/>
    <n v="2"/>
    <n v="12"/>
    <x v="2"/>
    <n v="4293750"/>
    <n v="0"/>
    <n v="1431250"/>
    <n v="0"/>
    <s v="Not Reported"/>
    <s v="Not Reported"/>
    <s v="Not Reported"/>
    <s v="Not Reported"/>
    <s v=""/>
    <n v="950000"/>
    <s v="Cash Incentive"/>
    <n v="0"/>
    <n v="0"/>
  </r>
  <r>
    <s v="2019-24309a_x0009__x0009__x0009__x0009__x0009__x0009__x0009_"/>
    <x v="2"/>
    <x v="4"/>
    <x v="840"/>
    <x v="12"/>
    <s v="Fulcrum II"/>
    <x v="887"/>
    <x v="1"/>
    <s v="Durham"/>
    <n v="3"/>
    <s v="27 Parmer Way, RTP (Durham), NC 27705"/>
    <x v="1"/>
    <s v="5827 S. Miami Blvd, Morrisville, NC 27560"/>
    <s v="27705"/>
    <s v="919-998-2000"/>
    <s v="www.q2labsolutions.com"/>
    <n v="621511"/>
    <s v=""/>
    <s v="Health Care and Social Assistance"/>
    <s v=""/>
    <s v="a. Purchase and/or installation of equipment, b. Renovation to building, c. Training"/>
    <n v="7068000"/>
    <n v="5301000"/>
    <n v="1767000"/>
    <n v="410"/>
    <n v="566"/>
    <n v="74343"/>
    <n v="8190000"/>
    <n v="5"/>
    <n v="12"/>
    <x v="2"/>
    <n v="5301000"/>
    <n v="0"/>
    <n v="1767000"/>
    <n v="0"/>
    <s v="Not Reported"/>
    <s v="Not Reported"/>
    <s v="Not Reported"/>
    <s v="Not Reported"/>
    <s v=""/>
    <s v="No incentives reported - reported in grant I"/>
    <s v="No incentives reported - reported in grant I"/>
    <s v="No incentives reported - reported in grant I"/>
    <n v="0"/>
  </r>
  <r>
    <s v="2018-23278"/>
    <x v="2"/>
    <x v="4"/>
    <x v="841"/>
    <x v="12"/>
    <s v="Rubin"/>
    <x v="888"/>
    <x v="2"/>
    <s v="Yancey"/>
    <n v="2"/>
    <s v="70 East US Highway 19E, Burnsville, NC 28714"/>
    <x v="0"/>
    <s v="PO Box 2069, Devens, MA 1434"/>
    <s v="28714"/>
    <s v="844-545-5323"/>
    <s v="www.littleleaffarms.com"/>
    <n v="111219"/>
    <s v=""/>
    <s v="Agriculture, Forestry, Fishing and Hunting"/>
    <s v=""/>
    <s v="a. Purchase and/or installation of equipment, c. Training"/>
    <n v="1518000"/>
    <n v="1366200"/>
    <n v="151800"/>
    <n v="80"/>
    <s v=""/>
    <n v="42960"/>
    <n v="68800000"/>
    <n v="5"/>
    <n v="12"/>
    <x v="2"/>
    <n v="1366200"/>
    <n v="0"/>
    <n v="151800"/>
    <n v="0"/>
    <s v="Not Reported"/>
    <s v="Not Reported"/>
    <s v="Not Reported"/>
    <s v="Not Reported"/>
    <s v=""/>
    <n v="5000000"/>
    <s v="Cash Grant"/>
    <n v="0"/>
    <n v="0"/>
  </r>
  <r>
    <s v="2019-25009"/>
    <x v="2"/>
    <x v="4"/>
    <x v="842"/>
    <x v="12"/>
    <s v="Kirk"/>
    <x v="889"/>
    <x v="1"/>
    <s v="Wake"/>
    <n v="3"/>
    <s v="1009 Think Place, Morrisville, NC 27560-9002"/>
    <x v="1"/>
    <s v="1 Microsoft Way, Redmond, WA 98052"/>
    <s v="27560-9002"/>
    <s v="(425) 882-8080"/>
    <s v="www.microsoft.com"/>
    <n v="511210"/>
    <s v=""/>
    <s v="Information"/>
    <s v=""/>
    <s v="a. Purchase and/or installation of equipment, b. Renovation to building, c. Training"/>
    <n v="16158000"/>
    <n v="12118500"/>
    <n v="4039500"/>
    <n v="450"/>
    <n v="2422"/>
    <n v="112819"/>
    <n v="42750000"/>
    <n v="4"/>
    <n v="12"/>
    <x v="5"/>
    <n v="0"/>
    <n v="0"/>
    <n v="0"/>
    <n v="0"/>
    <s v="Not Reported"/>
    <s v="Not Reported"/>
    <s v="Not Reported"/>
    <s v="Not Reported"/>
    <s v=""/>
    <n v="1441100"/>
    <s v="WC: tax grant"/>
    <n v="0"/>
    <n v="0"/>
  </r>
  <r>
    <s v="2019-24032"/>
    <x v="2"/>
    <x v="4"/>
    <x v="843"/>
    <x v="12"/>
    <s v="Enzyme"/>
    <x v="890"/>
    <x v="1"/>
    <s v="Catawba"/>
    <n v="2"/>
    <s v="Trivium Corporate Center, Hickory, NC 28602"/>
    <x v="0"/>
    <s v="2002 Cataler Drive, Lincolnton, NC 28092"/>
    <s v="28602"/>
    <s v="828.970.0026"/>
    <s v="https://www.cataler.co.jp/en/ "/>
    <n v="336390"/>
    <s v=""/>
    <s v="Manufacturing"/>
    <s v=""/>
    <s v="a. Purchase and/or installation of equipment, b. Renovation to building, c. Training"/>
    <n v="1142000"/>
    <n v="1027800"/>
    <n v="114200"/>
    <n v="121"/>
    <n v="406"/>
    <n v="41856"/>
    <n v="33600000"/>
    <n v="5"/>
    <n v="12"/>
    <x v="2"/>
    <n v="1027800"/>
    <n v="0"/>
    <n v="114200"/>
    <n v="0"/>
    <s v="Not Reported"/>
    <s v="Not Reported"/>
    <s v="Not Reported"/>
    <s v="Not Reported"/>
    <s v=""/>
    <n v="2133173"/>
    <s v="Tax Grant ; Discounted Property"/>
    <n v="719564"/>
    <n v="0"/>
  </r>
  <r>
    <s v="2019-24089"/>
    <x v="2"/>
    <x v="4"/>
    <x v="844"/>
    <x v="12"/>
    <s v="Ostrich"/>
    <x v="891"/>
    <x v="2"/>
    <s v="Lenoir"/>
    <n v="1"/>
    <s v="2815 Rouse Road Extension, Kinston, NC 28504-7321"/>
    <x v="0"/>
    <s v="NA, NA, N/A NA"/>
    <s v="28504-7321"/>
    <s v="NA"/>
    <s v="NA"/>
    <n v="423930"/>
    <s v=""/>
    <s v="Wholesale Trade"/>
    <s v=""/>
    <s v="a. Purchase and/or installation of equipment, c. Training, d. Other-to get Licences and permissions"/>
    <n v="4782000"/>
    <n v="4782000"/>
    <n v="0"/>
    <n v="380"/>
    <n v="0"/>
    <n v="37655"/>
    <n v="79816000"/>
    <n v="4"/>
    <n v="12"/>
    <x v="2"/>
    <n v="4782000"/>
    <n v="0"/>
    <n v="0"/>
    <n v="0"/>
    <s v="Not Reported"/>
    <s v="Not Reported"/>
    <s v="Not Reported"/>
    <s v="Not Reported"/>
    <s v=""/>
    <s v="DID NOT LOCATE "/>
    <s v="DID NOT LOCATE "/>
    <s v="DID NOT LOCATE "/>
    <n v="0"/>
  </r>
  <r>
    <s v="2019-24946"/>
    <x v="2"/>
    <x v="4"/>
    <x v="845"/>
    <x v="13"/>
    <s v="Blue Jay"/>
    <x v="892"/>
    <x v="1"/>
    <s v="Durham"/>
    <n v="3"/>
    <s v="Moore Drive, Not in City limits, NC 27709"/>
    <x v="0"/>
    <s v="Lilly Corporate Center, Indianapolis, IN 46285"/>
    <s v="27709"/>
    <s v="317-276-2000"/>
    <s v="www.lilly.com"/>
    <n v="325412"/>
    <s v=""/>
    <s v="Manufacturing"/>
    <s v=""/>
    <s v="a. Purchase and/or installation of equipment, c. Training"/>
    <n v="11586000"/>
    <n v="8689500"/>
    <n v="2896500"/>
    <n v="416"/>
    <n v="0"/>
    <n v="65152"/>
    <n v="426600000"/>
    <n v="5"/>
    <n v="12"/>
    <x v="2"/>
    <n v="8689500"/>
    <n v="0"/>
    <n v="2896500"/>
    <n v="0"/>
    <s v="Not Reported"/>
    <s v="Not Reported"/>
    <s v="Not Reported"/>
    <s v="Not Reported"/>
    <s v=""/>
    <n v="2550000"/>
    <s v="Cash Incentive"/>
    <n v="320580"/>
    <n v="0"/>
  </r>
  <r>
    <s v="2019-24101"/>
    <x v="2"/>
    <x v="4"/>
    <x v="846"/>
    <x v="13"/>
    <s v="Jupiter"/>
    <x v="893"/>
    <x v="2"/>
    <s v="Lee"/>
    <n v="2"/>
    <s v="6074 Enterprise Park Drive, Sanford, NC 27330-9709"/>
    <x v="0"/>
    <s v="600 California Street, 17th Floor, San Francisco, CA 94108"/>
    <s v="27330-9709"/>
    <s v="(415) 818-1001"/>
    <s v="https://www.audentestx.com/"/>
    <n v="325414"/>
    <s v=""/>
    <s v="Manufacturing"/>
    <s v=""/>
    <s v="a. Purchase and/or installation of equipment, b. Renovation to building, c. Training"/>
    <n v="4139000"/>
    <n v="3725100"/>
    <n v="413900"/>
    <n v="188"/>
    <n v="0"/>
    <n v="75510"/>
    <n v="98460000"/>
    <n v="5"/>
    <n v="12"/>
    <x v="2"/>
    <n v="3661200"/>
    <n v="63900"/>
    <n v="406800"/>
    <n v="7100"/>
    <n v="57"/>
    <n v="0"/>
    <n v="150766"/>
    <n v="0"/>
    <s v=""/>
    <n v="4510749"/>
    <s v="Cash Grant"/>
    <n v="0"/>
    <n v="63900"/>
  </r>
  <r>
    <s v="2019-25246"/>
    <x v="2"/>
    <x v="4"/>
    <x v="847"/>
    <x v="13"/>
    <s v="Athens"/>
    <x v="894"/>
    <x v="1"/>
    <s v="Wake"/>
    <n v="3"/>
    <s v="TBD, Raleigh, NC N/A; 900 Main Campus Dr, Suite 100, Raleigh, NC 27606-5177"/>
    <x v="1"/>
    <s v="900 Main Campus Dr, Suite 100, Raleigh, NC 27606"/>
    <s v="N/A; 27606-5177"/>
    <s v="800-808-5150"/>
    <s v="bandwidth.com"/>
    <n v="517911"/>
    <s v=""/>
    <s v="Information"/>
    <s v=""/>
    <s v="a. Purchase and/or installation of equipment, c. Training, d. Other-TBD"/>
    <n v="43039000"/>
    <n v="32279250"/>
    <n v="10759750"/>
    <n v="932"/>
    <n v="677"/>
    <n v="87149"/>
    <n v="95783850"/>
    <n v="5"/>
    <n v="12"/>
    <x v="2"/>
    <n v="32279250"/>
    <n v="0"/>
    <n v="10759750"/>
    <n v="0"/>
    <s v="Not Reported"/>
    <s v="Not Reported"/>
    <s v="Not Reported"/>
    <s v="Not Reported"/>
    <s v=""/>
    <n v="3068060"/>
    <s v="WC: tax grant"/>
    <n v="0"/>
    <n v="0"/>
  </r>
  <r>
    <s v="2018-23210"/>
    <x v="2"/>
    <x v="4"/>
    <x v="848"/>
    <x v="13"/>
    <s v="Grand"/>
    <x v="895"/>
    <x v="2"/>
    <s v="Cabarrus"/>
    <n v="3"/>
    <s v="231 Concord Pkwy S, Concord, NC 28027"/>
    <x v="0"/>
    <s v="400 Apgar Dr Ste A, Somerset, NJ 8873"/>
    <s v="28027"/>
    <s v="609-582-3268"/>
    <s v="www.goldenhomekitchen.com"/>
    <n v="321999"/>
    <s v=""/>
    <s v="Manufacturing"/>
    <s v=""/>
    <s v="a. Purchase and/or installation of equipment, c. Training"/>
    <n v="1490000"/>
    <n v="1117500"/>
    <n v="372500"/>
    <n v="231"/>
    <n v="0"/>
    <n v="38334"/>
    <n v="77400000"/>
    <n v="4"/>
    <n v="12"/>
    <x v="2"/>
    <n v="1117500"/>
    <n v="0"/>
    <n v="372500"/>
    <n v="0"/>
    <s v="Not Reported"/>
    <s v="Not Reported"/>
    <s v="Not Reported"/>
    <s v="Not Reported"/>
    <s v=""/>
    <n v="2042268"/>
    <s v="Tax Grant"/>
    <n v="0"/>
    <n v="0"/>
  </r>
  <r>
    <s v="2017-21576"/>
    <x v="2"/>
    <x v="4"/>
    <x v="849"/>
    <x v="13"/>
    <s v="Optic"/>
    <x v="896"/>
    <x v="2"/>
    <s v="Rockingham"/>
    <n v="1"/>
    <s v="SW corner of interesection of HWY 65 &amp; I 73, not in city limits, NC 27357"/>
    <x v="0"/>
    <s v="960 North Point Parkway, Suite 100, Alpharetta, GA 30005"/>
    <s v="27357"/>
    <s v="678-464-8787"/>
    <s v="www.ontex.com"/>
    <n v="322291"/>
    <s v=""/>
    <s v="Manufacturing"/>
    <s v=""/>
    <s v="a. Purchase and/or installation of equipment, b. Renovation to building, c. Training"/>
    <n v="3001000"/>
    <n v="3001000"/>
    <n v="0"/>
    <n v="317"/>
    <n v="51"/>
    <n v="36460"/>
    <n v="70482220"/>
    <n v="4"/>
    <n v="12"/>
    <x v="2"/>
    <n v="3001000"/>
    <n v="0"/>
    <n v="0"/>
    <n v="0"/>
    <s v="Not Reported"/>
    <s v="Not Reported"/>
    <s v="Not Reported"/>
    <s v="Not Reported"/>
    <s v=""/>
    <n v="2210867"/>
    <s v=" Cash Grant"/>
    <n v="119485"/>
    <n v="0"/>
  </r>
  <r>
    <s v="2019-25247"/>
    <x v="2"/>
    <x v="4"/>
    <x v="850"/>
    <x v="13"/>
    <s v="Orion 2 Phase 1"/>
    <x v="897"/>
    <x v="2"/>
    <s v="Durham"/>
    <n v="3"/>
    <s v="4001 NC Hwy 54, Durham, NC 27709"/>
    <x v="0"/>
    <s v="1525 O'Brien Dr., Menlo Park, CA 94025"/>
    <s v="27709"/>
    <s v="(833) 694-2553"/>
    <s v="https://grail.com"/>
    <n v="541714"/>
    <s v=""/>
    <s v="Professional, Scientific, and Technical Services"/>
    <s v=""/>
    <s v="a. Purchase and/or installation of equipment, b. Renovation to building, c. Training"/>
    <n v="6868000"/>
    <n v="5151000"/>
    <n v="1717000"/>
    <n v="358"/>
    <n v="0"/>
    <n v="64535"/>
    <n v="92700000"/>
    <n v="4"/>
    <n v="12"/>
    <x v="2"/>
    <n v="5151000"/>
    <n v="0"/>
    <n v="1717000"/>
    <n v="0"/>
    <s v="Not Reported"/>
    <s v="Not Reported"/>
    <s v="Not Reported"/>
    <s v="Not Reported"/>
    <s v=""/>
    <n v="925000"/>
    <s v="Cash Incentive"/>
    <n v="30027"/>
    <n v="0"/>
  </r>
  <r>
    <s v="2019-24326"/>
    <x v="2"/>
    <x v="4"/>
    <x v="851"/>
    <x v="13"/>
    <s v="Press"/>
    <x v="898"/>
    <x v="2"/>
    <s v="Cabarrus "/>
    <n v="3"/>
    <s v="1858 Kannapolis Parkway, Kannapolis, NC 28207"/>
    <x v="0"/>
    <s v="1858 Kannapolis Parkway, Kannapolis, NC 28027"/>
    <s v="28207"/>
    <s v="805-587-9356"/>
    <s v="www.primebev.com"/>
    <n v="312111"/>
    <s v=""/>
    <s v="Manufacturing"/>
    <s v=""/>
    <s v="a. Purchase and/or installation of equipment"/>
    <n v="3240000"/>
    <n v="2430000"/>
    <n v="810000"/>
    <n v="208"/>
    <n v="0"/>
    <n v="59382"/>
    <n v="61200000"/>
    <n v="1"/>
    <n v="12"/>
    <x v="2"/>
    <n v="2430000"/>
    <n v="0"/>
    <n v="810000"/>
    <n v="0"/>
    <s v="Not Reported"/>
    <s v="Not Reported"/>
    <s v="Not Reported"/>
    <s v="Not Reported"/>
    <s v=""/>
    <n v="2539193"/>
    <s v="Tax Grant"/>
    <n v="0"/>
    <n v="0"/>
  </r>
  <r>
    <s v="2020-26044"/>
    <x v="2"/>
    <x v="4"/>
    <x v="851"/>
    <x v="13"/>
    <n v="625"/>
    <x v="899"/>
    <x v="1"/>
    <s v="Johnston"/>
    <n v="3"/>
    <s v="8368 US 70 Business Highway West, Clayton, NC 27520-9464"/>
    <x v="1"/>
    <s v="79 T.W. Alexander Dr / 4101 Research Commons, Research Triangle Park, NC 27709"/>
    <s v="27520-9464"/>
    <s v="919-359-7900"/>
    <s v="www.grifols.com"/>
    <n v="325414"/>
    <s v=""/>
    <s v="Manufacturing"/>
    <s v=""/>
    <s v="a. Purchase and/or installation of equipment, d. Other-Construction costs"/>
    <n v="6882000"/>
    <n v="5161500"/>
    <n v="1720500"/>
    <n v="270"/>
    <n v="1755"/>
    <n v="62129"/>
    <n v="316440000"/>
    <n v="5"/>
    <n v="12"/>
    <x v="2"/>
    <n v="5161500"/>
    <n v="0"/>
    <n v="1720500"/>
    <n v="0"/>
    <s v="Not Reported"/>
    <s v="Not Reported"/>
    <s v="Not Reported"/>
    <s v="Not Reported"/>
    <s v=""/>
    <n v="39310500"/>
    <s v="Tax Grant"/>
    <n v="0"/>
    <n v="0"/>
  </r>
  <r>
    <s v="2020-26312"/>
    <x v="2"/>
    <x v="4"/>
    <x v="852"/>
    <x v="13"/>
    <s v="Big Boy"/>
    <x v="900"/>
    <x v="1"/>
    <s v="Mecklenburg"/>
    <n v="3"/>
    <s v="2405 Governor Hunt Road and surrounding areas within 1 mile radius, Charlotte, NC 28262-2373; 10101 David Taylor Drive, Suite 100, Suite 150, Suite 300, Charlotte, NC 28262-2379; 1422 S Tryon St, Charlotte, NC 28203-4678; TBD and 1848 Galleria Blvd., Suite B, Charlotte, NC TBD and 28270-2476"/>
    <x v="1"/>
    <s v="7700 Forsyth Boulevard, St. Louis, MO 63105"/>
    <s v="28262-2373; 28262-2379; 28203-4678; TBD and 28270-2476"/>
    <s v="(314) 320-2732"/>
    <s v="https://www.centene.com/"/>
    <n v="551114"/>
    <n v="524292"/>
    <s v="Management of Companies and Enterprises"/>
    <s v="Finance and Insurance"/>
    <s v="a. Purchase and/or installation of equipment; c. Training; d. Other - Construction and other uses as the need arises"/>
    <n v="438593000"/>
    <n v="387890250"/>
    <n v="50702750"/>
    <n v="2590"/>
    <n v="548"/>
    <n v="90081"/>
    <n v="931410711"/>
    <s v="10 (Transformative ONLY)"/>
    <s v="39 (Transformative)"/>
    <x v="5"/>
    <n v="0"/>
    <n v="0"/>
    <n v="0"/>
    <n v="0"/>
    <s v="Not Reported"/>
    <s v="Not Reported"/>
    <s v="Not Reported"/>
    <s v="Not Reported"/>
    <s v=""/>
    <n v="31588352"/>
    <s v="Cash Grant"/>
    <n v="0"/>
    <n v="0"/>
  </r>
  <r>
    <s v="2019-25410"/>
    <x v="2"/>
    <x v="4"/>
    <x v="853"/>
    <x v="13"/>
    <s v="Maple"/>
    <x v="901"/>
    <x v="2"/>
    <s v="Guilford"/>
    <n v="2"/>
    <s v="3031 Hendren Road, Whitsett, NC 27377-9144"/>
    <x v="0"/>
    <s v="6705 Dennett Place, Delta, British Columbia, N/A V4G 1N4"/>
    <s v="27377-9144"/>
    <s v="604-940-2300"/>
    <s v="prepacmfg.ca"/>
    <n v="337125"/>
    <s v=""/>
    <s v="Manufacturing"/>
    <s v=""/>
    <s v="a. Purchase and/or installation of equipment; b. Renovation to building; c. Training"/>
    <n v="2340000"/>
    <n v="2106000"/>
    <n v="234000"/>
    <n v="181"/>
    <n v="0"/>
    <n v="45164"/>
    <n v="24390000"/>
    <n v="4"/>
    <n v="12"/>
    <x v="2"/>
    <n v="2030400"/>
    <n v="56766"/>
    <n v="225600"/>
    <n v="6307"/>
    <n v="84"/>
    <n v="0"/>
    <n v="46466"/>
    <n v="0"/>
    <s v=""/>
    <n v="597286"/>
    <s v="Cash Grant"/>
    <n v="0"/>
    <n v="56766"/>
  </r>
  <r>
    <s v="2020-25901"/>
    <x v="2"/>
    <x v="4"/>
    <x v="854"/>
    <x v="13"/>
    <s v="Pathfinder"/>
    <x v="902"/>
    <x v="2"/>
    <s v="Durham"/>
    <n v="3"/>
    <s v="10 Davis Drive, RTP, NC 27709, Not in City Limits, NC NA"/>
    <x v="0"/>
    <s v="26 Landsdowne Street, Cambridge, MA 2139"/>
    <s v="NA"/>
    <s v="857-327-8775"/>
    <s v="https://beamtx.com/"/>
    <n v="325414"/>
    <s v=""/>
    <s v="Manufacturing"/>
    <s v=""/>
    <s v="a. Purchase and/or installation of equipment; b. Renovation to building; c. Training"/>
    <n v="4317000"/>
    <n v="3237750"/>
    <n v="1079250"/>
    <n v="181"/>
    <n v="0"/>
    <n v="92389"/>
    <n v="74700000"/>
    <n v="4"/>
    <n v="12"/>
    <x v="2"/>
    <n v="3237750"/>
    <n v="0"/>
    <n v="1079250"/>
    <n v="0"/>
    <s v="Not Reported"/>
    <s v="Not Reported"/>
    <s v="Not Reported"/>
    <s v="Not Reported"/>
    <s v=""/>
    <n v="500000"/>
    <s v="Cash Incentive"/>
    <n v="27674"/>
    <n v="0"/>
  </r>
  <r>
    <s v="2020-26299"/>
    <x v="2"/>
    <x v="4"/>
    <x v="854"/>
    <x v="13"/>
    <s v="Rocket"/>
    <x v="903"/>
    <x v="1"/>
    <s v="Mecklenburg"/>
    <n v="3"/>
    <s v="1916 Ayrsley Town Blvd., Suite 200, Charlotte, NC 28273-4428; 3545 Whitehall Park Drive, Suite 400, Charlotte, NC 28273"/>
    <x v="0"/>
    <s v="3545 Whitehall Park Drive, Suite 400, Charlotte, NC 28273"/>
    <s v="28273-4428; 28273"/>
    <s v="704-248-5839"/>
    <s v="www.rch1.com"/>
    <n v="522320"/>
    <s v=""/>
    <s v="Finance and Insurance"/>
    <s v=""/>
    <s v="a. Purchase and/or installation of equipment; b. Renovation to building; c. Training"/>
    <n v="4356000"/>
    <n v="3267000"/>
    <n v="1089000"/>
    <n v="270"/>
    <n v="61"/>
    <n v="59351"/>
    <n v="0"/>
    <n v="5"/>
    <n v="12"/>
    <x v="2"/>
    <n v="3230250"/>
    <n v="0"/>
    <n v="1076750"/>
    <n v="0"/>
    <n v="1"/>
    <n v="61"/>
    <n v="213912"/>
    <n v="0"/>
    <s v=""/>
    <n v="78686"/>
    <s v="Cash Grant"/>
    <n v="0"/>
    <n v="0"/>
  </r>
  <r>
    <s v="2020-26379"/>
    <x v="2"/>
    <x v="4"/>
    <x v="855"/>
    <x v="13"/>
    <s v="Jorgai"/>
    <x v="904"/>
    <x v="1"/>
    <s v="Caldwell"/>
    <n v="1"/>
    <s v="5005 Alex Lee Blvd., Hickory, NC 28601"/>
    <x v="1"/>
    <s v="5001 Alex Lee Blvd., Hickory, NC 28601"/>
    <s v="28601"/>
    <s v="828-725-4444"/>
    <s v="www.merchantsdistributors.com"/>
    <n v="424410"/>
    <s v=""/>
    <s v="Wholesale Trade"/>
    <s v=""/>
    <s v="a. Purchase and/or installation of equipment; b. Renovation to building; c. Training"/>
    <n v="1344000"/>
    <n v="1344000"/>
    <n v="0"/>
    <n v="100"/>
    <n v="1262"/>
    <n v="46471"/>
    <n v="108000000"/>
    <n v="4"/>
    <n v="12"/>
    <x v="2"/>
    <n v="1344000"/>
    <n v="0"/>
    <n v="0"/>
    <n v="0"/>
    <s v="Not Reported"/>
    <s v="Not Reported"/>
    <s v="Not Reported"/>
    <s v="Not Reported"/>
    <s v=""/>
    <n v="340000"/>
    <s v="Cash Grant"/>
    <n v="340000"/>
    <n v="0"/>
  </r>
  <r>
    <s v="2020-26455"/>
    <x v="2"/>
    <x v="4"/>
    <x v="855"/>
    <x v="13"/>
    <s v="Green Acres"/>
    <x v="905"/>
    <x v="1"/>
    <s v="Rockingham"/>
    <n v="1"/>
    <s v="863 E Meadow Road, Eden, NC 27288-3636"/>
    <x v="0"/>
    <s v="One Checkerboard Square, St. Louis, MO 63164"/>
    <s v="27288-3636"/>
    <s v="314-982-1000"/>
    <s v="www.purina.com"/>
    <n v="311111"/>
    <s v=""/>
    <s v="Manufacturing"/>
    <s v=""/>
    <s v="a. Purchase and/or installation of equipment; b. Renovation to building; c. Training"/>
    <n v="4310000"/>
    <n v="4310000"/>
    <n v="0"/>
    <n v="270"/>
    <n v="23"/>
    <n v="37848"/>
    <n v="405000000"/>
    <n v="3"/>
    <n v="12"/>
    <x v="2"/>
    <n v="4310000"/>
    <n v="0"/>
    <n v="0"/>
    <n v="0"/>
    <s v="Not Reported"/>
    <s v="Not Reported"/>
    <s v="Not Reported"/>
    <s v="Not Reported"/>
    <s v=""/>
    <n v="34336606"/>
    <s v="Cash Grant"/>
    <n v="611146.81000000006"/>
    <n v="0"/>
  </r>
  <r>
    <s v="2020-26235"/>
    <x v="2"/>
    <x v="4"/>
    <x v="856"/>
    <x v="13"/>
    <s v="Sort2Classify"/>
    <x v="906"/>
    <x v="1"/>
    <s v="Guilford, Alamance"/>
    <n v="2"/>
    <s v="3100 Flagstone Dr, Greensboro, NC 27406-5329; 2770 Senator Ralph Scott Parkway (facility being built), Mebane, NC 27302"/>
    <x v="1"/>
    <s v="Attn: UPS East Region Tax, 55 Glenlake Pkwy NE, Atlanta, GA 30328"/>
    <s v="27406-5329; 27302"/>
    <s v="404-828-8245"/>
    <s v="www.ups.com"/>
    <n v="492110"/>
    <s v=""/>
    <s v="Transportation and Warehousing"/>
    <s v=""/>
    <s v="a. Purchase and/or installation of equipment; b. Renovation to building; c. Training; d. Other - New build"/>
    <n v="11352000"/>
    <n v="10216800"/>
    <n v="1135200"/>
    <n v="533"/>
    <n v="10950"/>
    <n v="58557"/>
    <n v="284778771"/>
    <n v="5"/>
    <n v="12"/>
    <x v="2"/>
    <n v="10161000"/>
    <n v="0"/>
    <n v="1129000"/>
    <n v="0"/>
    <n v="21"/>
    <n v="11645"/>
    <n v="99430"/>
    <n v="0"/>
    <s v=""/>
    <n v="1377079"/>
    <s v="Cash Grants and Fee Waivers"/>
    <n v="278000"/>
    <n v="0"/>
  </r>
  <r>
    <s v="2020-26310"/>
    <x v="2"/>
    <x v="4"/>
    <x v="856"/>
    <x v="13"/>
    <s v="Chippy fka Evans Food"/>
    <x v="907"/>
    <x v="1"/>
    <s v="Cleveland"/>
    <n v="1"/>
    <s v="TBD, Kings Mountain, NC 28086-3888"/>
    <x v="0"/>
    <s v="900 High Street, Hanover, PA 17331"/>
    <s v="28086-3888"/>
    <s v="800-367-7629"/>
    <s v="www.utzsnacks.com"/>
    <n v="311919"/>
    <s v=""/>
    <s v="Manufacturing"/>
    <s v=""/>
    <s v="a. Purchase and/or installation of equipment"/>
    <n v="1212000"/>
    <n v="1212000"/>
    <n v="0"/>
    <n v="116"/>
    <n v="103"/>
    <n v="40870"/>
    <n v="21600000"/>
    <n v="4"/>
    <n v="12"/>
    <x v="2"/>
    <n v="1212000"/>
    <n v="0"/>
    <n v="0"/>
    <n v="0"/>
    <s v="Not Reported"/>
    <s v="Not Reported"/>
    <s v="Not Reported"/>
    <s v="Not Reported"/>
    <s v=""/>
    <n v="786000"/>
    <s v="Tax Grant; Fee Waiver"/>
    <n v="66000"/>
    <n v="0"/>
  </r>
  <r>
    <s v="2019-23892"/>
    <x v="2"/>
    <x v="4"/>
    <x v="857"/>
    <x v="13"/>
    <s v="Ranger"/>
    <x v="908"/>
    <x v="1"/>
    <s v="Buncombe"/>
    <n v="3"/>
    <s v="TBD, Not in city limits, NC N/A"/>
    <x v="0"/>
    <s v="(P&amp;W) 400 Main Street, East Hartford, CT 6118"/>
    <s v="N/A"/>
    <s v="(860) 565 - 4321"/>
    <s v="prattwhitney.com"/>
    <n v="336412"/>
    <s v=""/>
    <s v="Manufacturing"/>
    <s v=""/>
    <s v="a. Purchase and/or installation of equipment"/>
    <n v="20724000"/>
    <n v="15543000"/>
    <n v="5181000"/>
    <n v="640"/>
    <n v="0"/>
    <n v="54752"/>
    <n v="520000000"/>
    <n v="5"/>
    <n v="12"/>
    <x v="2"/>
    <n v="15543000"/>
    <n v="0"/>
    <n v="5181000"/>
    <n v="0"/>
    <s v="Not Reported"/>
    <s v="Not Reported"/>
    <s v="Not Reported"/>
    <s v="Not Reported"/>
    <s v=""/>
    <n v="27000000"/>
    <s v="Cash Grant"/>
    <n v="5200000"/>
    <n v="0"/>
  </r>
  <r>
    <s v="2020-26607"/>
    <x v="2"/>
    <x v="4"/>
    <x v="858"/>
    <x v="13"/>
    <s v="Enterprise"/>
    <x v="909"/>
    <x v="2"/>
    <s v="Rowan"/>
    <n v="2"/>
    <s v="7401 Stateville Blvd, Salisbury, NC 28147-7493"/>
    <x v="0"/>
    <s v="266 Middle Island Rd, Medford, NY 11763"/>
    <s v="28147-7493"/>
    <s v="631-772-3324"/>
    <s v="https://easternfence.com/"/>
    <n v="326199"/>
    <s v=""/>
    <s v="Manufacturing"/>
    <s v=""/>
    <s v="a. Purchase and/or installation of equipment; b. Renovation to building"/>
    <n v="1198000"/>
    <n v="1078200"/>
    <n v="119800"/>
    <n v="128"/>
    <n v="1"/>
    <n v="43804"/>
    <n v="15759000"/>
    <n v="4"/>
    <n v="12"/>
    <x v="2"/>
    <n v="1020600"/>
    <n v="45184"/>
    <n v="113400"/>
    <n v="5020"/>
    <n v="113"/>
    <n v="1"/>
    <n v="45072"/>
    <n v="0"/>
    <s v=""/>
    <s v="No Local Incentives Reported"/>
    <s v="No Local Incentives Reported"/>
    <s v="No Local Incentives Reported"/>
    <n v="45184"/>
  </r>
  <r>
    <s v="2020-27316"/>
    <x v="2"/>
    <x v="4"/>
    <x v="859"/>
    <x v="13"/>
    <s v="Ironman"/>
    <x v="910"/>
    <x v="1"/>
    <s v="Durham"/>
    <n v="3"/>
    <s v="TBD, TBD, NC TBD"/>
    <x v="1"/>
    <s v="2300 Englert Drive, Durham, NC 27713"/>
    <s v="TBD"/>
    <s v="919-381-6097"/>
    <s v="www.bioagilytix.com"/>
    <n v="541380"/>
    <s v=""/>
    <s v="Professional, Scientific, and Technical Services"/>
    <s v=""/>
    <s v="a. Purchase and/or installation of equipment; b. Renovation to building; c. Training"/>
    <n v="25180000"/>
    <n v="18885000"/>
    <n v="6295000"/>
    <n v="790"/>
    <n v="351"/>
    <n v="86829"/>
    <n v="55417633"/>
    <n v="5"/>
    <n v="12"/>
    <x v="2"/>
    <n v="18885000"/>
    <n v="0"/>
    <n v="6295000"/>
    <n v="0"/>
    <s v="Not Reported"/>
    <s v="Not Reported"/>
    <s v="Not Reported"/>
    <s v="Not Reported"/>
    <s v=""/>
    <n v="395000"/>
    <s v="Cash Incentive"/>
    <n v="0"/>
    <n v="0"/>
  </r>
  <r>
    <s v="2020-26893"/>
    <x v="2"/>
    <x v="4"/>
    <x v="533"/>
    <x v="13"/>
    <s v="Legacy"/>
    <x v="911"/>
    <x v="1"/>
    <s v="Durham"/>
    <n v="3"/>
    <s v="2305 Presidential Dr., Durham, NC 27703-8039"/>
    <x v="1"/>
    <s v="2305 Presidential Dr, Durham, NC 27703"/>
    <s v="27703-8039"/>
    <s v="919-449-4284"/>
    <s v="www.nuvotronics.com"/>
    <n v="334419"/>
    <s v=""/>
    <s v="Manufacturing"/>
    <s v=""/>
    <s v="a. Purchase and/or installation of equipment; b. Renovation to building; c. Training"/>
    <n v="1565000"/>
    <n v="1173750"/>
    <n v="391250"/>
    <n v="135"/>
    <n v="77"/>
    <n v="72867"/>
    <n v="45000000"/>
    <n v="4"/>
    <n v="12"/>
    <x v="4"/>
    <n v="0"/>
    <n v="0"/>
    <n v="0"/>
    <n v="0"/>
    <s v="Not Reported"/>
    <s v="Not Reported"/>
    <s v="Not Reported"/>
    <s v="Not Reported"/>
    <s v=""/>
    <n v="200000"/>
    <s v="Cash Incentive"/>
    <n v="0"/>
    <n v="0"/>
  </r>
  <r>
    <s v="2020-26987"/>
    <x v="2"/>
    <x v="4"/>
    <x v="860"/>
    <x v="13"/>
    <s v="Cardinal"/>
    <x v="912"/>
    <x v="1"/>
    <s v="Durham"/>
    <n v="3"/>
    <s v="210 West Pettigrew St; Hill Building, Durham, NC 27701-3666; 334 Blackwell Street, Strickland Building, Floors 1 &amp; 2, Suite 200, Durham, NC 27701-2394"/>
    <x v="1"/>
    <s v="1221 Broadway, Oakland, CA 94612"/>
    <s v="27701-3666; 27701-2394"/>
    <s v="(510) 271-7000"/>
    <s v="https://www.thecloroxcompany.com/"/>
    <n v="551114"/>
    <s v=""/>
    <s v="Management of Companies and Enterprises"/>
    <s v=""/>
    <s v="a. Purchase and/or installation of equipment; b. Renovation to building; c. Training"/>
    <n v="2926000"/>
    <n v="2194500"/>
    <n v="731500"/>
    <n v="142"/>
    <n v="489"/>
    <n v="110979"/>
    <n v="6750000"/>
    <n v="2"/>
    <n v="12"/>
    <x v="2"/>
    <n v="2128500"/>
    <n v="0"/>
    <n v="709500"/>
    <n v="0"/>
    <n v="0"/>
    <n v="318"/>
    <n v="0"/>
    <n v="0"/>
    <s v=""/>
    <n v="125000"/>
    <s v="Cash Incentive"/>
    <n v="0"/>
    <n v="0"/>
  </r>
  <r>
    <s v="2019-24693"/>
    <x v="2"/>
    <x v="4"/>
    <x v="861"/>
    <x v="13"/>
    <s v="Thunder"/>
    <x v="913"/>
    <x v="2"/>
    <s v="Alamance"/>
    <n v="2"/>
    <s v="2393 Park Center Dr., Mebane, NC 27302-8368"/>
    <x v="0"/>
    <s v="5200 Buffington Rd, Atlanta, GA 30349"/>
    <s v="27302-8368"/>
    <s v="404-305-4026"/>
    <s v="www.cfa-supply.com"/>
    <n v="493110"/>
    <s v=""/>
    <s v="Transportation and Warehousing"/>
    <s v=""/>
    <s v="a. Purchase and/or installation of equipment"/>
    <n v="1736000"/>
    <n v="1562400"/>
    <n v="173600"/>
    <n v="144"/>
    <n v="0"/>
    <n v="56186"/>
    <n v="46800000"/>
    <n v="5"/>
    <n v="12"/>
    <x v="2"/>
    <n v="1562400"/>
    <n v="0"/>
    <n v="173600"/>
    <n v="0"/>
    <s v="Not Reported"/>
    <s v="Not Reported"/>
    <s v="Not Reported"/>
    <s v="Not Reported"/>
    <s v=""/>
    <n v="1030000"/>
    <s v="Cash &amp; Fee Waivers"/>
    <n v="278000"/>
    <n v="0"/>
  </r>
  <r>
    <s v="2019-25813"/>
    <x v="2"/>
    <x v="4"/>
    <x v="862"/>
    <x v="13"/>
    <s v="Top Chef"/>
    <x v="914"/>
    <x v="2"/>
    <s v="Rockingham"/>
    <n v="1"/>
    <s v="Reidsville Industrial Park, Reidsville, NC 27320"/>
    <x v="0"/>
    <s v="259 30th Street, Suite 1502, New York, NY 10001"/>
    <s v="27320"/>
    <s v="646 588 1030"/>
    <s v="www.farmina.com/us"/>
    <n v="311111"/>
    <s v=""/>
    <s v="Manufacturing"/>
    <s v=""/>
    <s v="a. Purchase and/or installation of equipment; d. Other -Site preparation, construction"/>
    <n v="1833000"/>
    <n v="1833000"/>
    <n v="0"/>
    <n v="103"/>
    <n v="0"/>
    <n v="37378"/>
    <n v="22788000"/>
    <n v="5"/>
    <n v="12"/>
    <x v="2"/>
    <n v="1833000"/>
    <n v="0"/>
    <n v="0"/>
    <n v="0"/>
    <s v="Not Reported"/>
    <s v="Not Reported"/>
    <s v="Not Reported"/>
    <s v="Not Reported"/>
    <s v=""/>
    <n v="2458399.12"/>
    <s v="Cash Grant, Site Prep, Land Donation"/>
    <n v="989635"/>
    <n v="0"/>
  </r>
  <r>
    <s v="2020-26898"/>
    <x v="2"/>
    <x v="4"/>
    <x v="862"/>
    <x v="13"/>
    <s v="Jackpot"/>
    <x v="915"/>
    <x v="1"/>
    <s v="Pitt"/>
    <n v="1"/>
    <s v="3506 Greenville Blvd NE, Greenville, NC 27834-8980"/>
    <x v="1"/>
    <s v="3506 Greenville Blvd NE, Greenville, NC 27834-8980"/>
    <s v="27834-8980"/>
    <s v="252-329-7900"/>
    <s v="www.grovergaming.com"/>
    <n v="511210"/>
    <s v=""/>
    <s v="Information"/>
    <s v=""/>
    <s v="a. Purchase and/or installation of equipment; c. Training; d. Other - Construction &amp; development of new facility and surrounding campus"/>
    <n v="3476000"/>
    <n v="3476000"/>
    <n v="0"/>
    <n v="160"/>
    <n v="153"/>
    <n v="45581"/>
    <n v="13500000"/>
    <n v="5"/>
    <n v="12"/>
    <x v="2"/>
    <n v="3476000"/>
    <n v="0"/>
    <n v="0"/>
    <n v="0"/>
    <s v="Not Reported"/>
    <s v="Not Reported"/>
    <s v="Not Reported"/>
    <s v="Not Reported"/>
    <s v=""/>
    <n v="0"/>
    <s v="Tax Grant"/>
    <n v="0"/>
    <n v="0"/>
  </r>
  <r>
    <s v="2020-27443"/>
    <x v="2"/>
    <x v="4"/>
    <x v="863"/>
    <x v="13"/>
    <s v="TGT"/>
    <x v="916"/>
    <x v="2"/>
    <s v="Durham"/>
    <n v="3"/>
    <s v="5 National Way, Durham, NC 27703-9950"/>
    <x v="0"/>
    <s v="2280 Inwood Rd, Dallas, TX 75235"/>
    <s v="27703-9950"/>
    <s v="302.455.2488"/>
    <s v="https://tayshagtx.com/"/>
    <s v="541715_x0009_"/>
    <s v=""/>
    <s v="Professional, Scientific, and Technical Services"/>
    <s v=""/>
    <s v="a. Purchase and/or installation of equipment; b. Renovation to building"/>
    <n v="6507000"/>
    <n v="4880250"/>
    <n v="1626750"/>
    <n v="181"/>
    <n v="0"/>
    <n v="107776"/>
    <n v="67500000"/>
    <n v="3"/>
    <n v="12"/>
    <x v="5"/>
    <n v="0"/>
    <n v="0"/>
    <n v="0"/>
    <n v="0"/>
    <s v="Not Reported"/>
    <s v="Not Reported"/>
    <s v="Not Reported"/>
    <s v="Not Reported"/>
    <s v=""/>
    <n v="540000"/>
    <s v="Cash Incentive"/>
    <n v="0"/>
    <n v="0"/>
  </r>
  <r>
    <s v="2020-27231"/>
    <x v="2"/>
    <x v="4"/>
    <x v="864"/>
    <x v="13"/>
    <s v="Ignite"/>
    <x v="917"/>
    <x v="1"/>
    <s v="Mecklenburg"/>
    <n v="3"/>
    <s v="1515 Mockingbird Lane Suite 1000, Charlotte, NC 28209; TBD, Charlotte, NC N/A"/>
    <x v="1"/>
    <s v="265 Broadhollow Road Suite 220, Melville, NY 11747"/>
    <s v="28209; N/A"/>
    <s v="1-877-828-9569"/>
    <s v="https://intercontinentalcapital.com/"/>
    <n v="522292"/>
    <s v=""/>
    <s v="Finance and Insurance"/>
    <s v=""/>
    <s v="a. Purchase and/or installation of equipment; b. Renovation to building; c. Training"/>
    <n v="10259000"/>
    <n v="7694250"/>
    <n v="2564750"/>
    <n v="450"/>
    <n v="194"/>
    <n v="78750"/>
    <n v="0"/>
    <n v="5"/>
    <n v="12"/>
    <x v="5"/>
    <n v="0"/>
    <n v="0"/>
    <n v="0"/>
    <n v="0"/>
    <s v="Not Reported"/>
    <s v="Not Reported"/>
    <s v="Not Reported"/>
    <s v="Not Reported"/>
    <s v=""/>
    <n v="109661"/>
    <s v="Cash Grant"/>
    <n v="0"/>
    <n v="0"/>
  </r>
  <r>
    <s v="2019-23730"/>
    <x v="2"/>
    <x v="4"/>
    <x v="865"/>
    <x v="13"/>
    <s v="Decal"/>
    <x v="918"/>
    <x v="2"/>
    <s v="Catawba"/>
    <n v="2"/>
    <s v="1801 Lutetium Circle, Newton, NC 28658"/>
    <x v="0"/>
    <s v="1051 Bloomfield Road, Bardstown, KY 40004"/>
    <s v="28658"/>
    <s v="(502) 348-9211"/>
    <s v="www.fujiseal.com/americas"/>
    <n v="323111"/>
    <s v=""/>
    <s v="Manufacturing"/>
    <s v=""/>
    <s v="a. Purchase and/or installation of equipment; b. Renovation to building; c. Training; d. Other - Employee motivation and local activities"/>
    <n v="850000"/>
    <n v="765000"/>
    <n v="85000"/>
    <n v="96"/>
    <n v="0"/>
    <n v="43870"/>
    <n v="46800000"/>
    <n v="5"/>
    <n v="12"/>
    <x v="2"/>
    <n v="765000"/>
    <n v="0"/>
    <n v="85000"/>
    <n v="0"/>
    <s v="Not Reported"/>
    <s v="Not Reported"/>
    <s v="Not Reported"/>
    <s v="Not Reported"/>
    <s v=""/>
    <n v="2551000"/>
    <s v="Free Property; Grading Assistance"/>
    <n v="2551000"/>
    <n v="0"/>
  </r>
  <r>
    <s v="2020-27413"/>
    <x v="2"/>
    <x v="4"/>
    <x v="866"/>
    <x v="14"/>
    <s v="Mercury"/>
    <x v="919"/>
    <x v="2"/>
    <s v="Durham"/>
    <n v="3"/>
    <s v="TBD, Not in City Limits, NC N/A"/>
    <x v="0"/>
    <s v="800 Saginaw Drive, Redwood City, CA 94063"/>
    <s v="N/A"/>
    <s v="605 272-62620"/>
    <s v="http://www.adverum.com/"/>
    <n v="325414"/>
    <s v=""/>
    <s v="Manufacturing"/>
    <s v=""/>
    <s v="a. Purchase and/or installation of equipment; b. Renovation to building"/>
    <n v="4039000"/>
    <n v="3029250"/>
    <n v="1009750"/>
    <n v="182"/>
    <n v="0"/>
    <n v="84386"/>
    <n v="74556828"/>
    <n v="5"/>
    <n v="12"/>
    <x v="4"/>
    <n v="0"/>
    <n v="0"/>
    <n v="0"/>
    <n v="0"/>
    <s v="Not Reported"/>
    <s v="Not Reported"/>
    <s v="Not Reported"/>
    <s v="Not Reported"/>
    <s v=""/>
    <n v="653000"/>
    <s v="Cash Incentive"/>
    <n v="0"/>
    <n v="0"/>
  </r>
  <r>
    <s v="2020-26049"/>
    <x v="2"/>
    <x v="4"/>
    <x v="867"/>
    <x v="14"/>
    <s v="Springfield"/>
    <x v="920"/>
    <x v="1"/>
    <s v="Wake"/>
    <n v="3"/>
    <s v="1000 Centregreen Way, Ste 100, Cary, NC 27513-2284"/>
    <x v="0"/>
    <s v="3043 Townsgate Road, Westlake Village, CA 91361"/>
    <s v="27513-2284"/>
    <s v="805-330-6000"/>
    <s v="https://www.pennymacusa.com/"/>
    <n v="522292"/>
    <s v=""/>
    <s v="Finance and Insurance"/>
    <s v=""/>
    <s v="a. Purchase and/or installation of equipment; b. Renovation to building; c. Training"/>
    <n v="2553000"/>
    <n v="1914750"/>
    <n v="638250"/>
    <n v="290"/>
    <n v="57"/>
    <n v="64567"/>
    <n v="0"/>
    <n v="2"/>
    <n v="12"/>
    <x v="2"/>
    <n v="1856250"/>
    <n v="23882"/>
    <n v="618750"/>
    <n v="7961"/>
    <n v="90"/>
    <n v="62"/>
    <n v="63716"/>
    <n v="0"/>
    <s v=""/>
    <n v="64567"/>
    <s v="TOC: cash grant "/>
    <n v="0"/>
    <n v="23882"/>
  </r>
  <r>
    <s v="2020-27037"/>
    <x v="2"/>
    <x v="4"/>
    <x v="868"/>
    <x v="14"/>
    <s v="Kelpie"/>
    <x v="921"/>
    <x v="1"/>
    <s v="Wake"/>
    <n v="3"/>
    <s v="305 Church At North Hills St; Floors 7-9, Raleigh, NC 27609-2668"/>
    <x v="0"/>
    <s v="333 Lakeside Drive, Foster City, CA 94404"/>
    <s v="27609-2668"/>
    <s v="(650) 574-3000"/>
    <s v="gilead.com"/>
    <n v="541512"/>
    <s v=""/>
    <s v="Professional, Scientific, and Technical Services"/>
    <s v=""/>
    <s v="a. Purchase and/or installation of equipment; b. Renovation to building; d. Other -Offset employee payroll costs"/>
    <n v="13330000"/>
    <n v="9997500"/>
    <n v="3332500"/>
    <n v="220"/>
    <n v="67"/>
    <n v="127958"/>
    <n v="0"/>
    <n v="2"/>
    <n v="12"/>
    <x v="2"/>
    <n v="9997500"/>
    <n v="0"/>
    <n v="3332500"/>
    <n v="0"/>
    <s v="Not Reported"/>
    <s v="Not Reported"/>
    <s v="Not Reported"/>
    <s v="Not Reported"/>
    <s v=""/>
    <n v="52500"/>
    <s v="WC: tax grant"/>
    <n v="0"/>
    <n v="0"/>
  </r>
  <r>
    <s v="2020-27332"/>
    <x v="2"/>
    <x v="1"/>
    <x v="542"/>
    <x v="14"/>
    <s v="Galaxy"/>
    <x v="568"/>
    <x v="1"/>
    <s v="Wake"/>
    <n v="3"/>
    <s v="Holly Springs Business Park - Address TBD, Holly Springs, NC TBD; 101 J. Morris Commons Lane, Morrisville, NC, NC 27560-0287; 6051 George Watts Hill Drive, RTP, NC 27709; 6040 George Watts Hill Drive, RTP, NC 27709"/>
    <x v="1"/>
    <s v="101 J. Morris Commons Lane, Morrisville, NC 27560"/>
    <s v="TBD; 27560-0287; 27709; 27709"/>
    <s v="919-337-4400"/>
    <s v="https://fujifilmdiosynth.com/"/>
    <n v="325414"/>
    <s v=""/>
    <s v="Manufacturing"/>
    <s v=""/>
    <s v="a. Purchase and/or installation of equipment; b. Renovation to building; c. Training; d. Other - other items as needed by company"/>
    <n v="26299000"/>
    <n v="19724250"/>
    <n v="6574750"/>
    <n v="653"/>
    <n v="664"/>
    <n v="89863"/>
    <n v="1350000000"/>
    <n v="5"/>
    <n v="12"/>
    <x v="2"/>
    <n v="19724250"/>
    <n v="0"/>
    <n v="6574750"/>
    <n v="0"/>
    <s v="Not Reported"/>
    <s v="Not Reported"/>
    <s v="Not Reported"/>
    <s v="Not Reported"/>
    <s v=""/>
    <n v="80500000"/>
    <s v="TOHS: cash grant, tax grant, fee waiver                                 WC: tax grant"/>
    <n v="22328486"/>
    <n v="0"/>
  </r>
  <r>
    <s v="2020-27476"/>
    <x v="2"/>
    <x v="4"/>
    <x v="869"/>
    <x v="14"/>
    <s v="Ace"/>
    <x v="922"/>
    <x v="2"/>
    <s v="Mecklenburg"/>
    <n v="3"/>
    <s v="650 South Tryon, Legacy Union Building?, Charlotte, NC 28202-3271"/>
    <x v="0"/>
    <s v="85 Willow Road, Menlo Park, CA 94025"/>
    <s v="28202-3271"/>
    <s v="650-488-8584"/>
    <s v="https://robinhood.com/us/en/"/>
    <n v="541990"/>
    <s v=""/>
    <s v="Professional, Scientific, and Technical Services"/>
    <s v=""/>
    <s v="a. Purchase and/or installation of equipment; b. Renovation to building; c. Training"/>
    <n v="4008000"/>
    <n v="3006000"/>
    <n v="1002000"/>
    <n v="350"/>
    <n v="20"/>
    <n v="72628"/>
    <n v="10602000"/>
    <n v="5"/>
    <n v="12"/>
    <x v="5"/>
    <n v="0"/>
    <n v="0"/>
    <n v="0"/>
    <n v="0"/>
    <s v="Not Reported"/>
    <s v="Not Reported"/>
    <s v="Not Reported"/>
    <s v="Not Reported"/>
    <s v=""/>
    <n v="157726"/>
    <s v="Cash Grant"/>
    <n v="0"/>
    <n v="0"/>
  </r>
  <r>
    <s v="2020-27324"/>
    <x v="2"/>
    <x v="4"/>
    <x v="870"/>
    <x v="14"/>
    <s v="Star B"/>
    <x v="923"/>
    <x v="2"/>
    <s v="Lee"/>
    <n v="2"/>
    <s v="6075 Enterprise Park Drive, Sanford, NC 27330-9709"/>
    <x v="0"/>
    <s v="100 Route 206 North, Peapack, NJ 7977"/>
    <s v="27330-9709"/>
    <s v="908-901-1113"/>
    <s v="TBD"/>
    <n v="325414"/>
    <s v=""/>
    <s v="Manufacturing"/>
    <s v=""/>
    <s v="a. Purchase and/or installation of equipment; b. Renovation to building; c. Training; d. Other - new construction"/>
    <n v="7712000"/>
    <n v="6940800"/>
    <n v="771200"/>
    <n v="293"/>
    <n v="1392"/>
    <n v="56977"/>
    <n v="191700000"/>
    <n v="4"/>
    <n v="12"/>
    <x v="2"/>
    <n v="6940800"/>
    <n v="0"/>
    <n v="771200"/>
    <n v="0"/>
    <s v="Not Reported"/>
    <s v="Not Reported"/>
    <s v="Not Reported"/>
    <s v="Not Reported"/>
    <s v=""/>
    <n v="10607618"/>
    <s v="Cash Grant"/>
    <n v="0"/>
    <n v="0"/>
  </r>
  <r>
    <s v="2021-28039"/>
    <x v="2"/>
    <x v="4"/>
    <x v="871"/>
    <x v="14"/>
    <s v="Oz"/>
    <x v="924"/>
    <x v="1"/>
    <s v="Wake"/>
    <n v="3"/>
    <s v="101 Airport Blvd., Morrisville, NC 27560-9193"/>
    <x v="0"/>
    <s v="1400 16th Street, San Francisco, CA 94013"/>
    <s v="27560-9193"/>
    <s v="(415) 374-7782"/>
    <s v="www.invitae.com"/>
    <n v="621511"/>
    <s v=""/>
    <s v="Health Care and Social Assistance"/>
    <s v=""/>
    <s v="a. Purchase and/or installation of equipment; b. Renovation to building; c. Training"/>
    <n v="9023000"/>
    <n v="6767250"/>
    <n v="2255750"/>
    <n v="337"/>
    <n v="41"/>
    <n v="82059"/>
    <n v="103140000"/>
    <n v="4"/>
    <n v="12"/>
    <x v="2"/>
    <n v="6767250"/>
    <n v="0"/>
    <n v="2255750"/>
    <n v="0"/>
    <s v="Not Reported"/>
    <s v="Not Reported"/>
    <s v="Not Reported"/>
    <s v="Not Reported"/>
    <s v=""/>
    <n v="3896400"/>
    <s v="TOM: cash grant                     WC: tax grant"/>
    <n v="0"/>
    <n v="0"/>
  </r>
  <r>
    <s v="2018-21631"/>
    <x v="2"/>
    <x v="4"/>
    <x v="872"/>
    <x v="14"/>
    <s v="Bear"/>
    <x v="925"/>
    <x v="1"/>
    <s v="Wake, Catawba"/>
    <s v="3, 2"/>
    <s v="Louis Stephens Drive and Little Drive, Research Triangle Park, NC 27709-0000; TBD, Raleigh, NC N/A; 5977 Startown Road, Maiden, NC 28650-8771"/>
    <x v="0"/>
    <s v="One Apple Park Way, Cupertino, CA 95014"/>
    <s v="27709-0000; N/A; 28650-8771"/>
    <s v="408-425-6218"/>
    <s v="www.apple.com"/>
    <n v="541715"/>
    <n v="518210"/>
    <s v="Professional, Scientific, and Technical Services"/>
    <s v="Information"/>
    <s v="a. Purchase and/or installation of equipment; b. Renovation to building; d. Other - Construction of new buildings"/>
    <n v="958201000"/>
    <n v="845820750"/>
    <n v="112380250"/>
    <n v="2700"/>
    <n v="1100"/>
    <n v="168301"/>
    <n v="905400000"/>
    <n v="10"/>
    <s v="39 (Transformative)"/>
    <x v="2"/>
    <n v="845820750"/>
    <n v="0"/>
    <n v="112380250"/>
    <n v="0"/>
    <s v="Not Reported"/>
    <s v="Not Reported"/>
    <s v="Not Reported"/>
    <s v="Not Reported"/>
    <s v=""/>
    <n v="15000000"/>
    <s v="tax grant"/>
    <n v="0"/>
    <n v="0"/>
  </r>
  <r>
    <s v="2021-28105"/>
    <x v="2"/>
    <x v="4"/>
    <x v="873"/>
    <x v="14"/>
    <s v="Paragon"/>
    <x v="926"/>
    <x v="1"/>
    <s v="Iredell"/>
    <n v="3"/>
    <s v="2061 Sherrill Dr, Statesville, NC 28625"/>
    <x v="0"/>
    <s v="2645 Silver Crescent Dr., Charlotte, NC 28273"/>
    <s v="28625"/>
    <s v="704-378-6969"/>
    <s v="www.jeld-wen.com"/>
    <n v="326199"/>
    <s v=""/>
    <s v="Manufacturing"/>
    <s v=""/>
    <s v="a. Purchase and/or installation of equipment; b. Renovation to building; c. Training; d. Other - General company"/>
    <n v="2942000"/>
    <n v="2206500"/>
    <n v="735500"/>
    <n v="212"/>
    <n v="212"/>
    <n v="51648"/>
    <n v="7087500"/>
    <n v="3"/>
    <n v="12"/>
    <x v="2"/>
    <n v="2206500"/>
    <n v="0"/>
    <n v="735500"/>
    <n v="0"/>
    <s v="Not Reported"/>
    <s v="Not Reported"/>
    <s v="Not Reported"/>
    <s v="Not Reported"/>
    <s v=""/>
    <n v="273251"/>
    <s v="Cash Grant"/>
    <n v="0"/>
    <n v="0"/>
  </r>
  <r>
    <s v="2021-27976"/>
    <x v="2"/>
    <x v="4"/>
    <x v="874"/>
    <x v="14"/>
    <s v="Pine"/>
    <x v="927"/>
    <x v="2"/>
    <s v="Durham"/>
    <n v="3"/>
    <s v="4022 Stirrup Creek Drive, Durham, NC 27703-9411; TBD, TBD, NC TBD"/>
    <x v="0"/>
    <s v="6575 West Loop South, Suite 455, Bellaire, TX 77401"/>
    <s v="27703-9411; TBD"/>
    <s v="216-633-8758"/>
    <s v="http://www.carsgen.com/"/>
    <n v="325414"/>
    <s v=""/>
    <s v="Manufacturing"/>
    <s v=""/>
    <s v="a. Purchase and/or installation of equipment; b. Renovation to building; c. Training"/>
    <n v="2155000"/>
    <n v="1616250"/>
    <n v="538750"/>
    <n v="180"/>
    <n v="0"/>
    <n v="72258"/>
    <n v="141300000"/>
    <n v="5"/>
    <n v="12"/>
    <x v="2"/>
    <n v="1616250"/>
    <n v="0"/>
    <n v="538750"/>
    <n v="0"/>
    <s v="Not Reported"/>
    <s v="Not Reported"/>
    <s v="Not Reported"/>
    <s v="Not Reported"/>
    <s v=""/>
    <n v="1256000"/>
    <s v="Cash Incentive"/>
    <n v="0"/>
    <n v="0"/>
  </r>
  <r>
    <s v="2021-28404"/>
    <x v="2"/>
    <x v="4"/>
    <x v="874"/>
    <x v="14"/>
    <s v="Blue Fin"/>
    <x v="928"/>
    <x v="2"/>
    <s v="Craven"/>
    <n v="2"/>
    <s v="110 N Glenburnie Road, New Bern, NC 28560-2703"/>
    <x v="0"/>
    <s v="2500 E Kearney, Springfield, MO 65898"/>
    <s v="28560-2703"/>
    <s v="(417) 873-5000"/>
    <s v="https://www.whiterivermg.com/"/>
    <n v="336612"/>
    <s v=""/>
    <s v="Manufacturing"/>
    <s v=""/>
    <s v="a. Purchase and/or installation of equipment; b. Renovation to building; c. Training"/>
    <n v="6046000"/>
    <n v="5441400"/>
    <n v="604600"/>
    <n v="452"/>
    <n v="0"/>
    <n v="42436"/>
    <n v="30600000"/>
    <n v="4"/>
    <n v="12"/>
    <x v="2"/>
    <n v="5441400"/>
    <n v="0"/>
    <n v="604600"/>
    <n v="0"/>
    <s v="Not Reported"/>
    <s v="Not Reported"/>
    <s v="Not Reported"/>
    <s v="Not Reported"/>
    <s v=""/>
    <n v="1100000"/>
    <s v="Cash Grant"/>
    <n v="860000"/>
    <n v="0"/>
  </r>
  <r>
    <s v="2020-26004"/>
    <x v="2"/>
    <x v="4"/>
    <x v="875"/>
    <x v="14"/>
    <s v="Growth"/>
    <x v="929"/>
    <x v="1"/>
    <s v="Mecklenburg"/>
    <n v="3"/>
    <s v="13146 Ballantyne Corporate Place, Charlotte, NC 28277 -2840"/>
    <x v="1"/>
    <s v="1100 Broadway, Suite 1800, Oakland, CA 94607"/>
    <s v="28277 -2840"/>
    <s v="510-833-9776"/>
    <s v="www.creditkarma.com"/>
    <n v="541511"/>
    <s v=""/>
    <s v="Professional, Scientific, and Technical Services"/>
    <s v=""/>
    <s v="a. Purchase and/or installation of equipment; b. Renovation to building; c. Training"/>
    <n v="27075000"/>
    <n v="20306250"/>
    <n v="6768750"/>
    <n v="540"/>
    <n v="326"/>
    <n v="140945"/>
    <n v="11925000"/>
    <n v="5"/>
    <n v="12"/>
    <x v="2"/>
    <n v="20306250"/>
    <n v="0"/>
    <n v="6768750"/>
    <n v="0"/>
    <s v="Not Reported"/>
    <s v="Not Reported"/>
    <s v="Not Reported"/>
    <s v="Not Reported"/>
    <s v=""/>
    <s v="Agreement terminated"/>
    <s v="Cash Grant"/>
    <n v="0"/>
    <n v="0"/>
  </r>
  <r>
    <s v="2021-28037"/>
    <x v="2"/>
    <x v="4"/>
    <x v="876"/>
    <x v="14"/>
    <s v="Dillon"/>
    <x v="930"/>
    <x v="2"/>
    <s v="Brunswick &amp; Columbus (Int'l Logistics Park)"/>
    <n v="1"/>
    <s v="3811 International Blvd. NE, Ste 300, Leland, NC 28451-4299"/>
    <x v="0"/>
    <s v="1911 Tarob Court, Milpitas, CA 95035"/>
    <s v="28451-4299"/>
    <s v="408-433-5880"/>
    <s v="www.precisionswiss.com"/>
    <n v="339112"/>
    <s v=""/>
    <s v="Manufacturing"/>
    <s v=""/>
    <s v="a. Purchase and/or installation of equipment; b. Renovation to building; c. Training; d. Other - Moving Costs"/>
    <n v="1779000"/>
    <n v="1779000"/>
    <n v="0"/>
    <n v="113"/>
    <n v="0"/>
    <n v="48623"/>
    <n v="8433000"/>
    <n v="5"/>
    <n v="10"/>
    <x v="2"/>
    <n v="1779000"/>
    <n v="0"/>
    <n v="0"/>
    <n v="0"/>
    <s v="Not Reported"/>
    <s v="Not Reported"/>
    <s v="Not Reported"/>
    <s v="Not Reported"/>
    <s v=""/>
    <n v="0"/>
    <n v="0"/>
    <n v="0"/>
    <n v="0"/>
  </r>
  <r>
    <s v="2020-27808"/>
    <x v="2"/>
    <x v="4"/>
    <x v="877"/>
    <x v="14"/>
    <s v="Big Rock"/>
    <x v="931"/>
    <x v="1"/>
    <s v="Halifax"/>
    <n v="1"/>
    <s v="290 Power Place, Weldon, NC 27890-1345"/>
    <x v="0"/>
    <s v="3660 GATEWAY STREET, Springfield, OR 97477"/>
    <s v="27890-1345"/>
    <s v="541-679-3311"/>
    <s v="https://www.roseburg.com/"/>
    <n v="321113"/>
    <s v=""/>
    <s v="Manufacturing"/>
    <s v=""/>
    <s v="a. Purchase and/or installation of equipment"/>
    <n v="2088000"/>
    <n v="2088000"/>
    <n v="0"/>
    <n v="123"/>
    <n v="0"/>
    <n v="45716"/>
    <n v="164250000"/>
    <n v="1"/>
    <n v="12"/>
    <x v="2"/>
    <n v="2088000"/>
    <n v="0"/>
    <n v="0"/>
    <n v="0"/>
    <s v="Not Reported"/>
    <s v="Not Reported"/>
    <s v="Not Reported"/>
    <s v="Not Reported"/>
    <s v=""/>
    <n v="12152280"/>
    <s v="Economic Development Incentive Grant"/>
    <n v="0"/>
    <n v="0"/>
  </r>
  <r>
    <s v="2021-28593"/>
    <x v="2"/>
    <x v="4"/>
    <x v="878"/>
    <x v="14"/>
    <s v="Aquamarine 2.0"/>
    <x v="932"/>
    <x v="2"/>
    <s v="Cabarrus"/>
    <n v="3"/>
    <s v="The Grounds at Concord, Concord, NC 28027-9042"/>
    <x v="0"/>
    <s v="10501 North Reems Road, Waddell, AZ 85355"/>
    <s v="28027-9042"/>
    <s v="704-309-0007"/>
    <s v="www.rauchna.com"/>
    <n v="312111"/>
    <s v=""/>
    <s v="Manufacturing"/>
    <s v=""/>
    <s v="a. Purchase and/or installation of equipment; c. Training; d. Other - site development"/>
    <n v="4077000"/>
    <n v="3057750"/>
    <n v="1019250"/>
    <n v="291"/>
    <n v="0"/>
    <n v="45348"/>
    <n v="389700000"/>
    <n v="3"/>
    <n v="12"/>
    <x v="2"/>
    <n v="3057750"/>
    <n v="0"/>
    <n v="1019250"/>
    <n v="0"/>
    <s v="Not Reported"/>
    <s v="Not Reported"/>
    <s v="Not Reported"/>
    <s v="Not Reported"/>
    <s v=""/>
    <n v="28345566"/>
    <s v="Tax Grant"/>
    <n v="0"/>
    <n v="0"/>
  </r>
  <r>
    <s v="2021-28594"/>
    <x v="2"/>
    <x v="4"/>
    <x v="878"/>
    <x v="14"/>
    <s v="Aquamarine 2.1"/>
    <x v="933"/>
    <x v="2"/>
    <s v="Cabarrus"/>
    <n v="3"/>
    <s v="The Grounds at Concord, Concord, NC 28027-9042"/>
    <x v="0"/>
    <s v="1630 Stewart Street, Santa Monica, CA 90404"/>
    <s v="28027-9042"/>
    <s v="310-393-4647"/>
    <s v="www.redbull.com"/>
    <n v="424490"/>
    <s v=""/>
    <s v="Wholesale Trade"/>
    <s v=""/>
    <s v="a. Purchase and/or installation of equipment; c. Training; d. Other - Site development"/>
    <n v="1344000"/>
    <n v="1008000"/>
    <n v="336000"/>
    <n v="81"/>
    <n v="18"/>
    <n v="45330"/>
    <n v="126000000"/>
    <n v="1"/>
    <n v="12"/>
    <x v="2"/>
    <n v="1008000"/>
    <n v="0"/>
    <n v="336000"/>
    <n v="0"/>
    <s v="Not Reported"/>
    <s v="Not Reported"/>
    <s v="Not Reported"/>
    <s v="Not Reported"/>
    <s v=""/>
    <n v="7501036"/>
    <s v="Tax Grant"/>
    <n v="0"/>
    <n v="0"/>
  </r>
  <r>
    <s v="2020-27002"/>
    <x v="2"/>
    <x v="4"/>
    <x v="879"/>
    <x v="14"/>
    <s v="Aquamarine"/>
    <x v="934"/>
    <x v="2"/>
    <s v="Cabarrus"/>
    <n v="3"/>
    <s v="The Grounds at Concord, Concord, NC 28027-9042"/>
    <x v="0"/>
    <s v="9300 W. 108th Circle, Westminster, CO 80021"/>
    <s v="28027-9042"/>
    <s v="(920) 397-0274"/>
    <s v="www.ball.com"/>
    <n v="332431"/>
    <s v=""/>
    <s v="Manufacturing"/>
    <s v=""/>
    <s v="a. Purchase and/or installation of equipment; c. Training; d. Other - Site Development"/>
    <n v="4112000"/>
    <n v="3084000"/>
    <n v="1028000"/>
    <n v="198"/>
    <n v="0"/>
    <n v="63500"/>
    <n v="345486960"/>
    <n v="2"/>
    <n v="12"/>
    <x v="2"/>
    <n v="3084000"/>
    <n v="0"/>
    <n v="1028000"/>
    <n v="0"/>
    <s v="Not Reported"/>
    <s v="Not Reported"/>
    <s v="Not Reported"/>
    <s v="Not Reported"/>
    <s v=""/>
    <n v="18705432"/>
    <s v="Tax Grant"/>
    <n v="0"/>
    <n v="0"/>
  </r>
  <r>
    <s v="2021-28107"/>
    <x v="2"/>
    <x v="4"/>
    <x v="879"/>
    <x v="14"/>
    <s v="Inspire"/>
    <x v="935"/>
    <x v="2"/>
    <s v="Durham"/>
    <n v="3"/>
    <s v="1035 Swabia Court, Suite 130, Durham, NC 27703-8462"/>
    <x v="0"/>
    <s v="3292 Whipple Road, Union City, CA 94587"/>
    <s v="27703-8462"/>
    <s v="(937) 672-4329"/>
    <s v="https://www.smartwires.com/"/>
    <n v="221121"/>
    <s v=""/>
    <s v="Utilities"/>
    <s v=""/>
    <s v="a. Purchase and/or installation of equipment; b. Renovation to building; c. Training; d. Other - Company Operating Expenses"/>
    <n v="3762000"/>
    <n v="2821500"/>
    <n v="940500"/>
    <n v="225"/>
    <n v="5"/>
    <n v="106524"/>
    <n v="19350000"/>
    <n v="4"/>
    <n v="12"/>
    <x v="2"/>
    <n v="2821500"/>
    <n v="0"/>
    <n v="940500"/>
    <n v="0"/>
    <s v="Not Reported"/>
    <s v="Not Reported"/>
    <s v="Not Reported"/>
    <s v="Not Reported"/>
    <s v=""/>
    <n v="125000"/>
    <s v="Cash Incentive"/>
    <n v="0"/>
    <n v="0"/>
  </r>
  <r>
    <s v="2021-28311_x0009__x0009__x0009__x0009__x0009__x0009__x0009_"/>
    <x v="2"/>
    <x v="4"/>
    <x v="879"/>
    <x v="14"/>
    <s v="Hollywood"/>
    <x v="936"/>
    <x v="1"/>
    <s v="Person"/>
    <n v="2"/>
    <s v="TBD, Roxboro, NC 27574-5445"/>
    <x v="1"/>
    <s v="1001 W Brooklyn St, Syracuse, IN 46567"/>
    <s v="27574-5445"/>
    <s v="574-328-5820"/>
    <s v="www.polywood.com"/>
    <n v="337125"/>
    <s v=""/>
    <s v="Manufacturing"/>
    <s v=""/>
    <s v="a. Purchase and/or installation of equipment"/>
    <n v="3343000"/>
    <n v="3008700"/>
    <n v="334300"/>
    <n v="270"/>
    <n v="384"/>
    <n v="45868"/>
    <n v="55489771"/>
    <n v="4"/>
    <n v="12"/>
    <x v="2"/>
    <n v="3008700"/>
    <n v="0"/>
    <n v="334300"/>
    <n v="0"/>
    <s v="Not Reported"/>
    <s v="Not Reported"/>
    <s v="Not Reported"/>
    <s v="Not Reported"/>
    <s v=""/>
    <n v="1899000"/>
    <s v="Cash Grant"/>
    <n v="0"/>
    <n v="0"/>
  </r>
  <r>
    <s v="2020-27844"/>
    <x v="2"/>
    <x v="4"/>
    <x v="880"/>
    <x v="14"/>
    <s v="Titan"/>
    <x v="937"/>
    <x v="1"/>
    <s v="Wake"/>
    <n v="3"/>
    <s v="4130 Friendship Rd, Apex, NC 27539-8723"/>
    <x v="0"/>
    <s v="1 Amgen Center Drive, Thousand Oaks, CA 91320"/>
    <s v="27539-8723"/>
    <s v="(805) 447-1000"/>
    <s v="www.amgen.com"/>
    <n v="325414"/>
    <s v=""/>
    <s v="Manufacturing"/>
    <s v=""/>
    <s v="a. Purchase and/or installation of equipment; c. Training; d. Other - Site and infrastructure improvements"/>
    <n v="15483000"/>
    <n v="11612250"/>
    <n v="3870750"/>
    <n v="320"/>
    <n v="0"/>
    <n v="107559"/>
    <n v="342526500"/>
    <n v="5"/>
    <n v="12"/>
    <x v="2"/>
    <n v="11612250"/>
    <n v="0"/>
    <n v="3870750"/>
    <n v="0"/>
    <s v="Not Reported"/>
    <s v="Not Reported"/>
    <s v="Not Reported"/>
    <s v="Not Reported"/>
    <s v=""/>
    <n v="19633992"/>
    <s v="TOHS: tax grant, fee waiver WC: tax grant"/>
    <n v="681676"/>
    <n v="0"/>
  </r>
  <r>
    <s v="2021-27934"/>
    <x v="2"/>
    <x v="4"/>
    <x v="880"/>
    <x v="14"/>
    <s v="Laser"/>
    <x v="938"/>
    <x v="2"/>
    <s v="Cleveland"/>
    <n v="1"/>
    <s v="620 Plato Lee Rd., Shelby, NC 28150"/>
    <x v="0"/>
    <s v="3050 Highway 22N, Dickinson, ND 58601"/>
    <s v="28150"/>
    <s v="701-483-5400"/>
    <s v="www,steffes.com"/>
    <n v="332999"/>
    <s v=""/>
    <s v="Manufacturing"/>
    <s v=""/>
    <s v="a. Purchase and/or installation of equipment; d. Other - Reimbursement if start-up and talent acquisition costs"/>
    <n v="1421000"/>
    <n v="1421000"/>
    <n v="0"/>
    <n v="117"/>
    <n v="0"/>
    <n v="42653"/>
    <n v="18855000"/>
    <n v="4"/>
    <n v="12"/>
    <x v="2"/>
    <n v="1421000"/>
    <n v="0"/>
    <n v="0"/>
    <n v="0"/>
    <s v="Not Reported"/>
    <s v="Not Reported"/>
    <s v="Not Reported"/>
    <s v="Not Reported"/>
    <s v=""/>
    <n v="101814"/>
    <s v="Tax Grant"/>
    <n v="0"/>
    <n v="0"/>
  </r>
  <r>
    <s v="2021-28304"/>
    <x v="2"/>
    <x v="4"/>
    <x v="881"/>
    <x v="14"/>
    <s v="Health"/>
    <x v="939"/>
    <x v="2"/>
    <s v="Forsyth"/>
    <n v="2"/>
    <s v="601-11 Reynolds Blvd, Winston Salem, NC 27105"/>
    <x v="0"/>
    <s v="468 Mill Road, Coram, NY 11727-4108"/>
    <s v="27105"/>
    <s v="631-846-2500"/>
    <s v="http://www.naturesvalue.com/"/>
    <n v="325411"/>
    <s v=""/>
    <s v="Manufacturing"/>
    <s v=""/>
    <s v="a. Purchase and/or installation of equipment; b. Renovation to building; c. Training; d. Other Other expenses and costs that arise"/>
    <n v="2172000"/>
    <n v="1954800"/>
    <n v="217200"/>
    <n v="165"/>
    <n v="52"/>
    <n v="54786"/>
    <n v="17100000"/>
    <n v="1"/>
    <n v="12"/>
    <x v="2"/>
    <n v="1954800"/>
    <n v="0"/>
    <n v="217200"/>
    <n v="0"/>
    <s v="Not Reported"/>
    <s v="Not Reported"/>
    <s v="Not Reported"/>
    <s v="Not Reported"/>
    <s v=""/>
    <n v="592036"/>
    <s v="Cash Grant"/>
    <n v="0"/>
    <n v="0"/>
  </r>
  <r>
    <s v="2021-28414"/>
    <x v="2"/>
    <x v="4"/>
    <x v="882"/>
    <x v="14"/>
    <s v="Drew"/>
    <x v="940"/>
    <x v="2"/>
    <s v="Nash"/>
    <n v="1"/>
    <s v="4626 Coleman Drive, Nashville, NC 27856"/>
    <x v="0"/>
    <s v="TBD, TBD, NC TBD"/>
    <s v="27856"/>
    <s v="9055846781 (temp)"/>
    <s v="to be set up"/>
    <n v="311111"/>
    <s v=""/>
    <s v="Manufacturing"/>
    <s v=""/>
    <s v="a. Purchase and/or installation of equipment; b. Renovation to building; c. Training"/>
    <n v="1644000"/>
    <n v="1644000"/>
    <s v=""/>
    <n v="144"/>
    <n v="0"/>
    <n v="42016"/>
    <n v="11925000"/>
    <n v="4"/>
    <n v="12"/>
    <x v="4"/>
    <n v="0"/>
    <n v="0"/>
    <n v="0"/>
    <n v="0"/>
    <s v="Not Reported"/>
    <s v="Not Reported"/>
    <s v="Not Reported"/>
    <s v="Not Reported"/>
    <s v=""/>
    <n v="304850"/>
    <s v="Tax Grant"/>
    <s v="Will process first payment in March of 2024"/>
    <n v="0"/>
  </r>
  <r>
    <s v="2019-25812"/>
    <x v="2"/>
    <x v="4"/>
    <x v="883"/>
    <x v="14"/>
    <s v="Weave"/>
    <x v="941"/>
    <x v="2"/>
    <s v="Lenoir"/>
    <n v="1"/>
    <s v="1700 Block, Smithfield Way, Kinston, NC 28504"/>
    <x v="0"/>
    <s v="1700 Block, Smithfield Way, Kinston, NC 28504"/>
    <s v="28504"/>
    <s v="TBD"/>
    <s v="www.grupporeco.eu"/>
    <n v="335220"/>
    <s v=""/>
    <s v="Manufacturing"/>
    <s v=""/>
    <s v="a. Purchase and/or installation of equipment; b. Renovation to building; d. Other - Construction"/>
    <n v="918000"/>
    <n v="918000"/>
    <s v=""/>
    <n v="99"/>
    <n v="0"/>
    <n v="39854"/>
    <n v="25200000"/>
    <n v="4"/>
    <n v="12"/>
    <x v="2"/>
    <n v="918000"/>
    <n v="0"/>
    <n v="0"/>
    <n v="0"/>
    <s v="Not Reported"/>
    <s v="Not Reported"/>
    <s v="Not Reported"/>
    <s v="Not Reported"/>
    <s v=""/>
    <n v="1222950"/>
    <s v="Performance based grant"/>
    <n v="0"/>
    <n v="0"/>
  </r>
  <r>
    <s v="2021-28517"/>
    <x v="2"/>
    <x v="4"/>
    <x v="884"/>
    <x v="14"/>
    <s v="Lucky"/>
    <x v="942"/>
    <x v="1"/>
    <s v="Pitt"/>
    <n v="2"/>
    <s v="5900 Martin Luther King Jr Highway, Greenville, NC 27834-8628"/>
    <x v="1"/>
    <s v="5900 Martin Luther King Jr Highway, Greenville, NC 27834"/>
    <s v="27834-8628"/>
    <s v="252-707-7051"/>
    <s v="www.thermofisher.com"/>
    <n v="334516"/>
    <s v=""/>
    <s v="Manufacturing"/>
    <s v=""/>
    <s v="a. Purchase and/or installation of equipment; b. Renovation to building; c. Training; d. Other - Expansion of existing company facility"/>
    <n v="5032000"/>
    <n v="4528800"/>
    <n v="503200"/>
    <n v="261"/>
    <n v="1982"/>
    <n v="59873"/>
    <n v="138600000"/>
    <n v="4"/>
    <n v="12"/>
    <x v="2"/>
    <n v="4528800"/>
    <n v="0"/>
    <n v="503200"/>
    <n v="0"/>
    <s v="Not Reported"/>
    <s v="Not Reported"/>
    <s v="Not Reported"/>
    <s v="Not Reported"/>
    <s v=""/>
    <n v="3277376"/>
    <s v="Tax Grant"/>
    <n v="1006880.71"/>
    <n v="0"/>
  </r>
  <r>
    <s v="2021-28397"/>
    <x v="2"/>
    <x v="4"/>
    <x v="885"/>
    <x v="14"/>
    <s v="Checkmate"/>
    <x v="943"/>
    <x v="1"/>
    <s v="Catawba"/>
    <n v="2"/>
    <s v="2020 Trivium Court, Hickory, NC 28658; 1764 Trivium Parkway, Hickory, NC 28658"/>
    <x v="1"/>
    <s v="4200 Corning Place, Charlotte, NC 28216"/>
    <s v="28658; 28658"/>
    <s v="1 828 901 5000"/>
    <s v="www.corning.com"/>
    <n v="335921"/>
    <s v=""/>
    <s v="Manufacturing"/>
    <s v=""/>
    <s v="a. Purchase and/or installation of equipment; b. Renovation to building"/>
    <n v="2268000"/>
    <n v="2041200"/>
    <n v="226800"/>
    <n v="180"/>
    <n v="1944"/>
    <n v="49500"/>
    <n v="135000000"/>
    <n v="1"/>
    <n v="12"/>
    <x v="2"/>
    <n v="2041200"/>
    <n v="0"/>
    <n v="226800"/>
    <n v="0"/>
    <s v="Not Reported"/>
    <s v="Not Reported"/>
    <s v="Not Reported"/>
    <s v="Not Reported"/>
    <s v=""/>
    <n v="1632350"/>
    <s v="Tax Grant; Granted 27.435 acres to company"/>
    <n v="341950"/>
    <n v="0"/>
  </r>
  <r>
    <s v="2021-28421"/>
    <x v="2"/>
    <x v="4"/>
    <x v="885"/>
    <x v="14"/>
    <s v="Manage"/>
    <x v="944"/>
    <x v="1"/>
    <s v="New Hanover"/>
    <n v="2"/>
    <s v="7040 Wrightsville Ave, Wilmington, NC 28403-6181"/>
    <x v="1"/>
    <s v="1612 Military Cutoff Rd, Wilmington, NC 28403"/>
    <s v="28403-6181"/>
    <s v="910-239-1314"/>
    <s v="www.vantaca.com"/>
    <n v="541511"/>
    <s v=""/>
    <s v="Professional, Scientific, and Technical Services"/>
    <s v=""/>
    <s v="a. Purchase and/or installation of equipment; b. Renovation to building; d. Other -  Employee acquisition"/>
    <n v="1576000"/>
    <n v="1418400"/>
    <n v="157600"/>
    <n v="94"/>
    <n v="177"/>
    <n v="72061"/>
    <n v="4430250"/>
    <n v="5"/>
    <n v="12"/>
    <x v="2"/>
    <n v="1418400"/>
    <n v="0"/>
    <n v="157600"/>
    <n v="0"/>
    <s v="Not Reported"/>
    <s v="Not Reported"/>
    <s v="Not Reported"/>
    <s v="Not Reported"/>
    <s v=""/>
    <n v="200000"/>
    <s v="Cash Grant"/>
    <n v="0"/>
    <n v="0"/>
  </r>
  <r>
    <s v="2021-28863"/>
    <x v="2"/>
    <x v="4"/>
    <x v="886"/>
    <x v="14"/>
    <s v="Niagara"/>
    <x v="945"/>
    <x v="1"/>
    <s v="Durham"/>
    <n v="3"/>
    <s v="14 TW Alexander, Durham, NC 27703"/>
    <x v="0"/>
    <s v="150 N. Field Dr. Suite 300, Lake Forest, IL 60045"/>
    <s v="27703"/>
    <s v="224-303-0701"/>
    <s v="https://jaguargenetherapy.com/"/>
    <n v="325414"/>
    <s v=""/>
    <s v="Manufacturing"/>
    <s v=""/>
    <s v="b. Renovation to building; c. Training"/>
    <n v="3140000"/>
    <n v="2355000"/>
    <n v="785000"/>
    <n v="180"/>
    <n v="27"/>
    <n v="8277"/>
    <n v="112860000"/>
    <n v="5"/>
    <n v="12"/>
    <x v="2"/>
    <n v="2355000"/>
    <n v="0"/>
    <n v="785000"/>
    <n v="0"/>
    <s v="Not Reported"/>
    <s v="Not Reported"/>
    <s v="Not Reported"/>
    <s v="Not Reported"/>
    <s v=""/>
    <n v="525000"/>
    <s v="Cash Incentive"/>
    <n v="0"/>
    <n v="0"/>
  </r>
  <r>
    <s v="2021-28912"/>
    <x v="2"/>
    <x v="4"/>
    <x v="887"/>
    <x v="14"/>
    <s v="Roadrunner"/>
    <x v="946"/>
    <x v="1"/>
    <s v="Lenoir"/>
    <n v="1"/>
    <s v="651 Collier Loftin Road, Kinston, NC 28504-6847"/>
    <x v="1"/>
    <s v="651 Collier Loftin Road, Kinston, NC 28504"/>
    <s v="28504-6847"/>
    <s v="(252) 361-3654"/>
    <s v="https://www.masterbrand.com/"/>
    <n v="337110"/>
    <s v=""/>
    <s v="Manufacturing"/>
    <s v=""/>
    <s v="a. Purchase and/or installation of equipment; b. Renovation to building"/>
    <n v="3878000"/>
    <n v="3878000"/>
    <s v=""/>
    <n v="418"/>
    <n v="1410"/>
    <n v="40724"/>
    <n v="12375000"/>
    <n v="4"/>
    <n v="12"/>
    <x v="2"/>
    <n v="3878000"/>
    <n v="0"/>
    <n v="0"/>
    <n v="0"/>
    <s v="Not Reported"/>
    <s v="Not Reported"/>
    <s v="Not Reported"/>
    <s v="Not Reported"/>
    <s v=""/>
    <n v="950000"/>
    <s v="Performance based grant"/>
    <n v="0"/>
    <n v="0"/>
  </r>
  <r>
    <s v="2021-28300"/>
    <x v="2"/>
    <x v="4"/>
    <x v="888"/>
    <x v="14"/>
    <s v="Darwin"/>
    <x v="947"/>
    <x v="2"/>
    <s v="Randolph"/>
    <n v="1"/>
    <s v="7039 – 7025 State Road 1006, Liberty, NC 27283-8018"/>
    <x v="0"/>
    <s v="c/o Toyota Motor North America, Inc. 6565 Headquarters Dr., Plano, TX 75024"/>
    <s v="27283-8018"/>
    <s v="800.331.4331"/>
    <s v="TBD"/>
    <n v="335911"/>
    <s v=""/>
    <s v="Manufacturing"/>
    <s v=""/>
    <s v="a. Purchase and/or installation of equipment; c. Training; d. Other - Construction of new manufacturing facilities and any other use of funds permissible under the award."/>
    <n v="86696000"/>
    <n v="79107200"/>
    <n v="7588800"/>
    <n v="1488"/>
    <s v=""/>
    <n v="56011"/>
    <n v="1144800000"/>
    <n v="5"/>
    <s v="20  (High Yield)"/>
    <x v="2"/>
    <n v="79107200"/>
    <n v="0"/>
    <n v="7588800"/>
    <n v="0"/>
    <s v="Not Reported"/>
    <s v="Not Reported"/>
    <s v="Not Reported"/>
    <s v="Not Reported"/>
    <s v=""/>
    <n v="86600708"/>
    <s v="Donation of Land; Cash Grant"/>
    <n v="21600708"/>
    <n v="0"/>
  </r>
  <r>
    <s v="2021-28035"/>
    <x v="2"/>
    <x v="4"/>
    <x v="889"/>
    <x v="14"/>
    <s v="Independence"/>
    <x v="948"/>
    <x v="2"/>
    <s v="Cabarrus "/>
    <n v="3"/>
    <s v="227 Hwy 49, Concord, NC 28085-8907"/>
    <x v="0"/>
    <s v="1014 Vine Street, Cincinnati, OH 45202"/>
    <s v="28085-8907"/>
    <s v="513-762-1425"/>
    <s v="www.thekrogerco.com"/>
    <n v="493110"/>
    <s v=""/>
    <s v="Transportation and Warehousing"/>
    <s v=""/>
    <s v="a. Purchase and/or installation of equipment; b. Renovation to building; c. Training"/>
    <n v="3060000"/>
    <n v="2295000"/>
    <n v="765000"/>
    <n v="623"/>
    <n v="1776"/>
    <n v="42107"/>
    <n v="82800000"/>
    <n v="4"/>
    <n v="12"/>
    <x v="2"/>
    <n v="2295000"/>
    <n v="0"/>
    <n v="765000"/>
    <n v="0"/>
    <s v="Not Reported"/>
    <s v="Not Reported"/>
    <s v="Not Reported"/>
    <s v="Not Reported"/>
    <s v=""/>
    <n v="2012609"/>
    <s v="Tax Grant"/>
    <n v="0"/>
    <n v="0"/>
  </r>
  <r>
    <s v="2021-29149"/>
    <x v="2"/>
    <x v="4"/>
    <x v="890"/>
    <x v="14"/>
    <s v="Bear"/>
    <x v="949"/>
    <x v="2"/>
    <s v="Wake"/>
    <n v="3"/>
    <s v="TBD, Morrisville, NC N/A"/>
    <x v="0"/>
    <s v="600 Corporate Pointe Suite 320, Culver City, CA 90230"/>
    <s v="N/A"/>
    <s v="984-377-3737"/>
    <s v="https://www.science37.com/"/>
    <n v="551114"/>
    <n v="541714"/>
    <s v="Management of Companies and Enterprises"/>
    <s v="Professional, Scientific, and Technical Services"/>
    <s v="a. Purchase and/or installation of equipment; b. Renovation to building; c. Training"/>
    <n v="4449000"/>
    <n v="3336750"/>
    <n v="1112250"/>
    <n v="225"/>
    <n v="99"/>
    <n v="102960"/>
    <n v="0"/>
    <n v="4"/>
    <n v="12"/>
    <x v="2"/>
    <n v="3336750"/>
    <n v="0"/>
    <n v="1112250"/>
    <n v="0"/>
    <s v="Not Reported"/>
    <s v="Not Reported"/>
    <s v="Not Reported"/>
    <s v="Not Reported"/>
    <s v=""/>
    <n v="5000"/>
    <s v="TOM: fee waiver"/>
    <n v="0"/>
    <n v="0"/>
  </r>
  <r>
    <s v="2019-23774"/>
    <x v="2"/>
    <x v="4"/>
    <x v="891"/>
    <x v="15"/>
    <s v="Thunderbird"/>
    <x v="950"/>
    <x v="2"/>
    <s v="Guilford"/>
    <n v="2"/>
    <s v="Piedmont Triad International Airport - Approximately 1000 Ted Johnson Pkwy., Greensboro, NC 27409-9223"/>
    <x v="0"/>
    <s v="12876 E Adam Aircraft Cir, Englewood, CO 80112"/>
    <s v="27409-9223"/>
    <s v="202-309-6855"/>
    <s v="https://boomsupersonic.com/"/>
    <n v="336411"/>
    <s v=""/>
    <s v="Manufacturing"/>
    <s v=""/>
    <s v="a. Purchase and/or installation of equipment; c. Training"/>
    <n v="96998000"/>
    <n v="87298200"/>
    <n v="9699800"/>
    <n v="1585"/>
    <s v=""/>
    <n v="61913"/>
    <n v="450000000"/>
    <n v="5"/>
    <s v="20  (High Yield)"/>
    <x v="2"/>
    <n v="87298200"/>
    <n v="0"/>
    <n v="9699800"/>
    <n v="0"/>
    <s v="Not Reported"/>
    <s v="Not Reported"/>
    <s v="Not Reported"/>
    <s v="Not Reported"/>
    <s v=""/>
    <n v="12100002"/>
    <s v="Cash Grant"/>
    <n v="0"/>
    <n v="0"/>
  </r>
  <r>
    <s v="2021-28980"/>
    <x v="2"/>
    <x v="4"/>
    <x v="892"/>
    <x v="15"/>
    <s v="Cardinal"/>
    <x v="951"/>
    <x v="1"/>
    <s v="Cabarrus"/>
    <n v="3"/>
    <s v="Concord Parkway South, Concord, NC 28027"/>
    <x v="0"/>
    <s v="Lilly Corporate Center, Indianapolis, IN 46285"/>
    <s v="28027"/>
    <s v="317-276-2000"/>
    <s v="www.lilly.com"/>
    <n v="325412"/>
    <s v=""/>
    <s v="Manufacturing"/>
    <s v=""/>
    <s v="a. Purchase and/or installation of equipment; c. Training"/>
    <n v="16169000"/>
    <n v="12126750"/>
    <n v="4042250"/>
    <n v="530"/>
    <n v="462"/>
    <n v="63500"/>
    <n v="845100000"/>
    <n v="5"/>
    <n v="12"/>
    <x v="2"/>
    <n v="12126750"/>
    <n v="0"/>
    <n v="4042250"/>
    <n v="0"/>
    <s v="Not Reported"/>
    <s v="Not Reported"/>
    <s v="Not Reported"/>
    <s v="Not Reported"/>
    <s v=""/>
    <n v="62181605"/>
    <s v="Tax Grant"/>
    <n v="0"/>
    <n v="0"/>
  </r>
  <r>
    <s v="2021-29106"/>
    <x v="2"/>
    <x v="4"/>
    <x v="893"/>
    <x v="15"/>
    <s v="Artist"/>
    <x v="952"/>
    <x v="1"/>
    <s v="Iredell"/>
    <n v="3"/>
    <s v="204 Side Track Drive, Statesville, NC 28625-2565; 100 Dover Road, Statesville, NC 28677-9775"/>
    <x v="1"/>
    <s v="101 W. Prospect Avenue 1220 Guildhall, Cleveland, OH 44115"/>
    <s v="28625-2565; 28677-9775"/>
    <s v="800-474-3794"/>
    <s v="https://corporate.sherwin-williams.com"/>
    <n v="325510"/>
    <s v=""/>
    <s v="Manufacturing"/>
    <s v=""/>
    <s v="a. Purchase and/or installation of equipment; b. Renovation to building; c. Training"/>
    <n v="3631000"/>
    <n v="2723250"/>
    <n v="907750"/>
    <n v="165"/>
    <n v="617"/>
    <n v="59359"/>
    <n v="291676426"/>
    <n v="2"/>
    <n v="12"/>
    <x v="2"/>
    <n v="2723250"/>
    <n v="0"/>
    <n v="907750"/>
    <n v="0"/>
    <s v="Not Reported"/>
    <s v="Not Reported"/>
    <s v="Not Reported"/>
    <s v="Not Reported"/>
    <s v=""/>
    <n v="17565326"/>
    <s v="Cash Grant"/>
    <n v="0"/>
    <n v="0"/>
  </r>
  <r>
    <s v="2021-29015"/>
    <x v="2"/>
    <x v="4"/>
    <x v="894"/>
    <x v="15"/>
    <s v="Drum"/>
    <x v="953"/>
    <x v="1"/>
    <s v="Iredell"/>
    <n v="3"/>
    <s v="208 Manufacturers Blvd., Mooresville, NC 28115-6001"/>
    <x v="0"/>
    <s v="288 Mazeppa Road, Mooresville, NC 28115"/>
    <s v="28115-6001"/>
    <s v="704-664-4300"/>
    <s v="www.bestco.com"/>
    <n v="325412"/>
    <s v=""/>
    <s v="Manufacturing"/>
    <s v=""/>
    <s v="a. Purchase and/or installation of equipment; b. Renovation to building; c. Training"/>
    <n v="2667000"/>
    <n v="2000250"/>
    <n v="666750"/>
    <n v="355"/>
    <n v="683"/>
    <n v="51209"/>
    <n v="159300000"/>
    <n v="4"/>
    <n v="12"/>
    <x v="2"/>
    <n v="2000250"/>
    <n v="0"/>
    <n v="666750"/>
    <n v="0"/>
    <s v="Not Reported"/>
    <s v="Not Reported"/>
    <s v="Not Reported"/>
    <s v="Not Reported"/>
    <s v=""/>
    <n v="8393672"/>
    <s v="Cash Grant "/>
    <n v="0"/>
    <n v="0"/>
  </r>
  <r>
    <s v="2020-26772"/>
    <x v="2"/>
    <x v="4"/>
    <x v="895"/>
    <x v="15"/>
    <s v="Frame"/>
    <x v="954"/>
    <x v="1"/>
    <s v="Lee"/>
    <n v="2"/>
    <s v="0 Colon Road, Sanford, NC 27330"/>
    <x v="0"/>
    <s v="5915 Elwin Buchanan Drive, Sanford, NC 27330"/>
    <s v="27330"/>
    <s v="919-292-1275"/>
    <s v="https://www.serviceoffsite.com/"/>
    <n v="321992"/>
    <s v=""/>
    <s v="Manufacturing"/>
    <s v=""/>
    <s v="a. Purchase and/or installation of equipment; c. Training"/>
    <n v="2735000"/>
    <n v="2051250"/>
    <n v="683750"/>
    <n v="212"/>
    <n v="63"/>
    <n v="45423"/>
    <n v="11800000"/>
    <n v="2"/>
    <n v="12"/>
    <x v="2"/>
    <n v="2051250"/>
    <n v="0"/>
    <n v="683750"/>
    <n v="0"/>
    <s v="Not Reported"/>
    <s v="Not Reported"/>
    <s v="Not Reported"/>
    <s v="Not Reported"/>
    <s v=""/>
    <n v="500424"/>
    <s v="Cash Grant"/>
    <n v="26505"/>
    <n v="0"/>
  </r>
  <r>
    <s v="2021-29435"/>
    <x v="2"/>
    <x v="4"/>
    <x v="896"/>
    <x v="15"/>
    <s v="Blue"/>
    <x v="955"/>
    <x v="2"/>
    <s v="Chatham"/>
    <n v="3"/>
    <s v="TBD, Not in City limits, NC "/>
    <x v="0"/>
    <s v="TBD, TBD, NC TBD"/>
    <s v="NA"/>
    <s v="TBD"/>
    <s v="https://vinfastauto.us/"/>
    <n v="336110"/>
    <n v="335910"/>
    <s v="Manufacturing"/>
    <s v="Manufacturing"/>
    <s v="a. Purchase and/or installation of equipment; c. Training"/>
    <n v="352868000"/>
    <n v="316187400"/>
    <n v="36680600"/>
    <n v="6000"/>
    <s v=""/>
    <n v="45986"/>
    <n v="3206960000"/>
    <n v="4"/>
    <s v="39 (Transformative)"/>
    <x v="2"/>
    <n v="316187400"/>
    <n v="0"/>
    <n v="36680600"/>
    <n v="0"/>
    <s v="Not Reported"/>
    <s v="Not Reported"/>
    <s v="Not Reported"/>
    <s v="Not Reported"/>
    <s v=""/>
    <n v="400000000"/>
    <s v="Performance Based Grant"/>
    <n v="0"/>
    <n v="0"/>
  </r>
  <r>
    <s v="2021-29147"/>
    <x v="2"/>
    <x v="4"/>
    <x v="897"/>
    <x v="15"/>
    <s v="Rabbit"/>
    <x v="956"/>
    <x v="1"/>
    <s v="Rowan"/>
    <n v="2"/>
    <s v="475 E NC 152 HWY (Temporary), China Grove, NC 28023-7481"/>
    <x v="0"/>
    <s v="145 Progress Place, Springdale, OH 45246"/>
    <s v="28023-7481"/>
    <s v="513-579-7717"/>
    <s v="https://www.macysinc.com/"/>
    <n v="493110"/>
    <s v=""/>
    <s v="Transportation and Warehousing"/>
    <s v=""/>
    <s v="a. Purchase and/or installation of equipment; b. Renovation to building"/>
    <n v="2570000"/>
    <n v="2313000"/>
    <n v="257000"/>
    <n v="207"/>
    <n v="4"/>
    <n v="48772"/>
    <n v="507870000"/>
    <n v="4"/>
    <n v="12"/>
    <x v="2"/>
    <n v="2313000"/>
    <n v="0"/>
    <n v="257000"/>
    <n v="0"/>
    <s v="Not Reported"/>
    <s v="Not Reported"/>
    <s v="Not Reported"/>
    <s v="Not Reported"/>
    <s v=""/>
    <s v="NO INCENTIVES"/>
    <s v="NO INCENTIVES"/>
    <s v="NO INCENTIVES"/>
    <n v="0"/>
  </r>
  <r>
    <s v="2021-29351"/>
    <x v="2"/>
    <x v="4"/>
    <x v="898"/>
    <x v="15"/>
    <s v="M"/>
    <x v="957"/>
    <x v="1"/>
    <s v="Davidson"/>
    <n v="2"/>
    <s v="Hwy 64 &amp; Kepley Road, Not in City limits, NC 27292-"/>
    <x v="0"/>
    <s v="1915 Rexford Road, Charlotte, NC 28211"/>
    <s v="27292-"/>
    <s v="704-366-7000"/>
    <s v="www.nucor.com"/>
    <n v="331110"/>
    <s v=""/>
    <s v="Manufacturing"/>
    <s v=""/>
    <s v="a. Purchase and/or installation of equipment"/>
    <n v="3706000"/>
    <n v="3335400"/>
    <n v="370600"/>
    <n v="162"/>
    <n v="496"/>
    <n v="89694"/>
    <n v="279000000"/>
    <n v="3"/>
    <n v="12"/>
    <x v="2"/>
    <n v="3335400"/>
    <n v="0"/>
    <n v="370600"/>
    <n v="0"/>
    <s v="Not Reported"/>
    <s v="Not Reported"/>
    <s v="Not Reported"/>
    <s v="Not Reported"/>
    <s v=""/>
    <s v="No local incentives"/>
    <s v="No local incentives"/>
    <s v="No local incentives"/>
    <n v="0"/>
  </r>
  <r>
    <s v="2021-29813"/>
    <x v="2"/>
    <x v="4"/>
    <x v="899"/>
    <x v="15"/>
    <s v="Jetson"/>
    <x v="214"/>
    <x v="1"/>
    <s v="Randolph"/>
    <n v="2"/>
    <s v="312 Commerce Place, Asheboro, NC 27203"/>
    <x v="1"/>
    <s v="180 Commerce Place, Asheboro, NC 27203"/>
    <s v="27203"/>
    <s v="336-498-4171"/>
    <s v="www.technimark.com"/>
    <n v="326199"/>
    <s v=""/>
    <s v="Manufacturing"/>
    <s v=""/>
    <s v="a. Purchase and/or installation of equipment; b. Renovation to building; c. Training"/>
    <n v="1232000"/>
    <n v="1108800"/>
    <n v="123200"/>
    <n v="198"/>
    <n v="1462"/>
    <n v="42076"/>
    <n v="55800000"/>
    <n v="4"/>
    <n v="12"/>
    <x v="2"/>
    <n v="1108800"/>
    <n v="0"/>
    <n v="123200"/>
    <n v="0"/>
    <s v="Not Reported"/>
    <s v="Not Reported"/>
    <s v="Not Reported"/>
    <s v="Not Reported"/>
    <s v=""/>
    <n v="950000"/>
    <s v="Cash Grant"/>
    <n v="0"/>
    <n v="0"/>
  </r>
  <r>
    <s v="2021-29682"/>
    <x v="2"/>
    <x v="4"/>
    <x v="900"/>
    <x v="15"/>
    <s v="Fort"/>
    <x v="958"/>
    <x v="2"/>
    <s v="Robeson"/>
    <n v="1"/>
    <s v="804 E. White Pond Road, a/k/a 520 Pittman Street, Fairmont, NC 28340"/>
    <x v="0"/>
    <s v="1998 Cane Gully Rd., Moncks Corner, SC 29461"/>
    <s v="28340"/>
    <s v="843-565-3999"/>
    <s v="www.atlanticbcs.com"/>
    <n v="321214"/>
    <s v=""/>
    <s v="Manufacturing"/>
    <s v=""/>
    <s v="a. Purchase and/or installation of equipment; c. Training; d. Other - general business expenses, including employee salaries"/>
    <n v="1045000"/>
    <n v="1045000"/>
    <s v=""/>
    <n v="100"/>
    <n v="87"/>
    <n v="43835"/>
    <n v="5467500"/>
    <n v="4"/>
    <n v="12"/>
    <x v="2"/>
    <n v="1045000"/>
    <n v="0"/>
    <n v="0"/>
    <n v="0"/>
    <s v="Not Reported"/>
    <s v="Not Reported"/>
    <s v="Not Reported"/>
    <s v="Not Reported"/>
    <s v=""/>
    <n v="190037.26"/>
    <s v="Tax Grant"/>
    <n v="0"/>
    <n v="0"/>
  </r>
  <r>
    <s v="2020-27737"/>
    <x v="2"/>
    <x v="4"/>
    <x v="901"/>
    <x v="15"/>
    <s v="Fitting"/>
    <x v="959"/>
    <x v="2"/>
    <s v="Nash"/>
    <n v="1"/>
    <s v="7450 Middlesex Corporate Parkway, Middlesex, NC 27557"/>
    <x v="0"/>
    <s v="7540 Middlesex Corporate Parkway, Middlesex, NC 27557"/>
    <s v="27557"/>
    <s v="NA"/>
    <s v="http://en.cosmoind.com/"/>
    <n v="326122"/>
    <s v=""/>
    <s v="Manufacturing"/>
    <s v=""/>
    <s v="a. Purchase and/or installation of equipment; c. Training"/>
    <n v="1080000"/>
    <n v="1080000"/>
    <s v=""/>
    <n v="151"/>
    <n v="0"/>
    <n v="44425"/>
    <n v="11598015"/>
    <n v="5"/>
    <n v="12"/>
    <x v="4"/>
    <n v="0"/>
    <n v="0"/>
    <n v="0"/>
    <n v="0"/>
    <s v="Not Reported"/>
    <s v="Not Reported"/>
    <s v="Not Reported"/>
    <s v="Not Reported"/>
    <s v=""/>
    <s v="Local Government did not provide"/>
    <s v="Local Government did not provide"/>
    <s v="Local Government did not provide"/>
    <n v="0"/>
  </r>
  <r>
    <s v="2021-29422"/>
    <x v="2"/>
    <x v="4"/>
    <x v="901"/>
    <x v="15"/>
    <s v="Granite"/>
    <x v="960"/>
    <x v="1"/>
    <s v="Scotland"/>
    <n v="1"/>
    <s v="5880 Crestline Road, Laurinburg, NC 28352"/>
    <x v="0"/>
    <s v="755 West Big Beaver Rd, Suite 1000, Troy, MI 48084"/>
    <s v="28352"/>
    <s v="248-614-8200"/>
    <s v="www.championhomes.com"/>
    <n v="321991"/>
    <s v=""/>
    <s v="Manufacturing"/>
    <s v=""/>
    <s v="a. Purchase and/or installation of equipment; b. Renovation to building"/>
    <n v="1352000"/>
    <n v="1352000"/>
    <n v="0"/>
    <n v="164"/>
    <n v="592"/>
    <n v="41758"/>
    <n v="16830000"/>
    <n v="3"/>
    <n v="12"/>
    <x v="2"/>
    <n v="1352000"/>
    <n v="0"/>
    <n v="0"/>
    <n v="0"/>
    <s v="Not Reported"/>
    <s v="Not Reported"/>
    <s v="Not Reported"/>
    <s v="Not Reported"/>
    <s v=""/>
    <n v="157500"/>
    <s v="Tax Grant"/>
    <n v="0"/>
    <n v="0"/>
  </r>
  <r>
    <s v="2022-29985"/>
    <x v="2"/>
    <x v="4"/>
    <x v="901"/>
    <x v="15"/>
    <s v="Pack"/>
    <x v="961"/>
    <x v="2"/>
    <s v="Cabarrus"/>
    <n v="3"/>
    <s v="700 Derita Road, Concord, NC 28027-3343"/>
    <x v="0"/>
    <s v="1802 Bayberry Court Suite 301, Richmond, VA 23226"/>
    <s v="28027-3343"/>
    <s v="804 642 0100"/>
    <s v="www.maxpkgsolutions.com"/>
    <n v="322212"/>
    <s v=""/>
    <s v="Manufacturing"/>
    <s v=""/>
    <s v="a. Purchase and/or installation of equipment; b. Renovation to building; c. Training"/>
    <n v="1667000"/>
    <n v="1250250"/>
    <n v="416750"/>
    <n v="135"/>
    <n v="0"/>
    <n v="60528"/>
    <n v="24736447"/>
    <n v="1"/>
    <n v="12"/>
    <x v="2"/>
    <n v="1250250"/>
    <n v="0"/>
    <n v="416750"/>
    <n v="0"/>
    <s v="Not Reported"/>
    <s v="Not Reported"/>
    <s v="Not Reported"/>
    <s v="Not Reported"/>
    <s v=""/>
    <n v="707083"/>
    <s v="Tax Grant"/>
    <n v="0"/>
    <n v="0"/>
  </r>
  <r>
    <s v="2020-27882"/>
    <x v="2"/>
    <x v="4"/>
    <x v="902"/>
    <x v="15"/>
    <s v="Ashbury"/>
    <x v="962"/>
    <x v="2"/>
    <s v="Gaston"/>
    <n v="2"/>
    <s v="Apple Creek Industrial Park, Lot 9, Gastonia, NC tbd"/>
    <x v="0"/>
    <s v="9 Creek Brook Drive, Haverhill, MA 1832"/>
    <s v="tbd"/>
    <s v="978-556-4500"/>
    <s v="www.hanskissle.com"/>
    <n v="311991"/>
    <s v=""/>
    <s v="Manufacturing"/>
    <s v=""/>
    <s v="a. Purchase and/or installation of equipment; c. Training; d. Other - Business Operations, ongoing company expenses"/>
    <n v="2396000"/>
    <n v="2156400"/>
    <n v="239600"/>
    <n v="197"/>
    <n v="0"/>
    <n v="42018"/>
    <n v="38025000"/>
    <n v="4"/>
    <n v="12"/>
    <x v="2"/>
    <n v="2156400"/>
    <n v="0"/>
    <n v="239600"/>
    <n v="0"/>
    <s v="Not Reported"/>
    <s v="Not Reported"/>
    <s v="Not Reported"/>
    <s v="Not Reported"/>
    <s v=""/>
    <s v="TBD"/>
    <s v="Tax Grant"/>
    <s v="TBD"/>
    <n v="0"/>
  </r>
  <r>
    <s v="2022-30080"/>
    <x v="2"/>
    <x v="4"/>
    <x v="903"/>
    <x v="15"/>
    <s v="Cocktail"/>
    <x v="542"/>
    <x v="2"/>
    <s v="Union"/>
    <n v="3"/>
    <s v="4862 Corporate Center Drive, Monroe, NC 28111-0069"/>
    <x v="0"/>
    <s v="318 Industrial Lane, Torrington, CT 6790"/>
    <s v="28111-0069"/>
    <s v="860-482--1010"/>
    <s v="www.dymax.com"/>
    <n v="325520"/>
    <n v="551114"/>
    <s v="Manufacturing"/>
    <s v="Management of Companies and Enterprises"/>
    <s v="a. Purchase and/or installation of equipment; b. Renovation to building; c. Training"/>
    <n v="1663000"/>
    <n v="1247250"/>
    <n v="415750"/>
    <n v="204"/>
    <s v=""/>
    <n v="66343"/>
    <n v="42056550"/>
    <n v="3"/>
    <n v="12"/>
    <x v="2"/>
    <n v="1247250"/>
    <n v="0"/>
    <n v="415750"/>
    <n v="0"/>
    <s v="Not Reported"/>
    <s v="Not Reported"/>
    <s v="Not Reported"/>
    <s v="Not Reported"/>
    <s v=""/>
    <n v="1890000"/>
    <s v="Cash"/>
    <n v="0"/>
    <n v="0"/>
  </r>
  <r>
    <s v="2021-29803"/>
    <x v="2"/>
    <x v="4"/>
    <x v="904"/>
    <x v="15"/>
    <s v="Polaroid"/>
    <x v="963"/>
    <x v="1"/>
    <s v="Caldwell"/>
    <n v="1"/>
    <s v="5005 Alex Lee Blvd., Hickory, NC 28601"/>
    <x v="1"/>
    <s v="5001 Alex Lee Blvd, Hickory, NC 28601"/>
    <s v="28601"/>
    <n v="8287254444"/>
    <s v="www.mdi.com"/>
    <n v="424410"/>
    <s v=""/>
    <s v="Wholesale Trade"/>
    <s v=""/>
    <s v="a. Purchase and/or installation of equipment; b. Renovation to building; c. Training"/>
    <n v="1079000"/>
    <n v="1079000"/>
    <s v=""/>
    <n v="113"/>
    <n v="1630"/>
    <n v="53183"/>
    <n v="31500000"/>
    <n v="4"/>
    <n v="12"/>
    <x v="2"/>
    <n v="1079000"/>
    <n v="0"/>
    <n v="0"/>
    <n v="0"/>
    <s v="Not Reported"/>
    <s v="Not Reported"/>
    <s v="Not Reported"/>
    <s v="Not Reported"/>
    <s v=""/>
    <n v="472000"/>
    <s v="Cash Grant"/>
    <n v="472000"/>
    <n v="0"/>
  </r>
  <r>
    <s v="2022-30280"/>
    <x v="2"/>
    <x v="4"/>
    <x v="905"/>
    <x v="15"/>
    <s v="Marine"/>
    <x v="964"/>
    <x v="2"/>
    <s v="McDowell"/>
    <n v="2"/>
    <s v="TBD, Marion, NC N/A"/>
    <x v="0"/>
    <s v="3101 South US Hwy 1, Fort Pierce, FL 34982"/>
    <s v="N/A"/>
    <s v="772-429-2525"/>
    <s v="www.forzax1.com"/>
    <n v="336612"/>
    <s v=""/>
    <s v="Manufacturing"/>
    <s v=""/>
    <s v="a. Purchase and/or installation of equipment; c. Training"/>
    <n v="1519000"/>
    <n v="1367100"/>
    <n v="151900"/>
    <n v="153"/>
    <s v=""/>
    <n v="45942"/>
    <n v="9472500"/>
    <n v="3"/>
    <n v="12"/>
    <x v="2"/>
    <n v="1367100"/>
    <n v="0"/>
    <n v="151900"/>
    <n v="0"/>
    <s v="Not Reported"/>
    <s v="Not Reported"/>
    <s v="Not Reported"/>
    <s v="Not Reported"/>
    <s v=""/>
    <n v="1250000"/>
    <s v="Discounted land purchase; grading; extension of utilities to site"/>
    <n v="1250000"/>
    <n v="0"/>
  </r>
  <r>
    <s v="2022-30365"/>
    <x v="2"/>
    <x v="4"/>
    <x v="906"/>
    <x v="15"/>
    <s v="Dogwood"/>
    <x v="965"/>
    <x v="1"/>
    <s v="Cumberland, Cleveland"/>
    <n v="1"/>
    <s v="TBD, Fayetteville, NC TBD; 132 Riverside Court, Kings Mountain, NC 28086"/>
    <x v="0"/>
    <s v="11700 Plaza America Drive, Ste 500, Reston, VA 20190"/>
    <s v="TBD; 28086"/>
    <n v="7039564000"/>
    <s v="www.nvrinc.com"/>
    <n v="321214"/>
    <s v=""/>
    <s v="Manufacturing"/>
    <s v=""/>
    <s v="a. Purchase and/or installation of equipment; c. Training"/>
    <n v="1635000"/>
    <n v="1635000"/>
    <s v=""/>
    <n v="235"/>
    <n v="531"/>
    <n v="41859"/>
    <n v="30516840"/>
    <n v="5"/>
    <n v="12"/>
    <x v="2"/>
    <n v="1635000"/>
    <n v="0"/>
    <n v="0"/>
    <n v="0"/>
    <s v="Not Reported"/>
    <s v="Not Reported"/>
    <s v="Not Reported"/>
    <s v="Not Reported"/>
    <s v=""/>
    <n v="827000"/>
    <s v="Cash Grant"/>
    <n v="0"/>
    <n v="0"/>
  </r>
  <r>
    <s v="2022-30144"/>
    <x v="2"/>
    <x v="4"/>
    <x v="907"/>
    <x v="15"/>
    <s v="React"/>
    <x v="966"/>
    <x v="2"/>
    <s v="Wilson"/>
    <n v="1"/>
    <s v="4844 International Boulevard, Wilson, NC 27893"/>
    <x v="0"/>
    <s v="3998 Schelden Circle, Bethlehem, PA 18017"/>
    <s v="27893"/>
    <n v="6108614666"/>
    <s v="www.abec.com"/>
    <n v="326111"/>
    <s v=""/>
    <s v="Manufacturing"/>
    <s v=""/>
    <s v="a. Purchase and/or installation of equipment; c. Training"/>
    <n v="2008000"/>
    <n v="2008000"/>
    <n v="0"/>
    <n v="226"/>
    <s v=""/>
    <n v="47352"/>
    <n v="9900000"/>
    <n v="5"/>
    <n v="12"/>
    <x v="2"/>
    <n v="0"/>
    <n v="0"/>
    <n v="0"/>
    <n v="0"/>
    <s v="Not Reported"/>
    <s v="Not Reported"/>
    <s v="Not Reported"/>
    <s v="Not Reported"/>
    <s v=""/>
    <n v="370000"/>
    <s v="Cash"/>
    <n v="0"/>
    <n v="0"/>
  </r>
  <r>
    <s v="2021-28915"/>
    <x v="2"/>
    <x v="4"/>
    <x v="908"/>
    <x v="15"/>
    <s v="Buckeye"/>
    <x v="967"/>
    <x v="1"/>
    <s v="New Hanover"/>
    <n v="3"/>
    <s v="TBD Tiburon Drive, Wilmington, NC 28403"/>
    <x v="1"/>
    <s v="1741 Tiburon Drive, Wilmington, NC 28403"/>
    <s v="28403"/>
    <s v="866-518-0286"/>
    <s v="www.liveoakbank.com"/>
    <n v="522110"/>
    <s v=""/>
    <s v="Finance and Insurance"/>
    <s v=""/>
    <s v="a. Purchase and/or installation of equipment; b. Renovation to building"/>
    <n v="2053000"/>
    <n v="1539750"/>
    <n v="513250"/>
    <n v="184"/>
    <n v="721"/>
    <n v="91582"/>
    <n v="22500000"/>
    <n v="4"/>
    <n v="12"/>
    <x v="2"/>
    <n v="1539750"/>
    <n v="0"/>
    <n v="513250"/>
    <n v="0"/>
    <s v="Not Reported"/>
    <s v="Not Reported"/>
    <s v="Not Reported"/>
    <s v="Not Reported"/>
    <s v=""/>
    <n v="500000"/>
    <s v="Cash Grant"/>
    <n v="97200"/>
    <n v="0"/>
  </r>
  <r>
    <s v="2022-29983"/>
    <x v="2"/>
    <x v="4"/>
    <x v="908"/>
    <x v="15"/>
    <s v="Thunderbolt"/>
    <x v="968"/>
    <x v="1"/>
    <s v="Alamance"/>
    <n v="2"/>
    <s v="2890 Senator Ralph Scott Parkway, Mebane, NC 27302"/>
    <x v="0"/>
    <s v="4755 A McConnell Center Drive, Greensboro, NC 27405"/>
    <s v="27302"/>
    <s v="336-579-5109"/>
    <s v="https://www.systems-sunlight.com/usa-battery-assembly/"/>
    <n v="335911"/>
    <s v=""/>
    <s v="Manufacturing"/>
    <s v=""/>
    <s v="a. Purchase and/or installation of equipment; b. Renovation to building; c. Training; d. Other - Purchase inventory"/>
    <n v="1361000"/>
    <n v="1224900"/>
    <n v="136100"/>
    <n v="120"/>
    <n v="56"/>
    <n v="60830"/>
    <n v="36000000"/>
    <n v="4"/>
    <n v="12"/>
    <x v="2"/>
    <n v="1224900"/>
    <n v="0"/>
    <n v="136100"/>
    <n v="0"/>
    <s v="Not Reported"/>
    <s v="Not Reported"/>
    <s v="Not Reported"/>
    <s v="Not Reported"/>
    <s v=""/>
    <n v="100000"/>
    <s v="Cash"/>
    <n v="0"/>
    <n v="0"/>
  </r>
  <r>
    <s v="2021-29000"/>
    <x v="2"/>
    <x v="4"/>
    <x v="909"/>
    <x v="15"/>
    <s v="Hibernian (aka Eddie)"/>
    <x v="969"/>
    <x v="1"/>
    <s v="Chatham"/>
    <n v="3"/>
    <s v="Chatham-Siler City Advanced Manufacturing site, Siler City, NC 27344"/>
    <x v="0"/>
    <s v="4600 Silicon Drive, Durham, NC 27703"/>
    <s v="27344"/>
    <s v="919-407-5300"/>
    <s v="https://www.wolfspeed.com/"/>
    <n v="334413"/>
    <s v=""/>
    <s v="Manufacturing"/>
    <s v=""/>
    <s v="a. Purchase and/or installation of equipment"/>
    <n v="86146000"/>
    <n v="76110300"/>
    <n v="10035700"/>
    <n v="1532"/>
    <n v="3046"/>
    <n v="69978"/>
    <n v="4542673375"/>
    <n v="5"/>
    <s v="20  (High Yield)"/>
    <x v="2"/>
    <n v="76110300"/>
    <n v="0"/>
    <n v="10035700"/>
    <n v="0"/>
    <s v="Not Reported"/>
    <s v="Not Reported"/>
    <s v="Not Reported"/>
    <s v="Not Reported"/>
    <s v=""/>
    <n v="771492894"/>
    <s v="Performance Based Grant"/>
    <n v="0"/>
    <n v="0"/>
  </r>
  <r>
    <s v="2020-26007"/>
    <x v="2"/>
    <x v="4"/>
    <x v="910"/>
    <x v="15"/>
    <s v="Leap Frog"/>
    <x v="970"/>
    <x v="2"/>
    <s v="Scotland"/>
    <n v="1"/>
    <s v="17403 Aberdeen Road, Laurinburg (Not in City limits), NC 28352"/>
    <x v="0"/>
    <s v="118 S Cypress St., Mullins, SC 29574"/>
    <s v="28352"/>
    <s v="(843) 464-7851"/>
    <s v="sopakco.com"/>
    <n v="311422"/>
    <s v=""/>
    <s v="Manufacturing"/>
    <s v=""/>
    <s v="a. Purchase and/or installation of equipment; c. Training; d. Other - Construction of facilities"/>
    <n v="4611000"/>
    <n v="4611000"/>
    <n v="0"/>
    <n v="396"/>
    <n v="0"/>
    <n v="42772"/>
    <n v="76500000"/>
    <n v="4"/>
    <n v="12"/>
    <x v="2"/>
    <n v="4611000"/>
    <n v="0"/>
    <n v="0"/>
    <n v="0"/>
    <s v="Not Reported"/>
    <s v="Not Reported"/>
    <s v="Not Reported"/>
    <s v="Not Reported"/>
    <s v=""/>
    <n v="6000000"/>
    <s v="Tax Grant Land from SCEDC "/>
    <n v="0"/>
    <n v="0"/>
  </r>
  <r>
    <s v="2022-31506"/>
    <x v="2"/>
    <x v="4"/>
    <x v="910"/>
    <x v="15"/>
    <s v="Program Coriolis"/>
    <x v="971"/>
    <x v="1"/>
    <s v="Richmond"/>
    <n v="1"/>
    <s v="200 Development Dr, Hamlet, NC 28345"/>
    <x v="1"/>
    <s v="561 Shady Elm Road, Winchester, VA 22602"/>
    <s v="28345"/>
    <s v="540-665-9100"/>
    <s v="woodmark.com"/>
    <n v="337110"/>
    <s v=""/>
    <s v="Manufacturing"/>
    <s v=""/>
    <s v="a. Purchase and/or installation of equipment; b. Renovation to building; c. Training"/>
    <n v="1086000"/>
    <n v="1086000"/>
    <n v="0"/>
    <n v="118"/>
    <n v="948"/>
    <n v="40273"/>
    <n v="32647500"/>
    <n v="4"/>
    <n v="12"/>
    <x v="2"/>
    <n v="1086000"/>
    <n v="0"/>
    <n v="0"/>
    <n v="0"/>
    <s v="Not Reported"/>
    <s v="Not Reported"/>
    <s v="Not Reported"/>
    <s v="Not Reported"/>
    <s v=""/>
    <s v="tbd"/>
    <s v="Tax Grant"/>
    <n v="0"/>
    <n v="0"/>
  </r>
  <r>
    <s v="2022-30281"/>
    <x v="2"/>
    <x v="4"/>
    <x v="911"/>
    <x v="15"/>
    <s v="Red Oak"/>
    <x v="972"/>
    <x v="2"/>
    <s v="Randolph"/>
    <n v="2"/>
    <s v="TBD - the property located off Trinity Road, Randolph County, NC. West side of Packaging Corporation of America., Archdale, NC n/a"/>
    <x v="0"/>
    <s v="15725 North Dallas Parkway, Ste. 125, Addison, TX 75001"/>
    <s v="n/a"/>
    <s v="972-737-8121"/>
    <s v="TBD"/>
    <n v="321214"/>
    <s v=""/>
    <s v="Manufacturing"/>
    <s v=""/>
    <s v="d. Other - purchasing materials, marketing, other general business expenses"/>
    <n v="773000"/>
    <n v="695700"/>
    <n v="77300"/>
    <n v="116"/>
    <n v="0"/>
    <n v="41204"/>
    <n v="17550000"/>
    <n v="4"/>
    <n v="12"/>
    <x v="2"/>
    <n v="695700"/>
    <n v="0"/>
    <n v="77300"/>
    <n v="0"/>
    <s v="Not Reported"/>
    <s v="Not Reported"/>
    <s v="Not Reported"/>
    <s v="Not Reported"/>
    <s v=""/>
    <n v="645000"/>
    <s v="Cash Grant"/>
    <n v="0"/>
    <n v="0"/>
  </r>
  <r>
    <s v="2022-31287"/>
    <x v="2"/>
    <x v="4"/>
    <x v="911"/>
    <x v="15"/>
    <s v="Freeze Pop"/>
    <x v="973"/>
    <x v="1"/>
    <s v="Alamance"/>
    <n v="2"/>
    <s v="1136 Cedar Crest Drive, Graham, NC 27253"/>
    <x v="1"/>
    <s v="840 Plantation Drive, Burlington, NC 27215"/>
    <s v="27253"/>
    <n v="3362266392"/>
    <s v="https://www.alamancefoods.com/"/>
    <n v="311511"/>
    <s v=""/>
    <s v="Manufacturing"/>
    <s v=""/>
    <s v="a. Purchase and/or installation of equipment; b. Renovation to building; c. Training"/>
    <n v="679000"/>
    <n v="611100"/>
    <n v="67900"/>
    <n v="121"/>
    <n v="823"/>
    <n v="47063"/>
    <n v="37800000"/>
    <n v="5"/>
    <n v="12"/>
    <x v="2"/>
    <n v="611100"/>
    <n v="0"/>
    <n v="67900"/>
    <n v="0"/>
    <s v="Not Reported"/>
    <s v="Not Reported"/>
    <s v="Not Reported"/>
    <s v="Not Reported"/>
    <s v=""/>
    <n v="730000"/>
    <s v="Cash &amp; Fee Waivers"/>
    <n v="263097"/>
    <n v="0"/>
  </r>
  <r>
    <s v="2022-30371"/>
    <x v="2"/>
    <x v="4"/>
    <x v="912"/>
    <x v="15"/>
    <s v="Lite"/>
    <x v="974"/>
    <x v="1"/>
    <s v="Mecklenburg"/>
    <n v="3"/>
    <s v="6800 Solectron Dr., Charlotte, NC 28262-2492"/>
    <x v="0"/>
    <s v="4250 Congress Street, Suite 900, Charlotte, NC 28209"/>
    <s v="28262-2492"/>
    <s v="980-299-5700"/>
    <s v="https://www.albemarle.com"/>
    <n v="541715"/>
    <s v=""/>
    <s v="Professional, Scientific, and Technical Services"/>
    <s v=""/>
    <s v="a. Purchase and/or installation of equipment; b. Renovation to building"/>
    <n v="1652000"/>
    <n v="1239000"/>
    <n v="413000"/>
    <n v="185"/>
    <n v="148"/>
    <n v="84798"/>
    <n v="180000000"/>
    <n v="5"/>
    <n v="12"/>
    <x v="2"/>
    <n v="1239000"/>
    <n v="0"/>
    <n v="413000"/>
    <n v="0"/>
    <s v="Not Reported"/>
    <s v="Not Reported"/>
    <s v="Not Reported"/>
    <s v="Not Reported"/>
    <s v=""/>
    <n v="11441524"/>
    <s v="Cash Grant"/>
    <n v="0"/>
    <n v="0"/>
  </r>
  <r>
    <s v="2022-31630"/>
    <x v="2"/>
    <x v="4"/>
    <x v="912"/>
    <x v="15"/>
    <s v="Green"/>
    <x v="975"/>
    <x v="1"/>
    <s v="Durham"/>
    <n v="3"/>
    <s v="407 Davis Drive, Durham City, NC 275606837"/>
    <x v="0"/>
    <s v="160 Pharma Drive, Morrisville, NC 27560"/>
    <s v="275606837"/>
    <n v="9194658057"/>
    <s v="catalent.com"/>
    <n v="541714"/>
    <s v=""/>
    <s v="Professional, Scientific, and Technical Services"/>
    <s v=""/>
    <s v="a. Purchase and/or installation of equipment; b. Renovation to building"/>
    <n v="1074000"/>
    <n v="805500"/>
    <n v="268500"/>
    <n v="181"/>
    <n v="0"/>
    <n v="82352"/>
    <n v="35516520"/>
    <n v="4"/>
    <n v="8"/>
    <x v="2"/>
    <n v="805500"/>
    <n v="0"/>
    <n v="268500"/>
    <n v="0"/>
    <s v="Not Reported"/>
    <s v="Not Reported"/>
    <s v="Not Reported"/>
    <s v="Not Reported"/>
    <s v=""/>
    <n v="150000"/>
    <s v="Cash Incentive"/>
    <n v="0"/>
    <n v="0"/>
  </r>
  <r>
    <s v="2022-30441"/>
    <x v="2"/>
    <x v="4"/>
    <x v="913"/>
    <x v="16"/>
    <s v="Fast"/>
    <x v="976"/>
    <x v="2"/>
    <s v="Durham"/>
    <n v="3"/>
    <s v="2520, 2528, and 2530 South Tri-Center Boulevard, Durham, NC 27713-1852"/>
    <x v="0"/>
    <s v="850 New Burton Road, Suite 201, Dover, DE 19904"/>
    <s v="27713-1852"/>
    <s v="'+358 40 485 6422"/>
    <s v="https://kempower.com/"/>
    <n v="335999"/>
    <s v=""/>
    <s v="Manufacturing"/>
    <s v=""/>
    <s v="a. Purchase and/or installation of equipment; b. Renovation to building; c. Training"/>
    <n v="4014000"/>
    <n v="3010500"/>
    <n v="1003500"/>
    <n v="275"/>
    <s v=""/>
    <s v="$88,376; $88,4440"/>
    <n v="37125000"/>
    <n v="5"/>
    <n v="12"/>
    <x v="2"/>
    <n v="3010500"/>
    <n v="0"/>
    <n v="1003500"/>
    <n v="0"/>
    <s v="Not Reported"/>
    <s v="Not Reported"/>
    <s v="Not Reported"/>
    <s v="Not Reported"/>
    <s v=""/>
    <n v="290000"/>
    <s v="Cash Incentive"/>
    <n v="0"/>
    <n v="0"/>
  </r>
  <r>
    <s v="2022-31291"/>
    <x v="2"/>
    <x v="4"/>
    <x v="914"/>
    <x v="16"/>
    <s v="Gemini"/>
    <x v="977"/>
    <x v="2"/>
    <s v="Davidson"/>
    <n v="2"/>
    <s v="1450 Brown Street, Lexington, NC 27292-5278"/>
    <x v="0"/>
    <s v="One Penn Plaza Suite 1100, New York, NY 10119"/>
    <s v="27292-5278"/>
    <s v="(916) 681-3000"/>
    <s v="https://www.mobility.siemens.com/us/en.html?gclid=EAIaIQobChMIoo_o99iJ_AIV6SZMCh18EQ8NEAAYASAAEgII6f"/>
    <n v="336510"/>
    <s v=""/>
    <s v="Manufacturing"/>
    <s v=""/>
    <s v="a. Purchase and/or installation of equipment; b. Renovation to building; c. Training"/>
    <n v="6263000"/>
    <n v="5636700"/>
    <n v="626300"/>
    <n v="455"/>
    <n v="1"/>
    <s v="$51.568.00"/>
    <n v="198243134"/>
    <n v="4"/>
    <n v="12"/>
    <x v="2"/>
    <n v="5636700"/>
    <n v="0"/>
    <n v="626300"/>
    <n v="0"/>
    <s v="Not Reported"/>
    <s v="Not Reported"/>
    <s v="Not Reported"/>
    <s v="Not Reported"/>
    <s v=""/>
    <s v="up to$15,553,318"/>
    <s v="Cash Gran; Utility Relocations"/>
    <n v="0"/>
    <n v="0"/>
  </r>
  <r>
    <s v="2023-32430"/>
    <x v="2"/>
    <x v="4"/>
    <x v="915"/>
    <x v="16"/>
    <s v="Pivot"/>
    <x v="978"/>
    <x v="2"/>
    <s v="Iredell"/>
    <n v="3"/>
    <s v="146 E Barkley Rd., Statesville, NC 28677"/>
    <x v="0"/>
    <s v="48/7 Narabang Way, Belrose NSW,  2086 AU"/>
    <s v="28677"/>
    <s v="61 408 445 775"/>
    <s v="https://epocenviro.com/"/>
    <n v="333310"/>
    <s v=""/>
    <s v="Manufacturing"/>
    <s v=""/>
    <s v="a. Purchase and/or installation of equipment; b. Renovation to building"/>
    <n v="1687000"/>
    <n v="1265250"/>
    <n v="421750"/>
    <n v="203"/>
    <s v=""/>
    <n v="64464"/>
    <n v="0"/>
    <n v="3"/>
    <n v="12"/>
    <x v="2"/>
    <n v="1265250"/>
    <n v="0"/>
    <n v="421750"/>
    <n v="0"/>
    <s v="Not Reported"/>
    <s v="Not Reported"/>
    <s v="Not Reported"/>
    <s v="Not Reported"/>
    <s v=""/>
    <n v="206236"/>
    <s v="Cash Grant"/>
    <n v="0"/>
    <n v="0"/>
  </r>
  <r>
    <s v="2021-29377"/>
    <x v="2"/>
    <x v="4"/>
    <x v="916"/>
    <x v="16"/>
    <s v="Baker"/>
    <x v="979"/>
    <x v="2"/>
    <s v="Guilford"/>
    <n v="2"/>
    <s v="Piedmont Triad International Airport, Greensboro, NC 27409"/>
    <x v="0"/>
    <s v="1209 Orange Street, Wilmington, DE 19801"/>
    <s v="27409"/>
    <s v="'+447887290272"/>
    <s v="www.marshallaerospace.com"/>
    <n v="336411"/>
    <s v=""/>
    <s v="Manufacturing"/>
    <s v=""/>
    <s v="a. Purchase and/or installation of equipment; b. Renovation to building; c. Training; d. Other - Development of construction orientated areas such as access roads to site."/>
    <n v="2638000"/>
    <n v="2374200"/>
    <n v="263800"/>
    <n v="219"/>
    <s v=""/>
    <n v="67100"/>
    <n v="29700000"/>
    <n v="4"/>
    <n v="12"/>
    <x v="2"/>
    <n v="2374200"/>
    <n v="0"/>
    <n v="263800"/>
    <n v="0"/>
    <s v="Not Reported"/>
    <s v="Not Reported"/>
    <s v="Not Reported"/>
    <s v="Not Reported"/>
    <s v=""/>
    <n v="308879"/>
    <s v="Cash Grant"/>
    <n v="0"/>
    <n v="0"/>
  </r>
  <r>
    <s v="2022-29889"/>
    <x v="2"/>
    <x v="4"/>
    <x v="917"/>
    <x v="16"/>
    <s v="Switch"/>
    <x v="980"/>
    <x v="1"/>
    <s v="Mecklenburg"/>
    <n v="3"/>
    <s v="13245 Reese Blvd, W, Suite 130, Huntersville, NC 28078-6349; 12125 Herbert Wayne Ct, Suite 100, Huntersville, NC 28078-6349"/>
    <x v="1"/>
    <s v="13245 Reese Blvd. W, Suite 130, Huntersville, NC 28078"/>
    <s v="28078-6349; 28078-6349"/>
    <s v="704-910-9656"/>
    <s v="https://www.atompower.com/"/>
    <n v="335313"/>
    <s v=""/>
    <s v="Manufacturing"/>
    <s v=""/>
    <s v="a. Purchase and/or installation of equipment; c. Training"/>
    <n v="1598000"/>
    <n v="1198500"/>
    <n v="399500"/>
    <n v="185"/>
    <n v="112"/>
    <n v="82624"/>
    <n v="0"/>
    <n v="2"/>
    <n v="12"/>
    <x v="2"/>
    <n v="1198500"/>
    <n v="0"/>
    <n v="399500"/>
    <n v="0"/>
    <s v="Not Reported"/>
    <s v="Not Reported"/>
    <s v="Not Reported"/>
    <s v="Not Reported"/>
    <s v=""/>
    <n v="50771"/>
    <s v="Tax Grant; Cash Grant"/>
    <n v="0"/>
    <n v="0"/>
  </r>
  <r>
    <s v="2023-32505"/>
    <x v="2"/>
    <x v="4"/>
    <x v="918"/>
    <x v="16"/>
    <s v="EVC"/>
    <x v="981"/>
    <x v="2"/>
    <s v="Mecklenburg"/>
    <n v="3"/>
    <s v="5815 Westpark Drive, Charlotte, NC 28217-3554"/>
    <x v="0"/>
    <s v="5960 Fairview Road, Suite 300, Charlotte, NC 28210"/>
    <s v="28217-3554"/>
    <s v="(602) 908 6558"/>
    <s v="n/a"/>
    <n v="551114"/>
    <n v="335999"/>
    <s v="Management of Companies and Enterprises"/>
    <s v="Manufacturing"/>
    <s v="a. Purchase and/or installation of equipment; b. Renovation to building"/>
    <n v="3103000"/>
    <n v="2327250"/>
    <n v="775750"/>
    <n v="270"/>
    <s v=""/>
    <n v="81142"/>
    <n v="16542000"/>
    <n v="4"/>
    <n v="12"/>
    <x v="2"/>
    <n v="2327250"/>
    <n v="0"/>
    <n v="775750"/>
    <n v="0"/>
    <s v="Not Reported"/>
    <s v="Not Reported"/>
    <s v="Not Reported"/>
    <s v="Not Reported"/>
    <s v=""/>
    <n v="181846"/>
    <s v="Cash Grant"/>
    <n v="0"/>
    <n v="0"/>
  </r>
  <r>
    <s v="2022-30438"/>
    <x v="2"/>
    <x v="4"/>
    <x v="919"/>
    <x v="16"/>
    <s v="Red Blade"/>
    <x v="982"/>
    <x v="1"/>
    <s v="Lincoln"/>
    <n v="3"/>
    <s v="TBD, Not in city limits, NC 28092"/>
    <x v="1"/>
    <s v="1980 Indian Creek Road, Lincolnton, NC 28092"/>
    <s v="28092"/>
    <s v="(704) 736-8085"/>
    <s v="www.bosch.us"/>
    <n v="332216"/>
    <s v=""/>
    <s v="Manufacturing"/>
    <s v=""/>
    <s v="a. Purchase and/or installation of equipment; c. Training"/>
    <n v="3633000"/>
    <n v="2724750"/>
    <n v="908250"/>
    <n v="364"/>
    <n v="551"/>
    <n v="50544"/>
    <n v="98100000"/>
    <n v="4"/>
    <n v="12"/>
    <x v="2"/>
    <n v="2724750"/>
    <n v="0"/>
    <n v="908250"/>
    <n v="0"/>
    <s v="Not Reported"/>
    <s v="Not Reported"/>
    <s v="Not Reported"/>
    <s v="Not Reported"/>
    <s v=""/>
    <n v="4375096"/>
    <s v="Tax Grant"/>
    <n v="0"/>
    <n v="0"/>
  </r>
  <r>
    <s v="2023-32731"/>
    <x v="2"/>
    <x v="4"/>
    <x v="920"/>
    <x v="16"/>
    <s v="Zoom"/>
    <x v="983"/>
    <x v="1"/>
    <s v="Granville"/>
    <n v="2"/>
    <s v="3220 Knotts Grove Road, Oxford, NC 27565"/>
    <x v="0"/>
    <s v="6520 NY-96, Victor, NY 14564"/>
    <s v="27565"/>
    <s v="585-857-0153 "/>
    <s v="www.auctiondirectusa.com"/>
    <n v="811111"/>
    <s v=""/>
    <s v="Other Services (except Public Administration)"/>
    <s v=""/>
    <s v="a. Purchase and/or installation of equipment; b. Renovation to building; c. Training"/>
    <n v="2307000"/>
    <n v="2076300"/>
    <n v="230700"/>
    <n v="156"/>
    <n v="78"/>
    <n v="79432"/>
    <n v="0"/>
    <n v="1"/>
    <n v="12"/>
    <x v="2"/>
    <n v="2076300"/>
    <n v="0"/>
    <n v="230700"/>
    <n v="0"/>
    <s v="Not Reported"/>
    <s v="Not Reported"/>
    <s v="Not Reported"/>
    <s v="Not Reported"/>
    <s v=""/>
    <n v="25000"/>
    <s v="Local Government Cash Match: BRG"/>
    <n v="0"/>
    <n v="0"/>
  </r>
  <r>
    <s v="2023-32626"/>
    <x v="2"/>
    <x v="4"/>
    <x v="921"/>
    <x v="16"/>
    <s v="Phoenix"/>
    <x v="984"/>
    <x v="1"/>
    <s v="Guilford"/>
    <n v="2"/>
    <s v="7901 Indlea Point Drive, Greensboro, NC 27409"/>
    <x v="0"/>
    <s v="2000 Frontis Plaza Blvd, Suite 250, Winston-Salem, NC 27103"/>
    <s v="27409"/>
    <s v="336-999-7028"/>
    <s v="www.prokidney.com"/>
    <n v="325414"/>
    <s v=""/>
    <s v="Manufacturing"/>
    <s v=""/>
    <s v="a. Purchase and/or installation of equipment; b. Renovation to building; c. Training"/>
    <n v="5703000"/>
    <n v="5132700"/>
    <n v="570300"/>
    <n v="297"/>
    <n v="88"/>
    <n v="67172"/>
    <n v="436500000"/>
    <n v="3"/>
    <n v="12"/>
    <x v="2"/>
    <n v="5132700"/>
    <n v="0"/>
    <n v="570300"/>
    <n v="0"/>
    <s v="Not Reported"/>
    <s v="Not Reported"/>
    <s v="Not Reported"/>
    <s v="Not Reported"/>
    <s v=""/>
    <n v="15330273"/>
    <s v="Cash Grant"/>
    <n v="0"/>
    <n v="0"/>
  </r>
  <r>
    <s v="PR-1302"/>
    <x v="3"/>
    <x v="0"/>
    <x v="5"/>
    <x v="0"/>
    <s v="Profilform"/>
    <x v="985"/>
    <x v="1"/>
    <s v="Vance"/>
    <n v="1"/>
    <s v="122 Young Street, Suite B, Henderson, NC"/>
    <x v="4"/>
    <m/>
    <n v="27536"/>
    <s v="252.738.2001"/>
    <s v="www.vancecounty.com"/>
    <s v="Not Required"/>
    <s v="Not Required"/>
    <s v="Not Required"/>
    <s v="Not Required"/>
    <s v="W/S"/>
    <n v="30000"/>
    <s v="N/A"/>
    <s v="N/A"/>
    <s v="Not Required"/>
    <s v="Not Required"/>
    <s v="Not Required"/>
    <s v="Not Required"/>
    <s v="N/A"/>
    <s v="N/A"/>
    <x v="0"/>
    <n v="0"/>
    <n v="28487.52"/>
    <s v="N/A"/>
    <s v="N/A"/>
    <s v="Not Required"/>
    <s v="Not Required"/>
    <s v="Not Required"/>
    <s v="Not Required"/>
    <s v="N/A. Local Governments apply for reimbursements."/>
    <s v="N/A"/>
    <s v="N/A"/>
    <s v="N/A"/>
    <n v="28487.52"/>
  </r>
  <r>
    <s v="PR-1303"/>
    <x v="3"/>
    <x v="0"/>
    <x v="922"/>
    <x v="0"/>
    <s v="Frazier Snack Foods"/>
    <x v="986"/>
    <x v="2"/>
    <s v="Vance"/>
    <n v="1"/>
    <s v="123 Young Street, Suite B, Henderson, NC"/>
    <x v="4"/>
    <m/>
    <n v="27537"/>
    <s v="252.738.2002"/>
    <s v="www.vancecounty.com"/>
    <s v="Not Required"/>
    <s v="Not Required"/>
    <s v="Not Required"/>
    <s v="Not Required"/>
    <s v="W/S"/>
    <n v="30000"/>
    <s v="N/A"/>
    <s v="N/A"/>
    <s v="Not Required"/>
    <s v="Not Required"/>
    <s v="Not Required"/>
    <s v="Not Required"/>
    <s v="N/A"/>
    <s v="N/A"/>
    <x v="0"/>
    <n v="0"/>
    <n v="21547.9"/>
    <s v="N/A"/>
    <s v="N/A"/>
    <s v="Not Required"/>
    <s v="Not Required"/>
    <s v="Not Required"/>
    <s v="Not Required"/>
    <s v="N/A. Local Governments apply for reimbursements."/>
    <s v="N/A"/>
    <s v="N/A"/>
    <s v="N/A"/>
    <n v="21547.9"/>
  </r>
  <r>
    <s v="PR-1304"/>
    <x v="3"/>
    <x v="0"/>
    <x v="923"/>
    <x v="0"/>
    <s v="RCR Enterprises"/>
    <x v="987"/>
    <x v="1"/>
    <s v="Davidson"/>
    <n v="2"/>
    <s v="913 Greensboro Street, Lexington, NC"/>
    <x v="4"/>
    <m/>
    <n v="27292"/>
    <s v="336-242-2200"/>
    <s v="www.co.davidson.nc.us"/>
    <s v="Not Required"/>
    <s v="Not Required"/>
    <s v="Not Required"/>
    <s v="Not Required"/>
    <s v="W/S"/>
    <n v="36079"/>
    <s v="N/A"/>
    <s v="N/A"/>
    <s v="Not Required"/>
    <s v="Not Required"/>
    <s v="Not Required"/>
    <s v="Not Required"/>
    <s v="N/A"/>
    <s v="N/A"/>
    <x v="0"/>
    <n v="0"/>
    <n v="33079"/>
    <s v="N/A"/>
    <s v="N/A"/>
    <s v="Not Required"/>
    <s v="Not Required"/>
    <s v="Not Required"/>
    <s v="Not Required"/>
    <s v="N/A. Local Governments apply for reimbursements."/>
    <s v="N/A"/>
    <s v="N/A"/>
    <s v="N/A"/>
    <n v="33079"/>
  </r>
  <r>
    <s v="PR-1076"/>
    <x v="3"/>
    <x v="0"/>
    <x v="924"/>
    <x v="0"/>
    <s v="Carver Machine Works"/>
    <x v="988"/>
    <x v="1"/>
    <s v="Beaufort"/>
    <n v="1"/>
    <s v="121 West 3rd Street, Washington, NC"/>
    <x v="4"/>
    <m/>
    <n v="27889"/>
    <s v="252.946.0079"/>
    <s v="www.co.beaufort.nc.us"/>
    <s v="Not Required"/>
    <s v="Not Required"/>
    <s v="Not Required"/>
    <s v="Not Required"/>
    <s v="Sewer"/>
    <n v="250000"/>
    <s v="N/A"/>
    <s v="N/A"/>
    <s v="Not Required"/>
    <s v="Not Required"/>
    <s v="Not Required"/>
    <s v="Not Required"/>
    <s v="N/A"/>
    <s v="N/A"/>
    <x v="0"/>
    <n v="0"/>
    <n v="140000"/>
    <s v="N/A"/>
    <s v="N/A"/>
    <s v="Not Required"/>
    <s v="Not Required"/>
    <s v="Not Required"/>
    <s v="Not Required"/>
    <s v="N/A. Local Governments apply for reimbursements."/>
    <s v="N/A"/>
    <s v="N/A"/>
    <s v="N/A"/>
    <n v="140000"/>
  </r>
  <r>
    <s v="PR-1305"/>
    <x v="3"/>
    <x v="0"/>
    <x v="925"/>
    <x v="0"/>
    <s v="Spondex"/>
    <x v="989"/>
    <x v="1"/>
    <s v="Edgecombe"/>
    <n v="1"/>
    <m/>
    <x v="4"/>
    <s v="P.O. Box 10, Tarboro, NC"/>
    <n v="27886"/>
    <s v="252.641.7834"/>
    <s v="www.edgecombecountync.gov"/>
    <s v="Not Required"/>
    <s v="Not Required"/>
    <s v="Not Required"/>
    <s v="Not Required"/>
    <s v="Electric"/>
    <n v="500000"/>
    <s v="N/A"/>
    <s v="N/A"/>
    <s v="Not Required"/>
    <s v="Not Required"/>
    <s v="Not Required"/>
    <s v="Not Required"/>
    <s v="N/A"/>
    <s v="N/A"/>
    <x v="0"/>
    <n v="0"/>
    <n v="500000"/>
    <s v="N/A"/>
    <s v="N/A"/>
    <s v="Not Required"/>
    <s v="Not Required"/>
    <s v="Not Required"/>
    <s v="Not Required"/>
    <s v="N/A. Local Governments apply for reimbursements."/>
    <s v="N/A"/>
    <s v="N/A"/>
    <s v="N/A"/>
    <n v="500000"/>
  </r>
  <r>
    <s v="PR-1085"/>
    <x v="3"/>
    <x v="0"/>
    <x v="926"/>
    <x v="0"/>
    <s v="Amerlink"/>
    <x v="990"/>
    <x v="1"/>
    <s v="Nash"/>
    <n v="1"/>
    <s v="120 West Washington Street, nashville, NC"/>
    <x v="4"/>
    <m/>
    <n v="27856"/>
    <s v="252-459-9800"/>
    <s v="www.co.nash.nc.us"/>
    <s v="Not Required"/>
    <s v="Not Required"/>
    <s v="Not Required"/>
    <s v="Not Required"/>
    <s v="Sewer"/>
    <n v="147134"/>
    <s v="N/A"/>
    <s v="N/A"/>
    <s v="Not Required"/>
    <s v="Not Required"/>
    <s v="Not Required"/>
    <s v="Not Required"/>
    <s v="N/A"/>
    <s v="N/A"/>
    <x v="1"/>
    <n v="0"/>
    <n v="0"/>
    <s v="N/A"/>
    <s v="N/A"/>
    <s v="Not Required"/>
    <s v="Not Required"/>
    <s v="Not Required"/>
    <s v="Not Required"/>
    <s v="N/A. Local Governments apply for reimbursements."/>
    <s v="N/A"/>
    <s v="N/A"/>
    <s v="N/A"/>
    <n v="0"/>
  </r>
  <r>
    <s v="PR-1306"/>
    <x v="3"/>
    <x v="0"/>
    <x v="927"/>
    <x v="0"/>
    <s v="Burlingon"/>
    <x v="991"/>
    <x v="1"/>
    <s v="Hoke"/>
    <n v="2"/>
    <s v="227 North Main Street, Raeford, NC"/>
    <x v="4"/>
    <m/>
    <n v="28376"/>
    <s v="910.875.8751"/>
    <s v="www.hokecounty.org"/>
    <s v="Not Required"/>
    <s v="Not Required"/>
    <s v="Not Required"/>
    <s v="Not Required"/>
    <s v="Water"/>
    <n v="95000"/>
    <s v="N/A"/>
    <s v="N/A"/>
    <s v="Not Required"/>
    <s v="Not Required"/>
    <s v="Not Required"/>
    <s v="Not Required"/>
    <s v="N/A"/>
    <s v="N/A"/>
    <x v="0"/>
    <n v="0"/>
    <n v="95000"/>
    <s v="N/A"/>
    <s v="N/A"/>
    <s v="Not Required"/>
    <s v="Not Required"/>
    <s v="Not Required"/>
    <s v="Not Required"/>
    <s v="N/A. Local Governments apply for reimbursements."/>
    <s v="N/A"/>
    <s v="N/A"/>
    <s v="N/A"/>
    <n v="95000"/>
  </r>
  <r>
    <s v="PR-1110"/>
    <x v="3"/>
    <x v="0"/>
    <x v="928"/>
    <x v="1"/>
    <s v="Chicago Tube and Iron"/>
    <x v="992"/>
    <x v="1"/>
    <s v="Stanly"/>
    <n v="2"/>
    <s v="1000 N. First Street, Albemarle, NC"/>
    <x v="4"/>
    <m/>
    <n v="28001"/>
    <s v="704.986.3601"/>
    <s v="www.co.stanly.nc.us"/>
    <s v="Not Required"/>
    <s v="Not Required"/>
    <s v="Not Required"/>
    <s v="Not Required"/>
    <s v="W/S"/>
    <n v="210000"/>
    <s v="N/A"/>
    <s v="N/A"/>
    <s v="Not Required"/>
    <s v="Not Required"/>
    <s v="Not Required"/>
    <s v="Not Required"/>
    <s v="N/A"/>
    <s v="N/A"/>
    <x v="0"/>
    <n v="0"/>
    <n v="210000"/>
    <s v="N/A"/>
    <s v="N/A"/>
    <s v="Not Required"/>
    <s v="Not Required"/>
    <s v="Not Required"/>
    <s v="Not Required"/>
    <s v="N/A. Local Governments apply for reimbursements."/>
    <s v="N/A"/>
    <s v="N/A"/>
    <s v="N/A"/>
    <n v="210000"/>
  </r>
  <r>
    <s v="PR-1307"/>
    <x v="3"/>
    <x v="0"/>
    <x v="929"/>
    <x v="1"/>
    <s v="Perdue Agribusiness"/>
    <x v="993"/>
    <x v="1"/>
    <s v="Hertford"/>
    <n v="1"/>
    <s v="704 North King Street, Winton, NC"/>
    <x v="4"/>
    <m/>
    <n v="27986"/>
    <s v="252.358.7885"/>
    <s v="www.hertfordcountync.gov"/>
    <s v="Not Required"/>
    <s v="Not Required"/>
    <s v="Not Required"/>
    <s v="Not Required"/>
    <s v="Water"/>
    <n v="100000"/>
    <s v="N/A"/>
    <s v="N/A"/>
    <s v="Not Required"/>
    <s v="Not Required"/>
    <s v="Not Required"/>
    <s v="Not Required"/>
    <s v="N/A"/>
    <s v="N/A"/>
    <x v="0"/>
    <n v="0"/>
    <n v="100000"/>
    <s v="N/A"/>
    <s v="N/A"/>
    <s v="Not Required"/>
    <s v="Not Required"/>
    <s v="Not Required"/>
    <s v="Not Required"/>
    <s v="N/A. Local Governments apply for reimbursements."/>
    <s v="N/A"/>
    <s v="N/A"/>
    <s v="N/A"/>
    <n v="100000"/>
  </r>
  <r>
    <s v="PR-1308"/>
    <x v="3"/>
    <x v="0"/>
    <x v="929"/>
    <x v="1"/>
    <s v="Fineline Industries"/>
    <x v="994"/>
    <x v="1"/>
    <s v="Northampton"/>
    <n v="1"/>
    <m/>
    <x v="4"/>
    <s v="P.O. Box 808 Jackson, NC"/>
    <n v="27845"/>
    <m/>
    <s v="www.northamptonnc.com"/>
    <s v="Not Required"/>
    <s v="Not Required"/>
    <s v="Not Required"/>
    <s v="Not Required"/>
    <s v="Loan"/>
    <n v="100000"/>
    <s v="N/A"/>
    <s v="N/A"/>
    <s v="Not Required"/>
    <s v="Not Required"/>
    <s v="Not Required"/>
    <s v="Not Required"/>
    <s v="N/A"/>
    <s v="N/A"/>
    <x v="0"/>
    <n v="0"/>
    <n v="100000"/>
    <s v="N/A"/>
    <s v="N/A"/>
    <s v="Not Required"/>
    <s v="Not Required"/>
    <s v="Not Required"/>
    <s v="Not Required"/>
    <s v="N/A. Local Governments apply for reimbursements."/>
    <s v="N/A"/>
    <s v="N/A"/>
    <s v="N/A"/>
    <n v="100000"/>
  </r>
  <r>
    <s v="PR-1300"/>
    <x v="3"/>
    <x v="0"/>
    <x v="930"/>
    <x v="1"/>
    <s v="DRS Technical Services"/>
    <x v="995"/>
    <x v="2"/>
    <s v="Pasquotank"/>
    <n v="2"/>
    <s v="206 East Main Street, Elizabeth City, NC"/>
    <x v="4"/>
    <m/>
    <n v="27907"/>
    <s v="252.335.0865"/>
    <s v="www.co.pasquotank.nc.us"/>
    <s v="Not Required"/>
    <s v="Not Required"/>
    <s v="Not Required"/>
    <s v="Not Required"/>
    <s v="W/S"/>
    <n v="500000"/>
    <s v="N/A"/>
    <s v="N/A"/>
    <s v="Not Required"/>
    <s v="Not Required"/>
    <s v="Not Required"/>
    <s v="Not Required"/>
    <s v="N/A"/>
    <s v="N/A"/>
    <x v="0"/>
    <n v="0"/>
    <n v="500000"/>
    <s v="N/A"/>
    <s v="N/A"/>
    <s v="Not Required"/>
    <s v="Not Required"/>
    <s v="Not Required"/>
    <s v="Not Required"/>
    <s v="N/A. Local Governments apply for reimbursements."/>
    <s v="N/A"/>
    <s v="N/A"/>
    <s v="N/A"/>
    <n v="500000"/>
  </r>
  <r>
    <s v="PR-1309"/>
    <x v="3"/>
    <x v="0"/>
    <x v="931"/>
    <x v="2"/>
    <s v="United Salvage and Auto"/>
    <x v="996"/>
    <x v="1"/>
    <s v="Halifax"/>
    <n v="1"/>
    <s v="10 N. King Street, Halifax, NC"/>
    <x v="4"/>
    <m/>
    <n v="27839"/>
    <s v="252.583.1131"/>
    <s v="www.halifaxnc.com"/>
    <s v="Not Required"/>
    <s v="Not Required"/>
    <s v="Not Required"/>
    <s v="Not Required"/>
    <s v="Sewer"/>
    <n v="91000"/>
    <s v="N/A"/>
    <s v="N/A"/>
    <s v="Not Required"/>
    <s v="Not Required"/>
    <s v="Not Required"/>
    <s v="Not Required"/>
    <s v="N/A"/>
    <s v="N/A"/>
    <x v="0"/>
    <n v="0"/>
    <n v="64868.58"/>
    <s v="N/A"/>
    <s v="N/A"/>
    <s v="Not Required"/>
    <s v="Not Required"/>
    <s v="Not Required"/>
    <s v="Not Required"/>
    <n v="64868.58"/>
    <s v="N/A"/>
    <s v="N/A"/>
    <s v="N/A"/>
    <n v="0"/>
  </r>
  <r>
    <s v="PR-1310"/>
    <x v="3"/>
    <x v="0"/>
    <x v="931"/>
    <x v="2"/>
    <s v="Altec Industries"/>
    <x v="997"/>
    <x v="1"/>
    <s v="Rowan"/>
    <n v="2"/>
    <s v="130 West Innes Street, Salisbury, NC"/>
    <x v="4"/>
    <m/>
    <n v="28144"/>
    <s v="704-216-8180"/>
    <s v="www.rowancountync.gov"/>
    <s v="Not Required"/>
    <s v="Not Required"/>
    <s v="Not Required"/>
    <s v="Not Required"/>
    <s v="Sewer"/>
    <n v="75000"/>
    <s v="N/A"/>
    <s v="N/A"/>
    <s v="Not Required"/>
    <s v="Not Required"/>
    <s v="Not Required"/>
    <s v="Not Required"/>
    <s v="N/A"/>
    <s v="N/A"/>
    <x v="0"/>
    <n v="0"/>
    <n v="65130.59"/>
    <s v="N/A"/>
    <s v="N/A"/>
    <s v="Not Required"/>
    <s v="Not Required"/>
    <s v="Not Required"/>
    <s v="Not Required"/>
    <s v="N/A. Local Governments apply for reimbursements."/>
    <s v="N/A"/>
    <s v="N/A"/>
    <s v="N/A"/>
    <n v="65130.59"/>
  </r>
  <r>
    <s v="PR-1012"/>
    <x v="3"/>
    <x v="0"/>
    <x v="932"/>
    <x v="2"/>
    <s v="Spirit Aerosystems"/>
    <x v="998"/>
    <x v="2"/>
    <s v="Lenoir"/>
    <n v="1"/>
    <s v="207 East King Street, Kinston, NC"/>
    <x v="4"/>
    <m/>
    <n v="28501"/>
    <s v="252.939.3110"/>
    <s v="www.ci.kinston.nc.us"/>
    <s v="Not Required"/>
    <s v="Not Required"/>
    <s v="Not Required"/>
    <s v="Not Required"/>
    <s v="W/S"/>
    <n v="331456"/>
    <s v="N/A"/>
    <s v="N/A"/>
    <s v="Not Required"/>
    <s v="Not Required"/>
    <s v="Not Required"/>
    <s v="Not Required"/>
    <s v="N/A"/>
    <s v="N/A"/>
    <x v="0"/>
    <n v="0"/>
    <n v="331456"/>
    <s v="N/A"/>
    <s v="N/A"/>
    <s v="Not Required"/>
    <s v="Not Required"/>
    <s v="Not Required"/>
    <s v="Not Required"/>
    <s v="N/A. Local Governments apply for reimbursements."/>
    <s v="N/A"/>
    <s v="N/A"/>
    <s v="N/A"/>
    <n v="331456"/>
  </r>
  <r>
    <s v="PR-1311"/>
    <x v="3"/>
    <x v="0"/>
    <x v="933"/>
    <x v="2"/>
    <s v="Snap-On"/>
    <x v="999"/>
    <x v="1"/>
    <s v="Cherokee"/>
    <n v="2"/>
    <s v="75 Peachtree Street, Murphy, NC"/>
    <x v="4"/>
    <m/>
    <n v="28906"/>
    <s v="828.837.5527"/>
    <s v="www.cherokeecounty-nc.gov"/>
    <s v="Not Required"/>
    <s v="Not Required"/>
    <s v="Not Required"/>
    <s v="Not Required"/>
    <s v="Water"/>
    <n v="200000"/>
    <s v="N/A"/>
    <s v="N/A"/>
    <s v="Not Required"/>
    <s v="Not Required"/>
    <s v="Not Required"/>
    <s v="Not Required"/>
    <s v="N/A"/>
    <s v="N/A"/>
    <x v="1"/>
    <n v="0"/>
    <n v="0"/>
    <s v="N/A"/>
    <s v="N/A"/>
    <s v="Not Required"/>
    <s v="Not Required"/>
    <s v="Not Required"/>
    <s v="Not Required"/>
    <s v="N/A. Local Governments apply for reimbursements."/>
    <s v="N/A"/>
    <s v="N/A"/>
    <s v="N/A"/>
    <n v="0"/>
  </r>
  <r>
    <s v="PR-1141"/>
    <x v="3"/>
    <x v="0"/>
    <x v="934"/>
    <x v="2"/>
    <s v="FASTA"/>
    <x v="1000"/>
    <x v="2"/>
    <s v="Halifax"/>
    <n v="1"/>
    <s v="10 N. King Street, Halifax, NC"/>
    <x v="4"/>
    <m/>
    <n v="27839"/>
    <s v="252.583.1131"/>
    <s v="www.halifaxnc.com"/>
    <s v="Not Required"/>
    <s v="Not Required"/>
    <s v="Not Required"/>
    <s v="Not Required"/>
    <s v="Sewer"/>
    <n v="447137"/>
    <s v="N/A"/>
    <s v="N/A"/>
    <s v="Not Required"/>
    <s v="Not Required"/>
    <s v="Not Required"/>
    <s v="Not Required"/>
    <s v="N/A"/>
    <s v="N/A"/>
    <x v="0"/>
    <n v="0"/>
    <n v="366744.94"/>
    <s v="N/A"/>
    <s v="N/A"/>
    <s v="Not Required"/>
    <s v="Not Required"/>
    <s v="Not Required"/>
    <s v="Not Required"/>
    <s v="N/A. Local Governments apply for reimbursements."/>
    <s v="N/A"/>
    <s v="N/A"/>
    <s v="N/A"/>
    <n v="366744.94"/>
  </r>
  <r>
    <s v="PR-1313"/>
    <x v="3"/>
    <x v="0"/>
    <x v="935"/>
    <x v="2"/>
    <s v="A2A Living Oils"/>
    <x v="1001"/>
    <x v="2"/>
    <s v="Bertie"/>
    <n v="1"/>
    <s v="128 S. King Street, Windsor, NC"/>
    <x v="4"/>
    <m/>
    <n v="27983"/>
    <s v="252-794-5300"/>
    <s v="www.co.bertie.nc.us"/>
    <s v="Not Required"/>
    <s v="Not Required"/>
    <s v="Not Required"/>
    <s v="Not Required"/>
    <s v="Electric"/>
    <n v="20000"/>
    <s v="N/A"/>
    <s v="N/A"/>
    <s v="Not Required"/>
    <s v="Not Required"/>
    <s v="Not Required"/>
    <s v="Not Required"/>
    <s v="N/A"/>
    <s v="N/A"/>
    <x v="1"/>
    <n v="0"/>
    <n v="0"/>
    <s v="N/A"/>
    <s v="N/A"/>
    <s v="Not Required"/>
    <s v="Not Required"/>
    <s v="Not Required"/>
    <s v="Not Required"/>
    <s v="N/A. Local Governments apply for reimbursements."/>
    <s v="N/A"/>
    <s v="N/A"/>
    <s v="N/A"/>
    <n v="0"/>
  </r>
  <r>
    <s v="PR-1312"/>
    <x v="3"/>
    <x v="0"/>
    <x v="935"/>
    <x v="2"/>
    <s v="NorAg Technologies"/>
    <x v="1002"/>
    <x v="2"/>
    <s v="Caswell"/>
    <n v="1"/>
    <s v="144 Court Square, Yanceyville, NC"/>
    <x v="4"/>
    <m/>
    <n v="27379"/>
    <s v="336.694.4193"/>
    <s v="www.caswellcountync.gov"/>
    <s v="Not Required"/>
    <s v="Not Required"/>
    <s v="Not Required"/>
    <s v="Not Required"/>
    <s v="Water"/>
    <n v="50000"/>
    <s v="N/A"/>
    <s v="N/A"/>
    <s v="Not Required"/>
    <s v="Not Required"/>
    <s v="Not Required"/>
    <s v="Not Required"/>
    <s v="N/A"/>
    <s v="N/A"/>
    <x v="0"/>
    <n v="0"/>
    <n v="50000"/>
    <s v="N/A"/>
    <s v="N/A"/>
    <s v="Not Required"/>
    <s v="Not Required"/>
    <s v="Not Required"/>
    <s v="Not Required"/>
    <s v="N/A. Local Governments apply for reimbursements."/>
    <s v="N/A"/>
    <s v="N/A"/>
    <s v="N/A"/>
    <n v="50000"/>
  </r>
  <r>
    <s v="PR-1314"/>
    <x v="3"/>
    <x v="0"/>
    <x v="936"/>
    <x v="2"/>
    <s v="MX Aircraft"/>
    <x v="1003"/>
    <x v="1"/>
    <s v="Wilkes"/>
    <n v="2"/>
    <m/>
    <x v="4"/>
    <m/>
    <m/>
    <m/>
    <s v="www.wilkescounty.net"/>
    <s v="Not Required"/>
    <s v="Not Required"/>
    <s v="Not Required"/>
    <s v="Not Required"/>
    <s v="W/S"/>
    <n v="178225"/>
    <s v="N/A"/>
    <s v="N/A"/>
    <s v="Not Required"/>
    <s v="Not Required"/>
    <s v="Not Required"/>
    <s v="Not Required"/>
    <s v="N/A"/>
    <s v="N/A"/>
    <x v="1"/>
    <n v="0"/>
    <n v="0"/>
    <s v="N/A"/>
    <s v="N/A"/>
    <s v="Not Required"/>
    <s v="Not Required"/>
    <s v="Not Required"/>
    <s v="Not Required"/>
    <s v="N/A. Local Governments apply for reimbursements."/>
    <s v="N/A"/>
    <s v="N/A"/>
    <s v="N/A"/>
    <n v="0"/>
  </r>
  <r>
    <s v="PR-1100"/>
    <x v="3"/>
    <x v="0"/>
    <x v="689"/>
    <x v="2"/>
    <s v="West Pharmaceuticals"/>
    <x v="1004"/>
    <x v="1"/>
    <s v="Lenoir"/>
    <n v="1"/>
    <s v="207 East King Street, Kinston, NC"/>
    <x v="4"/>
    <m/>
    <n v="28501"/>
    <s v="252.939.3110"/>
    <s v="www.ci.kinston.nc.us"/>
    <s v="Not Required"/>
    <s v="Not Required"/>
    <s v="Not Required"/>
    <s v="Not Required"/>
    <s v="Water"/>
    <n v="253174"/>
    <s v="N/A"/>
    <s v="N/A"/>
    <s v="Not Required"/>
    <s v="Not Required"/>
    <s v="Not Required"/>
    <s v="Not Required"/>
    <s v="N/A"/>
    <s v="N/A"/>
    <x v="0"/>
    <n v="0"/>
    <n v="253174"/>
    <s v="N/A"/>
    <s v="N/A"/>
    <s v="Not Required"/>
    <s v="Not Required"/>
    <s v="Not Required"/>
    <s v="Not Required"/>
    <s v="N/A. Local Governments apply for reimbursements."/>
    <s v="N/A"/>
    <s v="N/A"/>
    <s v="N/A"/>
    <n v="253174"/>
  </r>
  <r>
    <s v="PR-1315"/>
    <x v="3"/>
    <x v="0"/>
    <x v="937"/>
    <x v="2"/>
    <s v="Paragon Films"/>
    <x v="1005"/>
    <x v="1"/>
    <s v="Alexander"/>
    <n v="2"/>
    <s v="621 Liledoun Road, Taylorsville, NC"/>
    <x v="4"/>
    <m/>
    <n v="28681"/>
    <s v="828.632.9332"/>
    <s v="www.alexandercountync.gov"/>
    <s v="Not Required"/>
    <s v="Not Required"/>
    <s v="Not Required"/>
    <s v="Not Required"/>
    <s v="Water"/>
    <n v="150000"/>
    <s v="N/A"/>
    <s v="N/A"/>
    <s v="Not Required"/>
    <s v="Not Required"/>
    <s v="Not Required"/>
    <s v="Not Required"/>
    <s v="N/A"/>
    <s v="N/A"/>
    <x v="0"/>
    <n v="0"/>
    <n v="149500"/>
    <s v="N/A"/>
    <s v="N/A"/>
    <s v="Not Required"/>
    <s v="Not Required"/>
    <s v="Not Required"/>
    <s v="Not Required"/>
    <s v="N/A. Local Governments apply for reimbursements."/>
    <s v="N/A"/>
    <s v="N/A"/>
    <s v="N/A"/>
    <n v="149500"/>
  </r>
  <r>
    <s v="PR-1316"/>
    <x v="3"/>
    <x v="0"/>
    <x v="938"/>
    <x v="3"/>
    <s v="Trinity Furniture"/>
    <x v="1006"/>
    <x v="1"/>
    <s v="Randolph"/>
    <n v="2"/>
    <m/>
    <x v="4"/>
    <s v="P.O. Box 2001, Asheboro, NC"/>
    <n v="27204"/>
    <s v="336.626.2233"/>
    <s v="www.co.randolph.nc.us"/>
    <s v="Not Required"/>
    <s v="Not Required"/>
    <s v="Not Required"/>
    <s v="Not Required"/>
    <s v="Sewer"/>
    <n v="100000"/>
    <s v="N/A"/>
    <s v="N/A"/>
    <s v="Not Required"/>
    <s v="Not Required"/>
    <s v="Not Required"/>
    <s v="Not Required"/>
    <s v="N/A"/>
    <s v="N/A"/>
    <x v="0"/>
    <n v="0"/>
    <n v="100000"/>
    <s v="N/A"/>
    <s v="N/A"/>
    <s v="Not Required"/>
    <s v="Not Required"/>
    <s v="Not Required"/>
    <s v="Not Required"/>
    <s v="N/A. Local Governments apply for reimbursements."/>
    <s v="N/A"/>
    <s v="N/A"/>
    <s v="N/A"/>
    <n v="100000"/>
  </r>
  <r>
    <s v="PR-1317"/>
    <x v="3"/>
    <x v="0"/>
    <x v="938"/>
    <x v="3"/>
    <s v="Apple"/>
    <x v="1007"/>
    <x v="1"/>
    <s v="Catawba"/>
    <n v="2"/>
    <s v="100 A South West Boulevard, Newton, NC"/>
    <x v="4"/>
    <m/>
    <n v="28658"/>
    <s v="828-465-8200"/>
    <s v="www.catawbacountync.gov"/>
    <s v="Not Required"/>
    <s v="Not Required"/>
    <s v="Not Required"/>
    <s v="Not Required"/>
    <s v="Sewer"/>
    <n v="344947"/>
    <s v="N/A"/>
    <s v="N/A"/>
    <s v="Not Required"/>
    <s v="Not Required"/>
    <s v="Not Required"/>
    <s v="Not Required"/>
    <s v="N/A"/>
    <s v="N/A"/>
    <x v="0"/>
    <n v="0"/>
    <n v="334947"/>
    <s v="N/A"/>
    <s v="N/A"/>
    <s v="Not Required"/>
    <s v="Not Required"/>
    <s v="Not Required"/>
    <s v="Not Required"/>
    <s v="N/A. Local Governments apply for reimbursements."/>
    <s v="N/A"/>
    <s v="N/A"/>
    <s v="N/A"/>
    <n v="334947"/>
  </r>
  <r>
    <s v="PR-1016"/>
    <x v="3"/>
    <x v="0"/>
    <x v="939"/>
    <x v="3"/>
    <s v="Merchants Distributors"/>
    <x v="1008"/>
    <x v="1"/>
    <s v="Caldwell"/>
    <n v="1"/>
    <s v="905 West Avenue, NW, Lenoir, NC"/>
    <x v="4"/>
    <m/>
    <n v="28645"/>
    <s v="828.757.1325"/>
    <s v="www.caldwellcountync.org"/>
    <s v="Not Required"/>
    <s v="Not Required"/>
    <s v="Not Required"/>
    <s v="Not Required"/>
    <s v="Water"/>
    <n v="500000"/>
    <s v="N/A"/>
    <s v="N/A"/>
    <s v="Not Required"/>
    <s v="Not Required"/>
    <s v="Not Required"/>
    <s v="Not Required"/>
    <s v="N/A"/>
    <s v="N/A"/>
    <x v="0"/>
    <n v="0"/>
    <n v="500000"/>
    <s v="N/A"/>
    <s v="N/A"/>
    <s v="Not Required"/>
    <s v="Not Required"/>
    <s v="Not Required"/>
    <s v="Not Required"/>
    <s v="N/A. Local Governments apply for reimbursements."/>
    <s v="N/A"/>
    <s v="N/A"/>
    <s v="N/A"/>
    <n v="500000"/>
  </r>
  <r>
    <s v="PR-1318"/>
    <x v="3"/>
    <x v="0"/>
    <x v="163"/>
    <x v="3"/>
    <s v="Vantage Foods"/>
    <x v="1009"/>
    <x v="1"/>
    <s v="Caldwell"/>
    <n v="1"/>
    <s v="906 West Avenue, NW, Lenoir, NC"/>
    <x v="4"/>
    <m/>
    <n v="28646"/>
    <s v="828.757.1326"/>
    <s v="www.caldwellcountync.org"/>
    <s v="Not Required"/>
    <s v="Not Required"/>
    <s v="Not Required"/>
    <s v="Not Required"/>
    <s v="W/S"/>
    <n v="200000"/>
    <s v="N/A"/>
    <s v="N/A"/>
    <s v="Not Required"/>
    <s v="Not Required"/>
    <s v="Not Required"/>
    <s v="Not Required"/>
    <s v="N/A"/>
    <s v="N/A"/>
    <x v="0"/>
    <n v="0"/>
    <n v="183676.12"/>
    <s v="N/A"/>
    <s v="N/A"/>
    <s v="Not Required"/>
    <s v="Not Required"/>
    <s v="Not Required"/>
    <s v="Not Required"/>
    <s v="N/A. Local Governments apply for reimbursements."/>
    <s v="N/A"/>
    <s v="N/A"/>
    <s v="N/A"/>
    <n v="183676.12"/>
  </r>
  <r>
    <s v="PR-1319"/>
    <x v="3"/>
    <x v="0"/>
    <x v="940"/>
    <x v="4"/>
    <s v="FCA"/>
    <x v="1010"/>
    <x v="1"/>
    <s v="Edgecombe"/>
    <n v="1"/>
    <m/>
    <x v="4"/>
    <s v="P.O. Box 10, Tarboro, NC"/>
    <n v="27886"/>
    <s v="252.641.7834"/>
    <s v="www.edgecombecountync.gov"/>
    <s v="Not Required"/>
    <s v="Not Required"/>
    <s v="Not Required"/>
    <s v="Not Required"/>
    <s v="Gas"/>
    <n v="25000"/>
    <s v="N/A"/>
    <s v="N/A"/>
    <s v="Not Required"/>
    <s v="Not Required"/>
    <s v="Not Required"/>
    <s v="Not Required"/>
    <s v="N/A"/>
    <s v="N/A"/>
    <x v="0"/>
    <n v="0"/>
    <n v="25000"/>
    <s v="N/A"/>
    <s v="N/A"/>
    <s v="Not Required"/>
    <s v="Not Required"/>
    <s v="Not Required"/>
    <s v="Not Required"/>
    <s v="N/A. Local Governments apply for reimbursements."/>
    <s v="N/A"/>
    <s v="N/A"/>
    <s v="N/A"/>
    <n v="25000"/>
  </r>
  <r>
    <s v="PR-1320"/>
    <x v="4"/>
    <x v="0"/>
    <x v="15"/>
    <x v="0"/>
    <s v="Transload Business Park"/>
    <x v="1011"/>
    <x v="3"/>
    <s v="Caldwell"/>
    <n v="1"/>
    <s v="905 West Avenue, NW, Lenoir, NC"/>
    <x v="4"/>
    <m/>
    <n v="28645"/>
    <s v="828.757.1325"/>
    <s v="www.caldwellcountync.org"/>
    <s v="Not Required"/>
    <s v="Not Required"/>
    <s v="Not Required"/>
    <s v="Not Required"/>
    <s v="Rail"/>
    <n v="100000"/>
    <s v="N/A"/>
    <s v="N/A"/>
    <s v="Not Required"/>
    <s v="Not Required"/>
    <s v="Not Required"/>
    <s v="Not Required"/>
    <s v="N/A"/>
    <s v="N/A"/>
    <x v="0"/>
    <n v="0"/>
    <n v="100000"/>
    <s v="N/A"/>
    <s v="N/A"/>
    <s v="Not Required"/>
    <s v="Not Required"/>
    <s v="Not Required"/>
    <s v="Not Required"/>
    <s v="N/A. Local Governments apply for reimbursements."/>
    <s v="N/A"/>
    <s v="N/A"/>
    <s v="N/A"/>
    <n v="100000"/>
  </r>
  <r>
    <s v="PR-1321"/>
    <x v="4"/>
    <x v="0"/>
    <x v="941"/>
    <x v="0"/>
    <s v="South Ahoskie Business Park"/>
    <x v="1011"/>
    <x v="3"/>
    <s v="Hertford"/>
    <n v="1"/>
    <s v="704 North King Street, Winton, NC"/>
    <x v="4"/>
    <m/>
    <n v="27986"/>
    <s v="252.358.7885"/>
    <s v="www.hertfordcountync.gov"/>
    <s v="Not Required"/>
    <s v="Not Required"/>
    <s v="Not Required"/>
    <s v="Not Required"/>
    <s v="Water"/>
    <n v="500000"/>
    <s v="N/A"/>
    <s v="N/A"/>
    <s v="Not Required"/>
    <s v="Not Required"/>
    <s v="Not Required"/>
    <s v="Not Required"/>
    <s v="N/A"/>
    <s v="N/A"/>
    <x v="1"/>
    <n v="0"/>
    <n v="0"/>
    <s v="N/A"/>
    <s v="N/A"/>
    <s v="Not Required"/>
    <s v="Not Required"/>
    <s v="Not Required"/>
    <s v="Not Required"/>
    <s v="N/A. Local Governments apply for reimbursements."/>
    <s v="N/A"/>
    <s v="N/A"/>
    <s v="N/A"/>
    <n v="0"/>
  </r>
  <r>
    <s v="PR-1323"/>
    <x v="4"/>
    <x v="0"/>
    <x v="942"/>
    <x v="0"/>
    <s v="LMA Industrial Park"/>
    <x v="1011"/>
    <x v="3"/>
    <s v="Scotland"/>
    <n v="1"/>
    <s v="305 West Church Street, Laurinburg, NC"/>
    <x v="4"/>
    <m/>
    <n v="28352"/>
    <s v="910.276.8324"/>
    <s v="www.laurinburg.org"/>
    <s v="Not Required"/>
    <s v="Not Required"/>
    <s v="Not Required"/>
    <s v="Not Required"/>
    <s v="Sewer"/>
    <n v="105300"/>
    <s v="N/A"/>
    <s v="N/A"/>
    <s v="Not Required"/>
    <s v="Not Required"/>
    <s v="Not Required"/>
    <s v="Not Required"/>
    <s v="N/A"/>
    <s v="N/A"/>
    <x v="0"/>
    <n v="0"/>
    <n v="104986.27"/>
    <s v="N/A"/>
    <s v="N/A"/>
    <s v="Not Required"/>
    <s v="Not Required"/>
    <s v="Not Required"/>
    <s v="Not Required"/>
    <s v="N/A. Local Governments apply for reimbursements."/>
    <s v="N/A"/>
    <s v="N/A"/>
    <s v="N/A"/>
    <n v="104986.27"/>
  </r>
  <r>
    <s v="PR-1322"/>
    <x v="4"/>
    <x v="0"/>
    <x v="942"/>
    <x v="0"/>
    <s v="ParkEast"/>
    <x v="1011"/>
    <x v="3"/>
    <s v="Wayne"/>
    <n v="1"/>
    <m/>
    <x v="4"/>
    <m/>
    <m/>
    <m/>
    <s v="www.waynegov.com"/>
    <s v="Not Required"/>
    <s v="Not Required"/>
    <s v="Not Required"/>
    <s v="Not Required"/>
    <s v="Water"/>
    <n v="500000"/>
    <s v="N/A"/>
    <s v="N/A"/>
    <s v="Not Required"/>
    <s v="Not Required"/>
    <s v="Not Required"/>
    <s v="Not Required"/>
    <s v="N/A"/>
    <s v="N/A"/>
    <x v="0"/>
    <n v="0"/>
    <n v="500000"/>
    <s v="N/A"/>
    <s v="N/A"/>
    <s v="Not Required"/>
    <s v="Not Required"/>
    <s v="Not Required"/>
    <s v="Not Required"/>
    <s v="N/A. Local Governments apply for reimbursements."/>
    <s v="N/A"/>
    <s v="N/A"/>
    <s v="N/A"/>
    <n v="500000"/>
  </r>
  <r>
    <s v="PR-1324"/>
    <x v="4"/>
    <x v="0"/>
    <x v="36"/>
    <x v="0"/>
    <s v="Lenox"/>
    <x v="1012"/>
    <x v="1"/>
    <s v="Lenoir"/>
    <n v="1"/>
    <s v="207 East King Street, Kinston, NC"/>
    <x v="4"/>
    <m/>
    <n v="28501"/>
    <s v="252.939.3110"/>
    <s v="www.ci.kinston.nc.us"/>
    <s v="Not Required"/>
    <s v="Not Required"/>
    <s v="Not Required"/>
    <s v="Not Required"/>
    <s v="Gas"/>
    <n v="400000"/>
    <s v="N/A"/>
    <s v="N/A"/>
    <s v="Not Required"/>
    <s v="Not Required"/>
    <s v="Not Required"/>
    <s v="Not Required"/>
    <s v="N/A"/>
    <s v="N/A"/>
    <x v="0"/>
    <n v="0"/>
    <n v="400000"/>
    <s v="N/A"/>
    <s v="N/A"/>
    <s v="Not Required"/>
    <s v="Not Required"/>
    <s v="Not Required"/>
    <s v="Not Required"/>
    <s v="N/A. Local Governments apply for reimbursements."/>
    <s v="N/A"/>
    <s v="N/A"/>
    <s v="N/A"/>
    <n v="400000"/>
  </r>
  <r>
    <s v="PR-1325"/>
    <x v="4"/>
    <x v="0"/>
    <x v="943"/>
    <x v="1"/>
    <s v="Halifax Regional Airport"/>
    <x v="1011"/>
    <x v="3"/>
    <s v="Halifax"/>
    <n v="1"/>
    <s v="10 N. King Street, Halifax, NC"/>
    <x v="4"/>
    <m/>
    <n v="27839"/>
    <s v="252.583.1131"/>
    <s v="www.halifaxnc.com"/>
    <s v="Not Required"/>
    <s v="Not Required"/>
    <s v="Not Required"/>
    <s v="Not Required"/>
    <s v="Water"/>
    <n v="125000"/>
    <s v="N/A"/>
    <s v="N/A"/>
    <s v="Not Required"/>
    <s v="Not Required"/>
    <s v="Not Required"/>
    <s v="Not Required"/>
    <s v="N/A"/>
    <s v="N/A"/>
    <x v="0"/>
    <n v="0"/>
    <n v="125000"/>
    <s v="N/A"/>
    <s v="N/A"/>
    <s v="Not Required"/>
    <s v="Not Required"/>
    <s v="Not Required"/>
    <s v="Not Required"/>
    <s v="N/A. Local Governments apply for reimbursements."/>
    <s v="N/A"/>
    <s v="N/A"/>
    <s v="N/A"/>
    <n v="125000"/>
  </r>
  <r>
    <s v="PR-1326"/>
    <x v="4"/>
    <x v="0"/>
    <x v="944"/>
    <x v="1"/>
    <s v="Chocowinity Industrial Park"/>
    <x v="1011"/>
    <x v="3"/>
    <s v="Beaufort"/>
    <n v="1"/>
    <s v="3391 Hwy 17 South, Chocowinity, NC"/>
    <x v="4"/>
    <m/>
    <n v="27817"/>
    <s v="252.946.6568"/>
    <s v="www.townofchocowinity.com"/>
    <s v="Not Required"/>
    <s v="Not Required"/>
    <s v="Not Required"/>
    <s v="Not Required"/>
    <s v="W/S"/>
    <n v="370000"/>
    <s v="N/A"/>
    <s v="N/A"/>
    <s v="Not Required"/>
    <s v="Not Required"/>
    <s v="Not Required"/>
    <s v="Not Required"/>
    <s v="N/A"/>
    <s v="N/A"/>
    <x v="1"/>
    <n v="0"/>
    <n v="0"/>
    <s v="N/A"/>
    <s v="N/A"/>
    <s v="Not Required"/>
    <s v="Not Required"/>
    <s v="Not Required"/>
    <s v="Not Required"/>
    <s v="N/A. Local Governments apply for reimbursements."/>
    <s v="N/A"/>
    <s v="N/A"/>
    <s v="N/A"/>
    <n v="0"/>
  </r>
  <r>
    <s v="PR-1327"/>
    <x v="4"/>
    <x v="0"/>
    <x v="945"/>
    <x v="1"/>
    <s v="Fountain Industrial Park"/>
    <x v="1011"/>
    <x v="3"/>
    <s v="Edgecombe"/>
    <n v="1"/>
    <m/>
    <x v="4"/>
    <s v="P.O. Box 10, Tarboro, NC"/>
    <n v="27886"/>
    <s v="252.641.7834"/>
    <s v="www.edgecombecountync.gov"/>
    <s v="Not Required"/>
    <s v="Not Required"/>
    <s v="Not Required"/>
    <s v="Not Required"/>
    <s v="W/S"/>
    <n v="493152"/>
    <s v="N/A"/>
    <s v="N/A"/>
    <s v="Not Required"/>
    <s v="Not Required"/>
    <s v="Not Required"/>
    <s v="Not Required"/>
    <s v="N/A"/>
    <s v="N/A"/>
    <x v="0"/>
    <n v="0"/>
    <n v="473106.8"/>
    <s v="N/A"/>
    <s v="N/A"/>
    <s v="Not Required"/>
    <s v="Not Required"/>
    <s v="Not Required"/>
    <s v="Not Required"/>
    <s v="N/A. Local Governments apply for reimbursements."/>
    <s v="N/A"/>
    <s v="N/A"/>
    <s v="N/A"/>
    <n v="473106.8"/>
  </r>
  <r>
    <s v="PR-1328"/>
    <x v="4"/>
    <x v="0"/>
    <x v="946"/>
    <x v="1"/>
    <s v="Hwy 11/Hwy 24 Sewer by-pass"/>
    <x v="1011"/>
    <x v="3"/>
    <s v="Duplin"/>
    <n v="1"/>
    <s v="224 Seminary Street, Kenansville, NC"/>
    <x v="4"/>
    <m/>
    <n v="28349"/>
    <s v="910.296.2100"/>
    <s v="www.duplincountync.com"/>
    <s v="Not Required"/>
    <s v="Not Required"/>
    <s v="Not Required"/>
    <s v="Not Required"/>
    <s v="Sewer"/>
    <n v="500000"/>
    <s v="N/A"/>
    <s v="N/A"/>
    <s v="Not Required"/>
    <s v="Not Required"/>
    <s v="Not Required"/>
    <s v="Not Required"/>
    <s v="N/A"/>
    <s v="N/A"/>
    <x v="0"/>
    <n v="0"/>
    <n v="500000"/>
    <s v="N/A"/>
    <s v="N/A"/>
    <s v="Not Required"/>
    <s v="Not Required"/>
    <s v="Not Required"/>
    <s v="Not Required"/>
    <s v="N/A. Local Governments apply for reimbursements."/>
    <s v="N/A"/>
    <s v="N/A"/>
    <s v="N/A"/>
    <n v="500000"/>
  </r>
  <r>
    <s v="PR-1329"/>
    <x v="4"/>
    <x v="0"/>
    <x v="947"/>
    <x v="1"/>
    <s v="Land's End Industrial Park"/>
    <x v="1011"/>
    <x v="3"/>
    <s v="Pitt"/>
    <n v="2"/>
    <s v="1717 W. 5th Street, Greenville, NC"/>
    <x v="4"/>
    <m/>
    <m/>
    <s v="252-902-1000"/>
    <s v="www.pittcountync.gov"/>
    <s v="Not Required"/>
    <s v="Not Required"/>
    <s v="Not Required"/>
    <s v="Not Required"/>
    <s v="Water"/>
    <n v="500000"/>
    <s v="N/A"/>
    <s v="N/A"/>
    <s v="Not Required"/>
    <s v="Not Required"/>
    <s v="Not Required"/>
    <s v="Not Required"/>
    <s v="N/A"/>
    <s v="N/A"/>
    <x v="0"/>
    <n v="0"/>
    <n v="499999.8"/>
    <s v="N/A"/>
    <s v="N/A"/>
    <s v="Not Required"/>
    <s v="Not Required"/>
    <s v="Not Required"/>
    <s v="Not Required"/>
    <s v="N/A. Local Governments apply for reimbursements."/>
    <s v="N/A"/>
    <s v="N/A"/>
    <s v="N/A"/>
    <n v="499999.8"/>
  </r>
  <r>
    <s v="PR-1307a"/>
    <x v="4"/>
    <x v="0"/>
    <x v="675"/>
    <x v="1"/>
    <s v="Perdue Agribusiness"/>
    <x v="993"/>
    <x v="1"/>
    <s v="Hertford"/>
    <n v="1"/>
    <s v="704 North King Street, Winton, NC"/>
    <x v="4"/>
    <m/>
    <n v="27986"/>
    <s v="252.358.7885"/>
    <s v="www.hertfordcountync.gov"/>
    <s v="Not Required"/>
    <s v="Not Required"/>
    <s v="Not Required"/>
    <s v="Not Required"/>
    <s v="Sewer"/>
    <n v="142000"/>
    <s v="N/A"/>
    <s v="N/A"/>
    <s v="Not Required"/>
    <s v="Not Required"/>
    <s v="Not Required"/>
    <s v="Not Required"/>
    <s v="N/A"/>
    <s v="N/A"/>
    <x v="0"/>
    <n v="0"/>
    <n v="142000"/>
    <s v="N/A"/>
    <s v="N/A"/>
    <s v="Not Required"/>
    <s v="Not Required"/>
    <s v="Not Required"/>
    <s v="Not Required"/>
    <s v="N/A. Local Governments apply for reimbursements."/>
    <s v="N/A"/>
    <s v="N/A"/>
    <s v="N/A"/>
    <n v="142000"/>
  </r>
  <r>
    <s v="PR-1330"/>
    <x v="4"/>
    <x v="0"/>
    <x v="675"/>
    <x v="1"/>
    <s v="Resinall"/>
    <x v="1013"/>
    <x v="1"/>
    <s v="Northampton"/>
    <n v="1"/>
    <m/>
    <x v="4"/>
    <s v="P.O. Box 808 Jackson, NC"/>
    <n v="27845"/>
    <m/>
    <s v="www.northamptonnc.com"/>
    <s v="Not Required"/>
    <s v="Not Required"/>
    <s v="Not Required"/>
    <s v="Not Required"/>
    <s v="Rail"/>
    <n v="275000"/>
    <s v="N/A"/>
    <s v="N/A"/>
    <s v="Not Required"/>
    <s v="Not Required"/>
    <s v="Not Required"/>
    <s v="Not Required"/>
    <s v="N/A"/>
    <s v="N/A"/>
    <x v="0"/>
    <n v="0"/>
    <n v="275000"/>
    <s v="N/A"/>
    <s v="N/A"/>
    <s v="Not Required"/>
    <s v="Not Required"/>
    <s v="Not Required"/>
    <s v="Not Required"/>
    <s v="N/A. Local Governments apply for reimbursements."/>
    <s v="N/A"/>
    <s v="N/A"/>
    <s v="N/A"/>
    <n v="275000"/>
  </r>
  <r>
    <s v="PR-1009"/>
    <x v="4"/>
    <x v="0"/>
    <x v="948"/>
    <x v="1"/>
    <s v="Becton Dickinson"/>
    <x v="1014"/>
    <x v="2"/>
    <s v="Wilson"/>
    <n v="1"/>
    <s v="2201 Miller Road South, Wilson, NC"/>
    <x v="4"/>
    <m/>
    <n v="27893"/>
    <s v="252.399.2803"/>
    <s v="www.wilson-co.com"/>
    <s v="Not Required"/>
    <s v="Not Required"/>
    <s v="Not Required"/>
    <s v="Not Required"/>
    <s v="W/S"/>
    <n v="460000"/>
    <s v="N/A"/>
    <s v="N/A"/>
    <s v="Not Required"/>
    <s v="Not Required"/>
    <s v="Not Required"/>
    <s v="Not Required"/>
    <s v="N/A"/>
    <s v="N/A"/>
    <x v="0"/>
    <n v="0"/>
    <n v="379911.15"/>
    <s v="N/A"/>
    <s v="N/A"/>
    <s v="Not Required"/>
    <s v="Not Required"/>
    <s v="Not Required"/>
    <s v="Not Required"/>
    <s v="N/A. Local Governments apply for reimbursements."/>
    <s v="N/A"/>
    <s v="N/A"/>
    <s v="N/A"/>
    <n v="379911.15"/>
  </r>
  <r>
    <s v="PR-1331"/>
    <x v="4"/>
    <x v="0"/>
    <x v="949"/>
    <x v="2"/>
    <s v="Bladenboro Water System"/>
    <x v="1011"/>
    <x v="3"/>
    <s v="Bladen"/>
    <n v="1"/>
    <s v="106 East Broad Street, Elizabethtown, NC"/>
    <x v="4"/>
    <m/>
    <n v="28337"/>
    <s v="910-862-6700"/>
    <s v="www.bladeninfo.org"/>
    <s v="Not Required"/>
    <s v="Not Required"/>
    <s v="Not Required"/>
    <s v="Not Required"/>
    <s v="Water"/>
    <n v="500000"/>
    <s v="N/A"/>
    <s v="N/A"/>
    <s v="Not Required"/>
    <s v="Not Required"/>
    <s v="Not Required"/>
    <s v="Not Required"/>
    <s v="N/A"/>
    <s v="N/A"/>
    <x v="0"/>
    <n v="0"/>
    <n v="489566"/>
    <s v="N/A"/>
    <s v="N/A"/>
    <s v="Not Required"/>
    <s v="Not Required"/>
    <s v="Not Required"/>
    <s v="Not Required"/>
    <s v="N/A. Local Governments apply for reimbursements."/>
    <s v="N/A"/>
    <s v="N/A"/>
    <s v="N/A"/>
    <n v="500000"/>
  </r>
  <r>
    <s v="PR-1332"/>
    <x v="4"/>
    <x v="0"/>
    <x v="932"/>
    <x v="2"/>
    <s v="Corporate 74 Access Road"/>
    <x v="1011"/>
    <x v="3"/>
    <s v="Rutherford"/>
    <n v="1"/>
    <s v="142 East Main Street, Suite 100, Forest City, NC"/>
    <x v="4"/>
    <m/>
    <n v="28043"/>
    <s v="828.248.1716"/>
    <s v="www.rutherfordcountync.gov"/>
    <s v="Not Required"/>
    <s v="Not Required"/>
    <s v="Not Required"/>
    <s v="Not Required"/>
    <s v="Road"/>
    <n v="500000"/>
    <s v="N/A"/>
    <s v="N/A"/>
    <s v="Not Required"/>
    <s v="Not Required"/>
    <s v="Not Required"/>
    <s v="Not Required"/>
    <s v="N/A"/>
    <s v="N/A"/>
    <x v="1"/>
    <n v="0"/>
    <n v="0"/>
    <s v="N/A"/>
    <s v="N/A"/>
    <s v="Not Required"/>
    <s v="Not Required"/>
    <s v="Not Required"/>
    <s v="Not Required"/>
    <s v="N/A. Local Governments apply for reimbursements."/>
    <s v="N/A"/>
    <s v="N/A"/>
    <s v="N/A"/>
    <n v="0"/>
  </r>
  <r>
    <s v="PR-1333"/>
    <x v="4"/>
    <x v="0"/>
    <x v="950"/>
    <x v="2"/>
    <s v="Water and Sewer District IV"/>
    <x v="1011"/>
    <x v="3"/>
    <s v="Columbus"/>
    <n v="1"/>
    <s v="111 Washington Street, Whiteville, NC"/>
    <x v="4"/>
    <m/>
    <n v="28472"/>
    <s v="910-640-6600"/>
    <s v="www.columbusco.org"/>
    <s v="Not Required"/>
    <s v="Not Required"/>
    <s v="Not Required"/>
    <s v="Not Required"/>
    <s v="Water"/>
    <n v="500000"/>
    <s v="N/A"/>
    <s v="N/A"/>
    <s v="Not Required"/>
    <s v="Not Required"/>
    <s v="Not Required"/>
    <s v="Not Required"/>
    <s v="N/A"/>
    <s v="N/A"/>
    <x v="0"/>
    <n v="0"/>
    <n v="492931.17"/>
    <s v="N/A"/>
    <s v="N/A"/>
    <s v="Not Required"/>
    <s v="Not Required"/>
    <s v="Not Required"/>
    <s v="Not Required"/>
    <s v="N/A. Local Governments apply for reimbursements."/>
    <s v="N/A"/>
    <s v="N/A"/>
    <s v="N/A"/>
    <n v="492931.17"/>
  </r>
  <r>
    <s v="PR-1312a"/>
    <x v="4"/>
    <x v="0"/>
    <x v="935"/>
    <x v="2"/>
    <s v="NorAg Technologies"/>
    <x v="1002"/>
    <x v="2"/>
    <s v="Caswell"/>
    <n v="1"/>
    <s v="144 Court Square, Yanceyville, NC"/>
    <x v="4"/>
    <m/>
    <n v="27379"/>
    <s v="336.694.4193"/>
    <s v="www.caswellcountync.gov"/>
    <s v="Not Required"/>
    <s v="Not Required"/>
    <s v="Not Required"/>
    <s v="Not Required"/>
    <s v="Water"/>
    <n v="404578"/>
    <s v="N/A"/>
    <s v="N/A"/>
    <s v="Not Required"/>
    <s v="Not Required"/>
    <s v="Not Required"/>
    <s v="Not Required"/>
    <s v="N/A"/>
    <s v="N/A"/>
    <x v="0"/>
    <n v="0"/>
    <n v="404578"/>
    <s v="N/A"/>
    <s v="N/A"/>
    <s v="Not Required"/>
    <s v="Not Required"/>
    <s v="Not Required"/>
    <s v="Not Required"/>
    <s v="N/A. Local Governments apply for reimbursements."/>
    <s v="N/A"/>
    <s v="N/A"/>
    <s v="N/A"/>
    <n v="404578"/>
  </r>
  <r>
    <s v="PR-1335"/>
    <x v="4"/>
    <x v="0"/>
    <x v="951"/>
    <x v="2"/>
    <s v="Sanderson Farms"/>
    <x v="1015"/>
    <x v="2"/>
    <s v="Lenoir"/>
    <n v="1"/>
    <s v="207 East King Street, Kinston, NC"/>
    <x v="4"/>
    <m/>
    <n v="28501"/>
    <s v="252.939.3110"/>
    <s v="www.ci.kinston.nc.us"/>
    <s v="Not Required"/>
    <s v="Not Required"/>
    <s v="Not Required"/>
    <s v="Not Required"/>
    <s v="W/S"/>
    <n v="500000"/>
    <s v="N/A"/>
    <s v="N/A"/>
    <s v="Not Required"/>
    <s v="Not Required"/>
    <s v="Not Required"/>
    <s v="Not Required"/>
    <s v="N/A"/>
    <s v="N/A"/>
    <x v="0"/>
    <n v="0"/>
    <n v="500000"/>
    <s v="N/A"/>
    <s v="N/A"/>
    <s v="Not Required"/>
    <s v="Not Required"/>
    <s v="Not Required"/>
    <s v="Not Required"/>
    <s v="N/A. Local Governments apply for reimbursements."/>
    <s v="N/A"/>
    <s v="N/A"/>
    <s v="N/A"/>
    <n v="500000"/>
  </r>
  <r>
    <s v="PR-1334"/>
    <x v="4"/>
    <x v="0"/>
    <x v="952"/>
    <x v="2"/>
    <s v="United Parcel Service"/>
    <x v="1016"/>
    <x v="1"/>
    <s v="Wilkes"/>
    <n v="2"/>
    <m/>
    <x v="4"/>
    <m/>
    <m/>
    <m/>
    <s v="www.wilkescounty.net"/>
    <s v="Not Required"/>
    <s v="Not Required"/>
    <s v="Not Required"/>
    <s v="Not Required"/>
    <s v="Sewer"/>
    <n v="500000"/>
    <s v="N/A"/>
    <s v="N/A"/>
    <s v="Not Required"/>
    <s v="Not Required"/>
    <s v="Not Required"/>
    <s v="Not Required"/>
    <s v="N/A"/>
    <s v="N/A"/>
    <x v="0"/>
    <n v="0"/>
    <n v="500000"/>
    <s v="N/A"/>
    <s v="N/A"/>
    <s v="Not Required"/>
    <s v="Not Required"/>
    <s v="Not Required"/>
    <s v="Not Required"/>
    <s v="N/A. Local Governments apply for reimbursements."/>
    <s v="N/A"/>
    <s v="N/A"/>
    <s v="N/A"/>
    <n v="500000"/>
  </r>
  <r>
    <s v="PR-1336"/>
    <x v="4"/>
    <x v="0"/>
    <x v="939"/>
    <x v="3"/>
    <s v="Corporate Park"/>
    <x v="1011"/>
    <x v="3"/>
    <s v="Halifax"/>
    <n v="1"/>
    <s v="10 N. King Street, Halifax, NC"/>
    <x v="4"/>
    <m/>
    <n v="27839"/>
    <s v="252.583.1131"/>
    <s v="www.halifaxnc.com"/>
    <s v="Not Required"/>
    <s v="Not Required"/>
    <s v="Not Required"/>
    <s v="Not Required"/>
    <s v="Sewer"/>
    <n v="500000"/>
    <s v="N/A"/>
    <s v="N/A"/>
    <s v="Not Required"/>
    <s v="Not Required"/>
    <s v="Not Required"/>
    <s v="Not Required"/>
    <s v="N/A"/>
    <s v="N/A"/>
    <x v="0"/>
    <n v="0"/>
    <n v="468148.51"/>
    <s v="N/A"/>
    <s v="N/A"/>
    <s v="Not Required"/>
    <s v="Not Required"/>
    <s v="Not Required"/>
    <s v="Not Required"/>
    <s v="N/A. Local Governments apply for reimbursements."/>
    <s v="N/A"/>
    <s v="N/A"/>
    <s v="N/A"/>
    <n v="468148.51"/>
  </r>
  <r>
    <s v="PR-1337"/>
    <x v="4"/>
    <x v="0"/>
    <x v="953"/>
    <x v="3"/>
    <s v="Automated Solutions"/>
    <x v="1017"/>
    <x v="1"/>
    <s v="Caldwell"/>
    <n v="1"/>
    <s v="905 West Avenue, NW, Lenoir, NC"/>
    <x v="4"/>
    <m/>
    <n v="28645"/>
    <s v="828.757.1325"/>
    <s v="www.caldwellcountync.org"/>
    <s v="Not Required"/>
    <s v="Not Required"/>
    <s v="Not Required"/>
    <s v="Not Required"/>
    <s v="Water"/>
    <n v="139218"/>
    <s v="N/A"/>
    <s v="N/A"/>
    <s v="Not Required"/>
    <s v="Not Required"/>
    <s v="Not Required"/>
    <s v="Not Required"/>
    <s v="N/A"/>
    <s v="N/A"/>
    <x v="0"/>
    <n v="0"/>
    <n v="139218"/>
    <s v="N/A"/>
    <s v="N/A"/>
    <s v="Not Required"/>
    <s v="Not Required"/>
    <s v="Not Required"/>
    <s v="Not Required"/>
    <s v="N/A. Local Governments apply for reimbursements."/>
    <s v="N/A"/>
    <s v="N/A"/>
    <s v="N/A"/>
    <n v="139218"/>
  </r>
  <r>
    <s v="PR-1338"/>
    <x v="4"/>
    <x v="0"/>
    <x v="127"/>
    <x v="3"/>
    <s v="I-95 Industrial Park"/>
    <x v="1011"/>
    <x v="3"/>
    <s v="Robeson"/>
    <n v="1"/>
    <s v="701 North Elm Street, Lumberton, NC"/>
    <x v="4"/>
    <m/>
    <n v="28358"/>
    <s v="910-671-3000"/>
    <s v="www.co.robeson.nc.us"/>
    <s v="Not Required"/>
    <s v="Not Required"/>
    <s v="Not Required"/>
    <s v="Not Required"/>
    <s v="Sewer"/>
    <n v="170000"/>
    <s v="N/A"/>
    <s v="N/A"/>
    <s v="Not Required"/>
    <s v="Not Required"/>
    <s v="Not Required"/>
    <s v="Not Required"/>
    <s v="N/A"/>
    <s v="N/A"/>
    <x v="0"/>
    <n v="0"/>
    <n v="160548.52000000002"/>
    <s v="N/A"/>
    <s v="N/A"/>
    <s v="Not Required"/>
    <s v="Not Required"/>
    <s v="Not Required"/>
    <s v="Not Required"/>
    <s v="N/A. Local Governments apply for reimbursements."/>
    <s v="N/A"/>
    <s v="N/A"/>
    <s v="N/A"/>
    <n v="160548.52000000002"/>
  </r>
  <r>
    <s v="PR-1411"/>
    <x v="4"/>
    <x v="0"/>
    <x v="136"/>
    <x v="3"/>
    <s v="Sanderson Farms"/>
    <x v="1015"/>
    <x v="2"/>
    <s v="Lenoir"/>
    <n v="1"/>
    <s v="207 East King Street, Kinston, NC"/>
    <x v="4"/>
    <m/>
    <n v="28501"/>
    <s v="252.939.3110"/>
    <s v="www.ci.kinston.nc.us"/>
    <s v="Not Required"/>
    <s v="Not Required"/>
    <s v="Not Required"/>
    <s v="Not Required"/>
    <s v="Gas"/>
    <n v="500000"/>
    <s v="N/A"/>
    <s v="N/A"/>
    <s v="Not Required"/>
    <s v="Not Required"/>
    <s v="Not Required"/>
    <s v="Not Required"/>
    <s v="N/A"/>
    <s v="N/A"/>
    <x v="0"/>
    <n v="0"/>
    <n v="499999.99999999994"/>
    <s v="N/A"/>
    <s v="N/A"/>
    <s v="Not Required"/>
    <s v="Not Required"/>
    <s v="Not Required"/>
    <s v="Not Required"/>
    <s v="N/A. Local Governments apply for reimbursements."/>
    <s v="N/A"/>
    <s v="N/A"/>
    <s v="N/A"/>
    <n v="499999.99999999994"/>
  </r>
  <r>
    <s v="PR-1339"/>
    <x v="4"/>
    <x v="0"/>
    <x v="954"/>
    <x v="3"/>
    <s v="Truswood"/>
    <x v="1018"/>
    <x v="1"/>
    <s v="Chowan"/>
    <n v="1"/>
    <s v="305 West Freemason Street, Edenton, NC"/>
    <x v="4"/>
    <m/>
    <n v="27932"/>
    <s v="252.482.8431"/>
    <s v="www.chowancounty-nc.gov"/>
    <s v="Not Required"/>
    <s v="Not Required"/>
    <s v="Not Required"/>
    <s v="Not Required"/>
    <s v="W/S"/>
    <n v="402473"/>
    <s v="N/A"/>
    <s v="N/A"/>
    <s v="Not Required"/>
    <s v="Not Required"/>
    <s v="Not Required"/>
    <s v="Not Required"/>
    <s v="N/A"/>
    <s v="N/A"/>
    <x v="0"/>
    <n v="0"/>
    <n v="402473"/>
    <s v="N/A"/>
    <s v="N/A"/>
    <s v="Not Required"/>
    <s v="Not Required"/>
    <s v="Not Required"/>
    <s v="Not Required"/>
    <s v="N/A. Local Governments apply for reimbursements."/>
    <s v="N/A"/>
    <s v="N/A"/>
    <s v="N/A"/>
    <n v="402473"/>
  </r>
  <r>
    <s v="PR-1340"/>
    <x v="4"/>
    <x v="0"/>
    <x v="955"/>
    <x v="3"/>
    <s v="Eco-Industrial Park"/>
    <x v="1011"/>
    <x v="3"/>
    <s v="Camden"/>
    <n v="1"/>
    <s v="117 North NC 343, Camden, NC"/>
    <x v="4"/>
    <m/>
    <n v="27921"/>
    <s v="252.338.1919"/>
    <s v="www.camdencountync.gov"/>
    <s v="Not Required"/>
    <s v="Not Required"/>
    <s v="Not Required"/>
    <s v="Not Required"/>
    <s v="Road"/>
    <n v="500000"/>
    <s v="N/A"/>
    <s v="N/A"/>
    <s v="Not Required"/>
    <s v="Not Required"/>
    <s v="Not Required"/>
    <s v="Not Required"/>
    <s v="N/A"/>
    <s v="N/A"/>
    <x v="0"/>
    <n v="0"/>
    <n v="500000"/>
    <s v="N/A"/>
    <s v="N/A"/>
    <s v="Not Required"/>
    <s v="Not Required"/>
    <s v="Not Required"/>
    <s v="Not Required"/>
    <s v="N/A. Local Governments apply for reimbursements."/>
    <s v="N/A"/>
    <s v="N/A"/>
    <s v="N/A"/>
    <n v="500000"/>
  </r>
  <r>
    <s v="PR-1341"/>
    <x v="4"/>
    <x v="0"/>
    <x v="956"/>
    <x v="3"/>
    <s v="Foothills Commerce Center"/>
    <x v="1011"/>
    <x v="3"/>
    <s v="Cleveland"/>
    <n v="1"/>
    <m/>
    <x v="4"/>
    <s v="P.O. Box 1210, Shelby, NC"/>
    <n v="28151"/>
    <s v="704-484-4900"/>
    <s v="www.clevelandcounty.com"/>
    <s v="Not Required"/>
    <s v="Not Required"/>
    <s v="Not Required"/>
    <s v="Not Required"/>
    <s v="Road"/>
    <n v="500000"/>
    <s v="N/A"/>
    <s v="N/A"/>
    <s v="Not Required"/>
    <s v="Not Required"/>
    <s v="Not Required"/>
    <s v="Not Required"/>
    <s v="N/A"/>
    <s v="N/A"/>
    <x v="0"/>
    <n v="0"/>
    <n v="500000"/>
    <s v="N/A"/>
    <s v="N/A"/>
    <s v="Not Required"/>
    <s v="Not Required"/>
    <s v="Not Required"/>
    <s v="Not Required"/>
    <s v="N/A. Local Governments apply for reimbursements."/>
    <s v="N/A"/>
    <s v="N/A"/>
    <s v="N/A"/>
    <n v="500000"/>
  </r>
  <r>
    <s v="PR-1342"/>
    <x v="4"/>
    <x v="0"/>
    <x v="957"/>
    <x v="3"/>
    <s v="Guilford Mills"/>
    <x v="1019"/>
    <x v="1"/>
    <s v="Duplin"/>
    <n v="2"/>
    <s v="224 Seminary Street, Kenansville, NC"/>
    <x v="4"/>
    <m/>
    <n v="28349"/>
    <s v="910.296.2100"/>
    <s v="www.duplincountync.com"/>
    <s v="Not Required"/>
    <s v="Not Required"/>
    <s v="Not Required"/>
    <s v="Not Required"/>
    <s v="Gas"/>
    <n v="500000"/>
    <s v="N/A"/>
    <s v="N/A"/>
    <s v="Not Required"/>
    <s v="Not Required"/>
    <s v="Not Required"/>
    <s v="Not Required"/>
    <s v="N/A"/>
    <s v="N/A"/>
    <x v="0"/>
    <n v="0"/>
    <n v="483359.27"/>
    <s v="N/A"/>
    <s v="N/A"/>
    <s v="Not Required"/>
    <s v="Not Required"/>
    <s v="Not Required"/>
    <s v="Not Required"/>
    <s v="N/A. Local Governments apply for reimbursements."/>
    <s v="N/A"/>
    <s v="N/A"/>
    <s v="N/A"/>
    <n v="483359.27"/>
  </r>
  <r>
    <s v="PR-1344"/>
    <x v="4"/>
    <x v="0"/>
    <x v="958"/>
    <x v="3"/>
    <s v="Coastal Beverage"/>
    <x v="1020"/>
    <x v="1"/>
    <s v="Jones"/>
    <n v="1"/>
    <s v="134 Industrial Park Drive, Trenton, NC"/>
    <x v="4"/>
    <m/>
    <n v="28585"/>
    <s v="252.448.1315"/>
    <s v="www.co.jones.nc.us"/>
    <s v="Not Required"/>
    <s v="Not Required"/>
    <s v="Not Required"/>
    <s v="Not Required"/>
    <s v="W/S"/>
    <n v="130000"/>
    <s v="N/A"/>
    <s v="N/A"/>
    <s v="Not Required"/>
    <s v="Not Required"/>
    <s v="Not Required"/>
    <s v="Not Required"/>
    <s v="N/A"/>
    <s v="N/A"/>
    <x v="0"/>
    <n v="0"/>
    <n v="130000"/>
    <s v="N/A"/>
    <s v="N/A"/>
    <s v="Not Required"/>
    <s v="Not Required"/>
    <s v="Not Required"/>
    <s v="Not Required"/>
    <s v="N/A. Local Governments apply for reimbursements."/>
    <s v="N/A"/>
    <s v="N/A"/>
    <s v="N/A"/>
    <n v="130000"/>
  </r>
  <r>
    <s v="PR-1343"/>
    <x v="4"/>
    <x v="0"/>
    <x v="958"/>
    <x v="3"/>
    <s v="Northampton Farms"/>
    <x v="1021"/>
    <x v="1"/>
    <s v="Northampton"/>
    <n v="1"/>
    <m/>
    <x v="4"/>
    <s v="P.O. Box 808 Jackson, NC"/>
    <n v="27845"/>
    <m/>
    <s v="www.northamptonnc.com"/>
    <s v="Not Required"/>
    <s v="Not Required"/>
    <s v="Not Required"/>
    <s v="Not Required"/>
    <s v="Gas"/>
    <n v="500000"/>
    <s v="N/A"/>
    <s v="N/A"/>
    <s v="Not Required"/>
    <s v="Not Required"/>
    <s v="Not Required"/>
    <s v="Not Required"/>
    <s v="N/A"/>
    <s v="N/A"/>
    <x v="0"/>
    <n v="0"/>
    <n v="500000"/>
    <s v="N/A"/>
    <s v="N/A"/>
    <s v="Not Required"/>
    <s v="Not Required"/>
    <s v="Not Required"/>
    <s v="Not Required"/>
    <s v="N/A. Local Governments apply for reimbursements."/>
    <s v="N/A"/>
    <s v="N/A"/>
    <s v="N/A"/>
    <n v="500000"/>
  </r>
  <r>
    <s v="PR-1345"/>
    <x v="4"/>
    <x v="0"/>
    <x v="959"/>
    <x v="3"/>
    <s v="Triangle North Industrial Park"/>
    <x v="1011"/>
    <x v="3"/>
    <s v="Franklin"/>
    <n v="2"/>
    <s v="113 Market Street, Louisburg, NC"/>
    <x v="4"/>
    <m/>
    <n v="27549"/>
    <s v="919.496.5994"/>
    <s v="www.franklincountync.us"/>
    <s v="Not Required"/>
    <s v="Not Required"/>
    <s v="Not Required"/>
    <s v="Not Required"/>
    <s v="W/S"/>
    <n v="500000"/>
    <s v="N/A"/>
    <s v="N/A"/>
    <s v="Not Required"/>
    <s v="Not Required"/>
    <s v="Not Required"/>
    <s v="Not Required"/>
    <s v="N/A"/>
    <s v="N/A"/>
    <x v="0"/>
    <n v="0"/>
    <n v="386530.04"/>
    <s v="N/A"/>
    <s v="N/A"/>
    <s v="Not Required"/>
    <s v="Not Required"/>
    <s v="Not Required"/>
    <s v="Not Required"/>
    <s v="N/A. Local Governments apply for reimbursements."/>
    <s v="N/A"/>
    <s v="N/A"/>
    <s v="N/A"/>
    <n v="386530.04"/>
  </r>
  <r>
    <s v="PR-1038"/>
    <x v="4"/>
    <x v="0"/>
    <x v="960"/>
    <x v="3"/>
    <s v="Clearwater Paper"/>
    <x v="1022"/>
    <x v="2"/>
    <s v="Cleveland"/>
    <n v="1"/>
    <m/>
    <x v="4"/>
    <s v="P.O. Box 1210, Shelby, NC"/>
    <n v="28151"/>
    <s v="704-484-4900"/>
    <s v="www.clevelandcounty.com"/>
    <s v="Not Required"/>
    <s v="Not Required"/>
    <s v="Not Required"/>
    <s v="Not Required"/>
    <s v="Road"/>
    <n v="500000"/>
    <s v="N/A"/>
    <s v="N/A"/>
    <s v="Not Required"/>
    <s v="Not Required"/>
    <s v="Not Required"/>
    <s v="Not Required"/>
    <s v="N/A"/>
    <s v="N/A"/>
    <x v="0"/>
    <n v="0"/>
    <n v="500000"/>
    <s v="N/A"/>
    <s v="N/A"/>
    <s v="Not Required"/>
    <s v="Not Required"/>
    <s v="Not Required"/>
    <s v="Not Required"/>
    <s v="N/A. Local Governments apply for reimbursements."/>
    <s v="N/A"/>
    <s v="N/A"/>
    <s v="N/A"/>
    <n v="500000"/>
  </r>
  <r>
    <s v="PR-1346"/>
    <x v="4"/>
    <x v="0"/>
    <x v="961"/>
    <x v="3"/>
    <s v="Allen Precision "/>
    <x v="1023"/>
    <x v="1"/>
    <s v="Randolph"/>
    <n v="2"/>
    <m/>
    <x v="4"/>
    <s v="P.O. Box 2001, Asheboro, NC"/>
    <n v="27204"/>
    <s v="336.626.2233"/>
    <s v="www.co.randolph.nc.us"/>
    <s v="Not Required"/>
    <s v="Not Required"/>
    <s v="Not Required"/>
    <s v="Not Required"/>
    <s v="W/S"/>
    <n v="130095"/>
    <s v="N/A"/>
    <s v="N/A"/>
    <s v="Not Required"/>
    <s v="Not Required"/>
    <s v="Not Required"/>
    <s v="Not Required"/>
    <s v="N/A"/>
    <s v="N/A"/>
    <x v="0"/>
    <n v="0"/>
    <n v="69190.23000000001"/>
    <s v="N/A"/>
    <s v="N/A"/>
    <s v="Not Required"/>
    <s v="Not Required"/>
    <s v="Not Required"/>
    <s v="Not Required"/>
    <s v="N/A. Local Governments apply for reimbursements."/>
    <s v="N/A"/>
    <s v="N/A"/>
    <s v="N/A"/>
    <n v="69190.23000000001"/>
  </r>
  <r>
    <s v="PR-1347"/>
    <x v="4"/>
    <x v="0"/>
    <x v="962"/>
    <x v="3"/>
    <s v="Industrial Park"/>
    <x v="1024"/>
    <x v="1"/>
    <s v="Cleveland"/>
    <n v="1"/>
    <m/>
    <x v="4"/>
    <s v="P.O. Box 1210, Shelby, NC"/>
    <n v="28151"/>
    <s v="704-484-4900"/>
    <s v="www.clevelandcounty.com"/>
    <s v="Not Required"/>
    <s v="Not Required"/>
    <s v="Not Required"/>
    <s v="Not Required"/>
    <s v="W/S"/>
    <n v="500000"/>
    <s v="N/A"/>
    <s v="N/A"/>
    <s v="Not Required"/>
    <s v="Not Required"/>
    <s v="Not Required"/>
    <s v="Not Required"/>
    <s v="N/A"/>
    <s v="N/A"/>
    <x v="0"/>
    <n v="0"/>
    <n v="469770.77"/>
    <s v="N/A"/>
    <s v="N/A"/>
    <s v="Not Required"/>
    <s v="Not Required"/>
    <s v="Not Required"/>
    <s v="Not Required"/>
    <s v="N/A. Local Governments apply for reimbursements."/>
    <s v="N/A"/>
    <s v="N/A"/>
    <s v="N/A"/>
    <n v="469770.77"/>
  </r>
  <r>
    <s v="PR-1348"/>
    <x v="4"/>
    <x v="0"/>
    <x v="963"/>
    <x v="3"/>
    <s v="Southern States"/>
    <x v="1025"/>
    <x v="1"/>
    <s v="Robeson"/>
    <n v="1"/>
    <s v="701 North Elm Street, Lumberton, NC"/>
    <x v="4"/>
    <m/>
    <n v="28358"/>
    <s v="910-671-3000"/>
    <s v="www.co.robeson.nc.us"/>
    <s v="Not Required"/>
    <s v="Not Required"/>
    <s v="Not Required"/>
    <s v="Not Required"/>
    <s v="Water"/>
    <n v="20000"/>
    <s v="N/A"/>
    <s v="N/A"/>
    <s v="Not Required"/>
    <s v="Not Required"/>
    <s v="Not Required"/>
    <s v="Not Required"/>
    <s v="N/A"/>
    <s v="N/A"/>
    <x v="0"/>
    <n v="0"/>
    <n v="20000"/>
    <s v="N/A"/>
    <s v="N/A"/>
    <s v="Not Required"/>
    <s v="Not Required"/>
    <s v="Not Required"/>
    <s v="Not Required"/>
    <s v="N/A. Local Governments apply for reimbursements."/>
    <s v="N/A"/>
    <s v="N/A"/>
    <s v="N/A"/>
    <n v="20000"/>
  </r>
  <r>
    <s v="PR-1228"/>
    <x v="4"/>
    <x v="0"/>
    <x v="964"/>
    <x v="4"/>
    <s v="Hydac"/>
    <x v="1026"/>
    <x v="2"/>
    <s v="Lincoln"/>
    <n v="2"/>
    <s v="115 West Main Street, Lincolnton, NC"/>
    <x v="4"/>
    <m/>
    <n v="28092"/>
    <s v="704.736.8471"/>
    <s v="www.co.lincoln.nc.us"/>
    <s v="Not Required"/>
    <s v="Not Required"/>
    <s v="Not Required"/>
    <s v="Not Required"/>
    <s v="W/S"/>
    <n v="205500"/>
    <s v="N/A"/>
    <s v="N/A"/>
    <s v="Not Required"/>
    <s v="Not Required"/>
    <s v="Not Required"/>
    <s v="Not Required"/>
    <s v="N/A"/>
    <s v="N/A"/>
    <x v="0"/>
    <n v="0"/>
    <n v="144507.82"/>
    <s v="N/A"/>
    <s v="N/A"/>
    <s v="Not Required"/>
    <s v="Not Required"/>
    <s v="Not Required"/>
    <s v="Not Required"/>
    <s v="N/A. Local Governments apply for reimbursements."/>
    <s v="N/A"/>
    <s v="N/A"/>
    <s v="N/A"/>
    <n v="144507.82"/>
  </r>
  <r>
    <s v="PR-1226"/>
    <x v="4"/>
    <x v="0"/>
    <x v="940"/>
    <x v="4"/>
    <s v="Americhem"/>
    <x v="1027"/>
    <x v="1"/>
    <s v="Randolph"/>
    <n v="2"/>
    <m/>
    <x v="4"/>
    <s v="P.O. Box 2001, Asheboro, NC"/>
    <n v="27204"/>
    <s v="336.626.2233"/>
    <s v="www.co.randolph.nc.us"/>
    <s v="Not Required"/>
    <s v="Not Required"/>
    <s v="Not Required"/>
    <s v="Not Required"/>
    <s v="Sewer"/>
    <n v="59850"/>
    <s v="N/A"/>
    <s v="N/A"/>
    <s v="Not Required"/>
    <s v="Not Required"/>
    <s v="Not Required"/>
    <s v="Not Required"/>
    <s v="N/A"/>
    <s v="N/A"/>
    <x v="0"/>
    <n v="0"/>
    <n v="59837.55"/>
    <s v="N/A"/>
    <s v="N/A"/>
    <s v="Not Required"/>
    <s v="Not Required"/>
    <s v="Not Required"/>
    <s v="Not Required"/>
    <s v="N/A. Local Governments apply for reimbursements."/>
    <s v="N/A"/>
    <s v="N/A"/>
    <s v="N/A"/>
    <n v="59837.55"/>
  </r>
  <r>
    <s v="PR-1136"/>
    <x v="4"/>
    <x v="0"/>
    <x v="965"/>
    <x v="4"/>
    <s v="Dopaco"/>
    <x v="1028"/>
    <x v="1"/>
    <s v="Lenoir"/>
    <n v="1"/>
    <s v="207 East King Street, Kinston, NC"/>
    <x v="4"/>
    <m/>
    <n v="28501"/>
    <s v="252.939.3110"/>
    <s v="www.ci.kinston.nc.us"/>
    <s v="Not Required"/>
    <s v="Not Required"/>
    <s v="Not Required"/>
    <s v="Not Required"/>
    <s v="Electric"/>
    <n v="500000"/>
    <s v="N/A"/>
    <s v="N/A"/>
    <s v="Not Required"/>
    <s v="Not Required"/>
    <s v="Not Required"/>
    <s v="Not Required"/>
    <s v="N/A"/>
    <s v="N/A"/>
    <x v="0"/>
    <n v="0"/>
    <n v="500000"/>
    <s v="N/A"/>
    <s v="N/A"/>
    <s v="Not Required"/>
    <s v="Not Required"/>
    <s v="Not Required"/>
    <s v="Not Required"/>
    <s v="N/A. Local Governments apply for reimbursements."/>
    <s v="N/A"/>
    <s v="N/A"/>
    <s v="N/A"/>
    <n v="500000"/>
  </r>
  <r>
    <s v="PR-1349"/>
    <x v="4"/>
    <x v="0"/>
    <x v="966"/>
    <x v="4"/>
    <s v="Vescom"/>
    <x v="1029"/>
    <x v="1"/>
    <s v="Vance"/>
    <n v="1"/>
    <s v="122 Young Street, Suite B, Henderson, NC"/>
    <x v="4"/>
    <m/>
    <n v="27536"/>
    <s v="252.738.2001"/>
    <s v="www.vancecounty.com"/>
    <s v="Not Required"/>
    <s v="Not Required"/>
    <s v="Not Required"/>
    <s v="Not Required"/>
    <s v="Water"/>
    <n v="33000"/>
    <s v="N/A"/>
    <s v="N/A"/>
    <s v="Not Required"/>
    <s v="Not Required"/>
    <s v="Not Required"/>
    <s v="Not Required"/>
    <s v="N/A"/>
    <s v="N/A"/>
    <x v="0"/>
    <n v="0"/>
    <n v="33000"/>
    <s v="N/A"/>
    <s v="N/A"/>
    <s v="Not Required"/>
    <s v="Not Required"/>
    <s v="Not Required"/>
    <s v="Not Required"/>
    <s v="N/A. Local Governments apply for reimbursements."/>
    <s v="N/A"/>
    <s v="N/A"/>
    <s v="N/A"/>
    <n v="33000"/>
  </r>
  <r>
    <s v="PR-1043"/>
    <x v="4"/>
    <x v="0"/>
    <x v="967"/>
    <x v="4"/>
    <s v="Caterpillar"/>
    <x v="1030"/>
    <x v="1"/>
    <s v="Lee"/>
    <n v="2"/>
    <s v="106 Hillcrest Drive, Sanford, NC"/>
    <x v="4"/>
    <m/>
    <n v="27331"/>
    <s v="919.718.4605"/>
    <s v="www.leecountync.gov"/>
    <s v="Not Required"/>
    <s v="Not Required"/>
    <s v="Not Required"/>
    <s v="Not Required"/>
    <s v="Road"/>
    <n v="500000"/>
    <s v="N/A"/>
    <s v="N/A"/>
    <s v="Not Required"/>
    <s v="Not Required"/>
    <s v="Not Required"/>
    <s v="Not Required"/>
    <s v="N/A"/>
    <s v="N/A"/>
    <x v="0"/>
    <n v="0"/>
    <n v="302793.26"/>
    <s v="N/A"/>
    <s v="N/A"/>
    <s v="Not Required"/>
    <s v="Not Required"/>
    <s v="Not Required"/>
    <s v="Not Required"/>
    <s v="N/A. Local Governments apply for reimbursements."/>
    <s v="N/A"/>
    <s v="N/A"/>
    <s v="N/A"/>
    <n v="302793.26"/>
  </r>
  <r>
    <s v="PR-1294"/>
    <x v="4"/>
    <x v="0"/>
    <x v="204"/>
    <x v="4"/>
    <s v="Geiger"/>
    <x v="1031"/>
    <x v="1"/>
    <s v="Burke"/>
    <n v="1"/>
    <s v="200 Avery Avenue, Morganton, NC"/>
    <x v="4"/>
    <m/>
    <n v="28680"/>
    <s v="828-439-4340"/>
    <s v="www.co.burke.nc.us"/>
    <s v="Not Required"/>
    <s v="Not Required"/>
    <s v="Not Required"/>
    <s v="Not Required"/>
    <s v="Sewer"/>
    <n v="500000"/>
    <s v="N/A"/>
    <s v="N/A"/>
    <s v="Not Required"/>
    <s v="Not Required"/>
    <s v="Not Required"/>
    <s v="Not Required"/>
    <s v="N/A"/>
    <s v="N/A"/>
    <x v="0"/>
    <n v="0"/>
    <n v="500000"/>
    <s v="N/A"/>
    <s v="N/A"/>
    <s v="Not Required"/>
    <s v="Not Required"/>
    <s v="Not Required"/>
    <s v="Not Required"/>
    <s v="N/A. Local Governments apply for reimbursements."/>
    <s v="N/A"/>
    <s v="N/A"/>
    <s v="N/A"/>
    <n v="500000"/>
  </r>
  <r>
    <s v="11-1072"/>
    <x v="4"/>
    <x v="0"/>
    <x v="211"/>
    <x v="4"/>
    <s v="Kings Mountain Water Extension"/>
    <x v="1032"/>
    <x v="1"/>
    <s v="Cleveland"/>
    <n v="1"/>
    <s v="348 Holiday Inn Drive, Kings Mountain, NC 28086"/>
    <x v="4"/>
    <s v="101 W. Gold Street, Kings Mountain, NC"/>
    <n v="28086"/>
    <s v="(704) 734-4595"/>
    <m/>
    <s v="Not Required"/>
    <s v="Not Required"/>
    <s v="Not Required"/>
    <s v="Not Required"/>
    <s v="Water Line Extension"/>
    <n v="94287"/>
    <s v="N/A"/>
    <s v="N/A"/>
    <n v="19"/>
    <n v="117"/>
    <s v="Not Required"/>
    <s v="Not Required"/>
    <s v="N/A"/>
    <s v="N/A"/>
    <x v="0"/>
    <n v="0"/>
    <n v="94287"/>
    <s v="N/A"/>
    <s v="N/A"/>
    <s v="Not Required"/>
    <s v="Not Required"/>
    <s v="Not Required"/>
    <s v="Not Required"/>
    <s v="N/A. Local Governments apply for reimbursements."/>
    <n v="4963"/>
    <s v="Cash or Services"/>
    <s v="Unknown"/>
    <n v="94287"/>
  </r>
  <r>
    <s v="PR-1058"/>
    <x v="4"/>
    <x v="0"/>
    <x v="968"/>
    <x v="4"/>
    <s v="Superior Essex Generator"/>
    <x v="1033"/>
    <x v="1"/>
    <s v="Edgecombe"/>
    <n v="1"/>
    <s v="2901 Anaconda Road, Tarboro, NC 27886"/>
    <x v="4"/>
    <s v="500 Main Street, Tarboro, NC"/>
    <n v="27886"/>
    <s v="(252) 641-4250"/>
    <m/>
    <n v="331422"/>
    <s v="Not Required"/>
    <s v="Manufacturing"/>
    <s v="Not Required"/>
    <s v="Generator"/>
    <n v="250000"/>
    <s v="N/A"/>
    <s v="N/A"/>
    <n v="64"/>
    <s v="Not Required"/>
    <s v="Not Required"/>
    <s v="Not Required"/>
    <s v="N/A"/>
    <s v="N/A"/>
    <x v="0"/>
    <n v="0"/>
    <n v="250000"/>
    <s v="N/A"/>
    <s v="N/A"/>
    <s v="Not Required"/>
    <s v="Not Required"/>
    <s v="Not Required"/>
    <s v="Not Required"/>
    <s v="N/A. Local Governments apply for reimbursements."/>
    <n v="110000"/>
    <s v="Cash or Services"/>
    <s v="Unknown"/>
    <n v="250000"/>
  </r>
  <r>
    <s v="11-1073"/>
    <x v="4"/>
    <x v="0"/>
    <x v="969"/>
    <x v="4"/>
    <s v="Maple Commerce Park"/>
    <x v="1011"/>
    <x v="3"/>
    <s v="Currituck"/>
    <n v="2"/>
    <m/>
    <x v="4"/>
    <s v="153 Courthouse Road, Suite 204, Currituck, NC"/>
    <n v="27929"/>
    <s v="(252) 232-2075"/>
    <m/>
    <s v="Not Required"/>
    <s v="Not Required"/>
    <s v="Not Required"/>
    <s v="Not Required"/>
    <s v="Sewer Improvements"/>
    <n v="500000"/>
    <s v="N/A"/>
    <s v="N/A"/>
    <s v="Not Required"/>
    <s v="Not Required"/>
    <s v="Not Required"/>
    <s v="Not Required"/>
    <s v="N/A"/>
    <s v="N/A"/>
    <x v="0"/>
    <n v="0"/>
    <n v="490447.21"/>
    <s v="N/A"/>
    <s v="N/A"/>
    <s v="Not Required"/>
    <s v="Not Required"/>
    <s v="Not Required"/>
    <s v="Not Required"/>
    <s v="N/A. Local Governments apply for reimbursements."/>
    <n v="2611362"/>
    <s v="Cash or Services"/>
    <s v="Unknown"/>
    <n v="490447.21"/>
  </r>
  <r>
    <s v="PR-1100a"/>
    <x v="4"/>
    <x v="0"/>
    <x v="220"/>
    <x v="4"/>
    <s v="West Pharmaceuticals Generator"/>
    <x v="1004"/>
    <x v="1"/>
    <s v="Lenoir"/>
    <n v="1"/>
    <s v="1028 Enterprise Boulevard, Kinston, NC 28504"/>
    <x v="4"/>
    <s v="P.O. Box 339, Kinston, NC"/>
    <n v="28502"/>
    <s v="(252) 939-3287"/>
    <m/>
    <n v="326200"/>
    <s v="Not Required"/>
    <s v="Manufacturing"/>
    <s v="Not Required"/>
    <s v="Generator"/>
    <n v="500000"/>
    <s v="N/A"/>
    <s v="N/A"/>
    <s v="Not Required"/>
    <n v="328"/>
    <s v="Not Required"/>
    <s v="Not Required"/>
    <s v="N/A"/>
    <s v="N/A"/>
    <x v="0"/>
    <n v="0"/>
    <n v="500000"/>
    <s v="N/A"/>
    <s v="N/A"/>
    <s v="Not Required"/>
    <s v="Not Required"/>
    <s v="Not Required"/>
    <s v="Not Required"/>
    <s v="N/A. Local Governments apply for reimbursements."/>
    <n v="362500"/>
    <s v="Cash or Services"/>
    <s v="Unknown"/>
    <n v="500000"/>
  </r>
  <r>
    <s v="11-1075"/>
    <x v="4"/>
    <x v="0"/>
    <x v="970"/>
    <x v="4"/>
    <s v="Ellerbe Sewer Connection"/>
    <x v="1011"/>
    <x v="3"/>
    <s v="Richmond"/>
    <n v="1"/>
    <m/>
    <x v="4"/>
    <s v="125 S. Hancock Street, Rockingham, NC"/>
    <n v="28380"/>
    <s v="(910) 997-8209"/>
    <m/>
    <s v="Not Required"/>
    <s v="Not Required"/>
    <s v="Not Required"/>
    <s v="Not Required"/>
    <s v="Water/Sewer"/>
    <n v="250000"/>
    <s v="N/A"/>
    <s v="N/A"/>
    <s v="Not Required"/>
    <s v="Not Required"/>
    <s v="Not Required"/>
    <s v="Not Required"/>
    <s v="N/A"/>
    <s v="N/A"/>
    <x v="0"/>
    <n v="0"/>
    <n v="250000"/>
    <s v="N/A"/>
    <s v="N/A"/>
    <s v="Not Required"/>
    <s v="Not Required"/>
    <s v="Not Required"/>
    <s v="Not Required"/>
    <s v="N/A. Local Governments apply for reimbursements."/>
    <n v="775000"/>
    <s v="Cash or Services"/>
    <s v="Unknown"/>
    <n v="250000"/>
  </r>
  <r>
    <s v="11-1074"/>
    <x v="4"/>
    <x v="0"/>
    <x v="970"/>
    <x v="4"/>
    <s v="Chocowinity Industrial Park"/>
    <x v="1011"/>
    <x v="3"/>
    <s v="Beaufort"/>
    <n v="1"/>
    <m/>
    <x v="4"/>
    <s v="P.O. Box 145, Chocowinity, NC"/>
    <n v="27817"/>
    <s v="(252) 946-6568"/>
    <m/>
    <s v="Not Required"/>
    <s v="Not Required"/>
    <s v="Not Required"/>
    <s v="Not Required"/>
    <s v="Sewer Improvements"/>
    <n v="378080"/>
    <s v="N/A"/>
    <s v="N/A"/>
    <s v="Not Required"/>
    <s v="Not Required"/>
    <s v="Not Required"/>
    <s v="Not Required"/>
    <s v="N/A"/>
    <s v="N/A"/>
    <x v="0"/>
    <n v="0"/>
    <n v="378080"/>
    <s v="N/A"/>
    <s v="N/A"/>
    <s v="Not Required"/>
    <s v="Not Required"/>
    <s v="Not Required"/>
    <s v="Not Required"/>
    <s v="N/A. Local Governments apply for reimbursements."/>
    <m/>
    <m/>
    <m/>
    <n v="378080"/>
  </r>
  <r>
    <s v="12-1045"/>
    <x v="4"/>
    <x v="0"/>
    <x v="971"/>
    <x v="5"/>
    <s v="US 17 Industrial Park Improvements"/>
    <x v="1034"/>
    <x v="1"/>
    <s v="Jones"/>
    <n v="1"/>
    <m/>
    <x v="4"/>
    <s v="P.O. Box 340, Trenton, NC"/>
    <n v="28585"/>
    <s v="(252) 229-7516"/>
    <m/>
    <n v="541512"/>
    <s v="Not Required"/>
    <s v="Professional, Scientific, and Technical Services"/>
    <s v="Not Required"/>
    <s v="Water/Sewer"/>
    <n v="380000"/>
    <s v="N/A"/>
    <s v="N/A"/>
    <n v="38"/>
    <n v="18"/>
    <s v="Not Required"/>
    <s v="Not Required"/>
    <s v="N/A"/>
    <s v="N/A"/>
    <x v="0"/>
    <n v="0"/>
    <n v="355679.33"/>
    <s v="N/A"/>
    <s v="N/A"/>
    <s v="Not Required"/>
    <s v="Not Required"/>
    <s v="Not Required"/>
    <s v="Not Required"/>
    <s v="N/A. Local Governments apply for reimbursements."/>
    <n v="13750"/>
    <s v="Cash or Services"/>
    <s v="Unknown"/>
    <n v="355679.33"/>
  </r>
  <r>
    <s v="12-1046"/>
    <x v="4"/>
    <x v="0"/>
    <x v="972"/>
    <x v="5"/>
    <s v="Horsehead Water/Sewer"/>
    <x v="1035"/>
    <x v="2"/>
    <s v="Rutherford"/>
    <n v="1"/>
    <m/>
    <x v="4"/>
    <s v="128 N. Powell Street, Forest City, NC"/>
    <n v="28043"/>
    <s v="(828) 248-4747"/>
    <m/>
    <n v="331492"/>
    <s v="Not Required"/>
    <s v="Manufacturing"/>
    <s v="Not Required"/>
    <s v="Water/Sewer"/>
    <n v="500000"/>
    <s v="N/A"/>
    <s v="N/A"/>
    <n v="250"/>
    <s v="Not Required"/>
    <s v="Not Required"/>
    <s v="Not Required"/>
    <s v="N/A"/>
    <s v="N/A"/>
    <x v="0"/>
    <n v="0"/>
    <n v="500000"/>
    <s v="N/A"/>
    <s v="N/A"/>
    <s v="Not Required"/>
    <s v="Not Required"/>
    <s v="Not Required"/>
    <s v="Not Required"/>
    <s v="N/A. Local Governments apply for reimbursements."/>
    <n v="50000"/>
    <s v="Cash or Services"/>
    <s v="Unknown"/>
    <n v="500000"/>
  </r>
  <r>
    <s v="12-1098"/>
    <x v="4"/>
    <x v="0"/>
    <x v="973"/>
    <x v="5"/>
    <s v="Enviva Access Road"/>
    <x v="1036"/>
    <x v="2"/>
    <s v="Northampton"/>
    <n v="1"/>
    <s v="Lebanon Church Road, "/>
    <x v="4"/>
    <s v="P.O. Box 808, Jackson, NC"/>
    <n v="27845"/>
    <s v="(252) 534-2221"/>
    <m/>
    <n v="321999"/>
    <s v="Not Required"/>
    <s v="Manufacturing"/>
    <s v="Not Required"/>
    <s v="Access Road"/>
    <n v="500000"/>
    <s v="N/A"/>
    <s v="N/A"/>
    <n v="62"/>
    <s v="Not Required"/>
    <s v="Not Required"/>
    <s v="Not Required"/>
    <s v="N/A"/>
    <s v="N/A"/>
    <x v="0"/>
    <n v="0"/>
    <n v="387757.22"/>
    <s v="N/A"/>
    <s v="N/A"/>
    <s v="Not Required"/>
    <s v="Not Required"/>
    <s v="Not Required"/>
    <s v="Not Required"/>
    <s v="N/A. Local Governments apply for reimbursements."/>
    <m/>
    <m/>
    <m/>
    <n v="387757.22"/>
  </r>
  <r>
    <s v="12-1099"/>
    <x v="4"/>
    <x v="0"/>
    <x v="974"/>
    <x v="5"/>
    <s v="Green Recycling Solutions"/>
    <x v="1037"/>
    <x v="2"/>
    <s v="Jones"/>
    <n v="1"/>
    <m/>
    <x v="4"/>
    <s v="P.O. Box 265, Maysville, NC"/>
    <s v="28555-0256"/>
    <s v="(910) 743-4441"/>
    <s v="www.townofmaysville.org"/>
    <s v="Not Required"/>
    <s v="Not Required"/>
    <s v="Not Required"/>
    <s v="Not Required"/>
    <s v="Water"/>
    <n v="150000"/>
    <s v="N/A"/>
    <s v="N/A"/>
    <s v="Not Required"/>
    <s v="Not Required"/>
    <s v="Not Required"/>
    <s v="Not Required"/>
    <s v="N/A"/>
    <s v="N/A"/>
    <x v="0"/>
    <n v="0"/>
    <n v="86673"/>
    <s v="N/A"/>
    <s v="N/A"/>
    <s v="Not Required"/>
    <s v="Not Required"/>
    <s v="Not Required"/>
    <s v="Not Required"/>
    <s v="N/A - Local Governments Apply for Reimbursement"/>
    <s v="Not Required"/>
    <s v="Not Required"/>
    <s v="Not Required"/>
    <n v="86673"/>
  </r>
  <r>
    <s v="12-1136"/>
    <x v="4"/>
    <x v="0"/>
    <x v="276"/>
    <x v="5"/>
    <s v="AT&amp;T "/>
    <x v="1038"/>
    <x v="2"/>
    <s v="Cleveland"/>
    <n v="1"/>
    <m/>
    <x v="4"/>
    <s v="P.O. Box 1210, Shelby, NC"/>
    <n v="28151"/>
    <s v="(704) 484-4800"/>
    <s v="www.clevelandcounty.com"/>
    <s v="Not Required"/>
    <s v="Not Required"/>
    <s v="Not Required"/>
    <s v="Not Required"/>
    <s v="Water, Sewer, Road"/>
    <n v="500000"/>
    <s v="N/A"/>
    <s v="N/A"/>
    <s v="Not Required"/>
    <s v="Not Required"/>
    <s v="Not Required"/>
    <s v="Not Required"/>
    <s v="N/A"/>
    <s v="N/A"/>
    <x v="0"/>
    <n v="0"/>
    <n v="242006.52000000002"/>
    <s v="N/A"/>
    <s v="N/A"/>
    <s v="Not Required"/>
    <s v="Not Required"/>
    <s v="Not Required"/>
    <s v="Not Required"/>
    <s v="N/A - Local Governments Apply for Reimbursement"/>
    <s v="Not Required"/>
    <s v="Not Required"/>
    <s v="Not Required"/>
    <n v="242006.52000000002"/>
  </r>
  <r>
    <s v="12-1046a"/>
    <x v="4"/>
    <x v="0"/>
    <x v="975"/>
    <x v="5"/>
    <s v="Horsehead"/>
    <x v="1035"/>
    <x v="2"/>
    <s v="Rutherford"/>
    <n v="1"/>
    <s v="289 North Main Street, Rutherfordton"/>
    <x v="4"/>
    <m/>
    <n v="28139"/>
    <s v="(828) 287-6060"/>
    <s v="www.rutherfordcountync.gov"/>
    <s v="Not Required"/>
    <s v="Not Required"/>
    <s v="Not Required"/>
    <s v="Not Required"/>
    <s v="Road"/>
    <n v="500000"/>
    <s v="N/A"/>
    <s v="N/A"/>
    <s v="Not Required"/>
    <s v="Not Required"/>
    <s v="Not Required"/>
    <s v="Not Required"/>
    <s v="N/A"/>
    <s v="N/A"/>
    <x v="0"/>
    <n v="0"/>
    <n v="500000"/>
    <s v="N/A"/>
    <s v="N/A"/>
    <s v="Not Required"/>
    <s v="Not Required"/>
    <s v="Not Required"/>
    <s v="Not Required"/>
    <s v="N/A - Local Governments Apply for Reimbursement"/>
    <s v="Not Required"/>
    <s v="Not Required"/>
    <s v="Not Required"/>
    <n v="500000"/>
  </r>
  <r>
    <s v="13-1003"/>
    <x v="4"/>
    <x v="0"/>
    <x v="976"/>
    <x v="6"/>
    <s v="Pittsburg Glass Works"/>
    <x v="1039"/>
    <x v="1"/>
    <s v="Surry"/>
    <n v="2"/>
    <s v="226 North Bridge Street, Elkin"/>
    <x v="4"/>
    <m/>
    <n v="28621"/>
    <s v="(336) 794-6464"/>
    <s v="www.elkinnc.org"/>
    <s v="Not Required"/>
    <s v="Not Required"/>
    <s v="Not Required"/>
    <s v="Not Required"/>
    <s v="Sewer"/>
    <n v="648259"/>
    <s v="N/A"/>
    <s v="N/A"/>
    <s v="Not Required"/>
    <s v="Not Required"/>
    <s v="Not Required"/>
    <s v="Not Required"/>
    <s v="N/A"/>
    <s v="N/A"/>
    <x v="0"/>
    <n v="0"/>
    <n v="648259"/>
    <s v="N/A"/>
    <s v="N/A"/>
    <s v="Not Required"/>
    <s v="Not Required"/>
    <s v="Not Required"/>
    <s v="Not Required"/>
    <s v="N/A - Local Governments Apply for Reimbursement"/>
    <s v="Not Required"/>
    <s v="Not Required"/>
    <s v="Not Required"/>
    <n v="429634.93"/>
  </r>
  <r>
    <s v="13-1004"/>
    <x v="4"/>
    <x v="0"/>
    <x v="977"/>
    <x v="6"/>
    <s v="Woodfuels"/>
    <x v="1040"/>
    <x v="2"/>
    <s v="Wilson"/>
    <n v="1"/>
    <s v="2201 Miller Road South, Wilson"/>
    <x v="4"/>
    <m/>
    <s v="27894-1728"/>
    <s v="(252) 399-2803"/>
    <s v="www.wilson-co.com"/>
    <s v="Not Required"/>
    <s v="Not Required"/>
    <s v="Not Required"/>
    <s v="Not Required"/>
    <s v="Sewer"/>
    <n v="356000"/>
    <s v="N/A"/>
    <s v="N/A"/>
    <s v="Not Required"/>
    <s v="Not Required"/>
    <s v="Not Required"/>
    <s v="Not Required"/>
    <s v="N/A"/>
    <s v="N/A"/>
    <x v="1"/>
    <n v="0"/>
    <n v="0"/>
    <s v="N/A"/>
    <s v="N/A"/>
    <s v="Not Required"/>
    <s v="Not Required"/>
    <s v="Not Required"/>
    <s v="Not Required"/>
    <s v="N/A - Local Governments Apply for Reimbursement"/>
    <s v="Not Required"/>
    <s v="Not Required"/>
    <s v="Not Required"/>
    <n v="0"/>
  </r>
  <r>
    <s v="13-1005"/>
    <x v="4"/>
    <x v="0"/>
    <x v="311"/>
    <x v="6"/>
    <s v="Montgomery County"/>
    <x v="1011"/>
    <x v="3"/>
    <s v="Montgomery"/>
    <n v="1"/>
    <s v="341 North Main Street, Troy"/>
    <x v="4"/>
    <m/>
    <n v="27371"/>
    <s v="(910) 576-6171"/>
    <s v="www.montgomerycountync.com"/>
    <s v="Not Required"/>
    <s v="Not Required"/>
    <s v="Not Required"/>
    <s v="Not Required"/>
    <s v="Water"/>
    <n v="721020"/>
    <s v="N/A"/>
    <s v="N/A"/>
    <s v="Not Required"/>
    <s v="Not Required"/>
    <s v="Not Required"/>
    <s v="Not Required"/>
    <s v="N/A"/>
    <s v="N/A"/>
    <x v="0"/>
    <n v="0"/>
    <n v="721020"/>
    <s v="N/A"/>
    <s v="N/A"/>
    <s v="Not Required"/>
    <s v="Not Required"/>
    <s v="Not Required"/>
    <s v="Not Required"/>
    <s v="N/A - Local Governments Apply for Reimbursement"/>
    <s v="Not Required"/>
    <s v="Not Required"/>
    <s v="Not Required"/>
    <n v="721020"/>
  </r>
  <r>
    <s v="12-1100"/>
    <x v="4"/>
    <x v="0"/>
    <x v="978"/>
    <x v="6"/>
    <s v="KSM Castings"/>
    <x v="1041"/>
    <x v="2"/>
    <s v="Cleveland"/>
    <n v="1"/>
    <s v="Plato Lee Road"/>
    <x v="4"/>
    <s v="P.O. Box 207, Shelby"/>
    <n v="28151"/>
    <s v="(704) 484-6801"/>
    <s v="www.cityofshelby.com"/>
    <n v="331521"/>
    <s v="Not Required"/>
    <s v="Manufacturing"/>
    <s v="Not Required"/>
    <s v="Water, Sewer"/>
    <n v="455478"/>
    <s v="N/A"/>
    <s v="N/A"/>
    <s v="Not Required"/>
    <s v="Not Required"/>
    <s v="Not Required"/>
    <s v="Not Required"/>
    <s v="N/A"/>
    <s v="N/A"/>
    <x v="0"/>
    <n v="0"/>
    <n v="373240.37"/>
    <s v="N/A"/>
    <s v="N/A"/>
    <s v="Not Required"/>
    <s v="Not Required"/>
    <s v="Not Required"/>
    <s v="Not Required"/>
    <s v="N/A - Local Governments Apply for Reimbursement"/>
    <s v="Not Required"/>
    <s v="Not Required"/>
    <s v="Not Required"/>
    <n v="373240.37"/>
  </r>
  <r>
    <s v="13-1006"/>
    <x v="4"/>
    <x v="0"/>
    <x v="979"/>
    <x v="6"/>
    <s v="FCC Expansion"/>
    <x v="1042"/>
    <x v="1"/>
    <s v="Scotland"/>
    <n v="1"/>
    <s v="1800 Fieldcrest Road"/>
    <x v="4"/>
    <s v="507 W. Covington Street, Laurinburg"/>
    <n v="28352"/>
    <s v="(910) 384-1530"/>
    <s v="www.scotlandcounty.org"/>
    <n v="336350"/>
    <s v="Not Required"/>
    <s v="Manufacturing"/>
    <s v="Not Required"/>
    <s v="Water"/>
    <n v="500000"/>
    <s v="N/A"/>
    <s v="N/A"/>
    <s v="Not Required"/>
    <s v="Not Required"/>
    <s v="Not Required"/>
    <s v="Not Required"/>
    <s v="N/A"/>
    <s v="N/A"/>
    <x v="0"/>
    <n v="0"/>
    <n v="500000"/>
    <s v="N/A"/>
    <s v="N/A"/>
    <s v="Not Required"/>
    <s v="Not Required"/>
    <s v="Not Required"/>
    <s v="Not Required"/>
    <s v="N/A - Local Governments Apply for Reimbursement"/>
    <s v="Not Required"/>
    <s v="Not Required"/>
    <s v="Not Required"/>
    <n v="500000"/>
  </r>
  <r>
    <s v="13-1007"/>
    <x v="4"/>
    <x v="0"/>
    <x v="325"/>
    <x v="6"/>
    <s v="Andrew Pearson"/>
    <x v="1043"/>
    <x v="1"/>
    <s v="Surry"/>
    <n v="2"/>
    <s v="1 Andrew Pearson Drive"/>
    <x v="4"/>
    <s v="P.O. Box 70, Mount Airy"/>
    <n v="27030"/>
    <s v="(336) 786-3501"/>
    <s v="www.mountairy.org"/>
    <n v="327215"/>
    <s v="Not Required"/>
    <s v="Manufacturing"/>
    <s v="Not Required"/>
    <s v="Gas"/>
    <n v="80000"/>
    <s v="N/A"/>
    <s v="N/A"/>
    <s v="Not Required"/>
    <s v="Not Required"/>
    <s v="Not Required"/>
    <s v="Not Required"/>
    <s v="N/A"/>
    <s v="N/A"/>
    <x v="0"/>
    <n v="0"/>
    <n v="45873.32"/>
    <s v="N/A"/>
    <s v="N/A"/>
    <s v="Not Required"/>
    <s v="Not Required"/>
    <s v="Not Required"/>
    <s v="Not Required"/>
    <s v="N/A - Local Governments Apply for Reimbursement"/>
    <s v="Not Required"/>
    <s v="Not Required"/>
    <s v="Not Required"/>
    <n v="45873.32"/>
  </r>
  <r>
    <s v="13-1009"/>
    <x v="4"/>
    <x v="0"/>
    <x v="980"/>
    <x v="6"/>
    <s v="Acme United"/>
    <x v="1044"/>
    <x v="1"/>
    <s v="Edgecombe"/>
    <n v="1"/>
    <s v="2289 Tanner Road, Rocky Mount"/>
    <x v="4"/>
    <s v="P.O. Box 1180, Rocky Mount"/>
    <s v="27804-8314"/>
    <s v="(252) 972-1325"/>
    <s v="www.rockymountnc.gov"/>
    <n v="333515"/>
    <s v="Not Required"/>
    <s v="Manufacturing"/>
    <s v="Not Required"/>
    <s v="Sewer"/>
    <n v="30000"/>
    <s v="N/A"/>
    <s v="N/A"/>
    <s v="Not Required"/>
    <s v="Not Required"/>
    <s v="Not Required"/>
    <s v="Not Required"/>
    <s v="N/A"/>
    <s v="N/A"/>
    <x v="0"/>
    <n v="0"/>
    <n v="30000"/>
    <s v="N/A"/>
    <s v="N/A"/>
    <s v="Not Required"/>
    <s v="Not Required"/>
    <s v="Not Required"/>
    <s v="Not Required"/>
    <s v="N/A - Local Governments Apply for Reimbursement"/>
    <s v="Not Required"/>
    <s v="Not Required"/>
    <s v="Not Required"/>
    <n v="30000"/>
  </r>
  <r>
    <s v="13-1008"/>
    <x v="4"/>
    <x v="0"/>
    <x v="980"/>
    <x v="6"/>
    <s v="Weyerhaeuser"/>
    <x v="1045"/>
    <x v="1"/>
    <s v="Surry"/>
    <n v="2"/>
    <s v="524 Pride Way, Elkin"/>
    <x v="4"/>
    <s v="118 Hamby Road, Dobson"/>
    <n v="27017"/>
    <s v="(336) 401-8201"/>
    <s v="www.co.surry.nc.us"/>
    <n v="321219"/>
    <s v="Not Required"/>
    <s v="Manufacturing"/>
    <s v="Not Required"/>
    <s v="Gas"/>
    <n v="255900"/>
    <s v="N/A"/>
    <s v="N/A"/>
    <s v="Not Required"/>
    <s v="Not Required"/>
    <s v="Not Required"/>
    <s v="Not Required"/>
    <s v="N/A"/>
    <s v="N/A"/>
    <x v="0"/>
    <n v="0"/>
    <n v="31200"/>
    <s v="N/A"/>
    <s v="N/A"/>
    <s v="Not Required"/>
    <s v="Not Required"/>
    <s v="Not Required"/>
    <s v="Not Required"/>
    <s v="N/A - Local Governments Apply for Reimbursement"/>
    <s v="Not Required"/>
    <s v="Not Required"/>
    <s v="Not Required"/>
    <n v="31200"/>
  </r>
  <r>
    <s v="13-1011"/>
    <x v="4"/>
    <x v="0"/>
    <x v="981"/>
    <x v="7"/>
    <s v="Wright Foods"/>
    <x v="1046"/>
    <x v="1"/>
    <s v="Montgomery"/>
    <n v="1"/>
    <s v="Bilhen Road, Troy"/>
    <x v="4"/>
    <s v="315 N. Main Street, Troy"/>
    <n v="27371"/>
    <s v="(910) 572-3661"/>
    <s v="www.troy.nc.us"/>
    <n v="311421"/>
    <s v="Not Required"/>
    <s v="Manufacturing"/>
    <s v="Not Required"/>
    <s v="Sewer"/>
    <n v="470000"/>
    <s v="N/A"/>
    <s v="N/A"/>
    <s v="Not Required"/>
    <s v="Not Required"/>
    <s v="Not Required"/>
    <s v="Not Required"/>
    <s v="N/A"/>
    <s v="N/A"/>
    <x v="1"/>
    <n v="0"/>
    <n v="0"/>
    <s v="N/A"/>
    <s v="N/A"/>
    <s v="Not Required"/>
    <s v="Not Required"/>
    <s v="Not Required"/>
    <s v="Not Required"/>
    <s v="N/A - Local Governments Apply for Reimbursement"/>
    <s v="Not Required"/>
    <s v="Not Required"/>
    <s v="Not Required"/>
    <n v="0"/>
  </r>
  <r>
    <s v="13-1012"/>
    <x v="4"/>
    <x v="0"/>
    <x v="981"/>
    <x v="7"/>
    <s v="Alliance"/>
    <x v="1047"/>
    <x v="1"/>
    <s v="Rutherford"/>
    <n v="1"/>
    <s v="Fairground Road, Spindale"/>
    <x v="4"/>
    <s v="389 N. Main Street, Rutherfordton"/>
    <n v="28139"/>
    <s v="(828) 287-6060"/>
    <s v="www.rutherfordcountync.gov"/>
    <n v="326199"/>
    <s v="Not Required"/>
    <s v="Manufacturing"/>
    <s v="Not Required"/>
    <s v="Water"/>
    <n v="150000"/>
    <s v="N/A"/>
    <s v="N/A"/>
    <s v="Not Required"/>
    <s v="Not Required"/>
    <s v="Not Required"/>
    <s v="Not Required"/>
    <s v="N/A"/>
    <s v="N/A"/>
    <x v="0"/>
    <n v="0"/>
    <n v="117611.37"/>
    <s v="N/A"/>
    <s v="N/A"/>
    <s v="Not Required"/>
    <s v="Not Required"/>
    <s v="Not Required"/>
    <s v="Not Required"/>
    <s v="N/A - Local Governments Apply for Reimbursement"/>
    <s v="Not Required"/>
    <s v="Not Required"/>
    <s v="Not Required"/>
    <n v="117611.37"/>
  </r>
  <r>
    <s v="13-1010"/>
    <x v="4"/>
    <x v="0"/>
    <x v="981"/>
    <x v="7"/>
    <s v="Nashville Industrial Park"/>
    <x v="1011"/>
    <x v="3"/>
    <s v="Nash"/>
    <n v="2"/>
    <s v="Cooke Road, nashville"/>
    <x v="4"/>
    <s v="P.O. Box 987, nashville"/>
    <s v="27856-0987"/>
    <s v="(252) 459-4511"/>
    <s v="www.townofnashville.com"/>
    <s v="Not Required"/>
    <s v="Not Required"/>
    <s v="Not Required"/>
    <s v="Not Required"/>
    <s v="Sewer, Road"/>
    <n v="379087"/>
    <s v="N/A"/>
    <s v="N/A"/>
    <s v="Not Required"/>
    <s v="Not Required"/>
    <s v="Not Required"/>
    <s v="Not Required"/>
    <s v="N/A"/>
    <s v="N/A"/>
    <x v="0"/>
    <n v="0"/>
    <n v="336771.97"/>
    <s v="N/A"/>
    <s v="N/A"/>
    <s v="Not Required"/>
    <s v="Not Required"/>
    <s v="Not Required"/>
    <s v="Not Required"/>
    <s v="N/A - Local Governments Apply for Reimbursement"/>
    <s v="Not Required"/>
    <s v="Not Required"/>
    <s v="Not Required"/>
    <n v="336771.97"/>
  </r>
  <r>
    <s v="13-1015"/>
    <x v="4"/>
    <x v="0"/>
    <x v="982"/>
    <x v="7"/>
    <s v="Team Air, Inc."/>
    <x v="363"/>
    <x v="2"/>
    <s v="Rutherford"/>
    <n v="2"/>
    <s v="2015 Hwy 221 South, Rutherfordton"/>
    <x v="4"/>
    <s v="P.O. Box 186, Spindale"/>
    <n v="28160"/>
    <s v="(828) 286-1622"/>
    <s v="www.rutherfordcountync.gov"/>
    <n v="333415"/>
    <s v="Not Required"/>
    <s v="Manufacturing"/>
    <s v="Not Required"/>
    <s v="Sewer"/>
    <n v="112035"/>
    <s v="N/A"/>
    <s v="N/A"/>
    <s v="Not Required"/>
    <s v="Not Required"/>
    <s v="Not Required"/>
    <s v="Not Required"/>
    <s v="N/A"/>
    <s v="N/A"/>
    <x v="0"/>
    <n v="0"/>
    <n v="111747.75"/>
    <s v="N/A"/>
    <s v="N/A"/>
    <s v="Not Required"/>
    <s v="Not Required"/>
    <s v="Not Required"/>
    <s v="Not Required"/>
    <s v="N/A - Local Governments Apply for Reimbursement"/>
    <s v="Not Required"/>
    <s v="Not Required"/>
    <s v="Not Required"/>
    <n v="111747.75"/>
  </r>
  <r>
    <s v="13-1014"/>
    <x v="4"/>
    <x v="0"/>
    <x v="982"/>
    <x v="7"/>
    <s v="Gardner Glass"/>
    <x v="1048"/>
    <x v="1"/>
    <s v="Wilkes"/>
    <n v="2"/>
    <s v="600 Elkin Hwy, North Wilkesboro"/>
    <x v="4"/>
    <s v="110 North St., Wilkesboro"/>
    <n v="28697"/>
    <s v="(336) 651-7346"/>
    <s v="www.wilkescounty.net"/>
    <n v="327215"/>
    <s v="Not Required"/>
    <s v="Manufacturing"/>
    <s v="Not Required"/>
    <s v="Sewer"/>
    <n v="500000"/>
    <s v="N/A"/>
    <s v="N/A"/>
    <s v="Not Required"/>
    <s v="Not Required"/>
    <s v="Not Required"/>
    <s v="Not Required"/>
    <s v="N/A"/>
    <s v="N/A"/>
    <x v="0"/>
    <n v="0"/>
    <n v="366896.54000000004"/>
    <s v="N/A"/>
    <s v="N/A"/>
    <s v="Not Required"/>
    <s v="Not Required"/>
    <s v="Not Required"/>
    <s v="Not Required"/>
    <s v="N/A - Local Governments Apply for Reimbursement"/>
    <s v="Not Required"/>
    <s v="Not Required"/>
    <s v="Not Required"/>
    <n v="366896.54000000004"/>
  </r>
  <r>
    <s v="13-1013"/>
    <x v="4"/>
    <x v="0"/>
    <x v="982"/>
    <x v="7"/>
    <s v="Gildan"/>
    <x v="1049"/>
    <x v="1"/>
    <s v="Rowan"/>
    <n v="2"/>
    <s v="2121 Heilig Road"/>
    <x v="4"/>
    <s v="130 W. Innes St., Salisbury"/>
    <n v="28144"/>
    <s v="(704) 216-8180"/>
    <s v="www.rowancountync.gov"/>
    <n v="313111"/>
    <s v="Not Required"/>
    <s v="Manufacturing"/>
    <s v="Not Required"/>
    <s v="Water, Road"/>
    <n v="1133000"/>
    <s v="N/A"/>
    <s v="N/A"/>
    <s v="Not Required"/>
    <s v="Not Required"/>
    <s v="Not Required"/>
    <s v="Not Required"/>
    <s v="N/A"/>
    <s v="N/A"/>
    <x v="0"/>
    <n v="0"/>
    <n v="585624.40999999992"/>
    <s v="N/A"/>
    <s v="N/A"/>
    <s v="Not Required"/>
    <s v="Not Required"/>
    <s v="Not Required"/>
    <s v="Not Required"/>
    <s v="N/A - Local Governments Apply for Reimbursement"/>
    <s v="Not Required"/>
    <s v="Not Required"/>
    <s v="Not Required"/>
    <n v="585624.40999999992"/>
  </r>
  <r>
    <s v="14-1016"/>
    <x v="4"/>
    <x v="0"/>
    <x v="983"/>
    <x v="7"/>
    <s v="County Commerce Center"/>
    <x v="1011"/>
    <x v="3"/>
    <s v="Washington"/>
    <n v="1"/>
    <s v="116 Adams Street, Plymouth"/>
    <x v="4"/>
    <m/>
    <n v="27962"/>
    <s v="(252) 793-5823"/>
    <s v="www.washconc.org"/>
    <s v="Not Required"/>
    <s v="Not Required"/>
    <s v="Not Required"/>
    <s v="Not Required"/>
    <s v="Water, Sewer"/>
    <n v="1259550"/>
    <s v="N/A"/>
    <s v="N/A"/>
    <s v="Not Required"/>
    <s v="Not Required"/>
    <s v="Not Required"/>
    <s v="Not Required"/>
    <s v="N/A"/>
    <s v="N/A"/>
    <x v="0"/>
    <n v="0"/>
    <n v="980392.37"/>
    <s v="N/A"/>
    <s v="N/A"/>
    <s v="Not Required"/>
    <s v="Not Required"/>
    <s v="Not Required"/>
    <s v="Not Required"/>
    <s v="N/A - Local Governments Apply for Reimbursement"/>
    <s v="Not Required"/>
    <s v="Not Required"/>
    <s v="Not Required"/>
    <n v="980392.37"/>
  </r>
  <r>
    <s v="14-1017"/>
    <x v="4"/>
    <x v="0"/>
    <x v="984"/>
    <x v="7"/>
    <s v="Jeld-Wen"/>
    <x v="1050"/>
    <x v="1"/>
    <s v="Wilkes"/>
    <n v="2"/>
    <s v="205 Lanes Drive, North Wilkesboro"/>
    <x v="4"/>
    <s v="832 Main Street, North Wilkesboro"/>
    <n v="28659"/>
    <s v="(336) 667-7129"/>
    <s v="www.north-wilkesboro.com"/>
    <n v="321911"/>
    <s v="Not Required"/>
    <s v="Manufacturing"/>
    <s v="Not Required"/>
    <s v="Sewer"/>
    <n v="50000"/>
    <s v="N/A"/>
    <s v="N/A"/>
    <s v="Not Required"/>
    <s v="Not Required"/>
    <s v="Not Required"/>
    <s v="Not Required"/>
    <s v="N/A"/>
    <s v="N/A"/>
    <x v="0"/>
    <n v="0"/>
    <n v="50000"/>
    <s v="N/A"/>
    <s v="N/A"/>
    <s v="Not Required"/>
    <s v="Not Required"/>
    <s v="Not Required"/>
    <s v="Not Required"/>
    <s v="N/A - Local Governments Apply for Reimbursement"/>
    <s v="Not Required"/>
    <s v="Not Required"/>
    <s v="Not Required"/>
    <n v="50000"/>
  </r>
  <r>
    <s v="14-1018"/>
    <x v="4"/>
    <x v="0"/>
    <x v="985"/>
    <x v="7"/>
    <s v="Page Road Extension"/>
    <x v="1011"/>
    <x v="3"/>
    <s v="Beaufort"/>
    <n v="1"/>
    <s v="Page Road, Washington"/>
    <x v="4"/>
    <s v="121 West Third Street, Washington"/>
    <n v="27889"/>
    <s v="(252) 946-0079"/>
    <s v="www.co.beaufort.nc.us"/>
    <s v="Not Required"/>
    <s v="Not Required"/>
    <s v="Not Required"/>
    <s v="Not Required"/>
    <s v="Road"/>
    <n v="491984"/>
    <s v="N/A"/>
    <s v="N/A"/>
    <s v="Not Required"/>
    <s v="Not Required"/>
    <s v="Not Required"/>
    <s v="Not Required"/>
    <s v="N/A"/>
    <s v="N/A"/>
    <x v="0"/>
    <n v="0"/>
    <n v="490458.84"/>
    <s v="N/A"/>
    <s v="N/A"/>
    <s v="Not Required"/>
    <s v="Not Required"/>
    <s v="Not Required"/>
    <s v="Not Required"/>
    <s v="N/A - Local Governments Apply for Reimbursement"/>
    <s v="Not Required"/>
    <s v="Not Required"/>
    <s v="Not Required"/>
    <n v="490458.84"/>
  </r>
  <r>
    <s v="14-1019"/>
    <x v="4"/>
    <x v="0"/>
    <x v="986"/>
    <x v="7"/>
    <s v="Interflex Water Extension"/>
    <x v="1051"/>
    <x v="1"/>
    <s v="Wilkes"/>
    <n v="2"/>
    <s v="3200 NC 268, Wilkesboro"/>
    <x v="4"/>
    <s v="203 W. Main Street, Wilkesboro"/>
    <n v="28697"/>
    <s v="(336) 838-3951"/>
    <s v="www.wilkesboronorthcarolina.com"/>
    <n v="326112"/>
    <s v="Not Required"/>
    <s v="Manufacturing"/>
    <s v="Not Required"/>
    <s v="Water"/>
    <n v="1110000"/>
    <s v="N/A"/>
    <s v="N/A"/>
    <s v="Not Required"/>
    <s v="Not Required"/>
    <s v="Not Required"/>
    <s v="Not Required"/>
    <s v="N/A"/>
    <s v="N/A"/>
    <x v="0"/>
    <n v="0"/>
    <n v="1110000"/>
    <s v="N/A"/>
    <s v="N/A"/>
    <s v="Not Required"/>
    <s v="Not Required"/>
    <s v="Not Required"/>
    <s v="Not Required"/>
    <s v="N/A - Local Governments Apply for Reimbursement"/>
    <s v="Not Required"/>
    <s v="Not Required"/>
    <s v="Not Required"/>
    <n v="1110000"/>
  </r>
  <r>
    <s v="14-1021"/>
    <x v="4"/>
    <x v="0"/>
    <x v="987"/>
    <x v="8"/>
    <s v="Mitchell Gold+Bob Williams"/>
    <x v="1052"/>
    <x v="1"/>
    <s v="Alexander"/>
    <n v="2"/>
    <s v="135 One Comfortable Place, Taylorsville"/>
    <x v="4"/>
    <s v="621 Liledoun Road, Taylorsville"/>
    <n v="28681"/>
    <s v="(828) 632-9332"/>
    <s v="www.alexandercountync.gov"/>
    <n v="337121"/>
    <s v="Not Required"/>
    <s v="Manufacturing"/>
    <s v="Not Required"/>
    <s v="Gas"/>
    <n v="352000"/>
    <s v="N/A"/>
    <s v="N/A"/>
    <s v="Not Required"/>
    <s v="Not Required"/>
    <s v="Not Required"/>
    <s v="Not Required"/>
    <s v="N/A"/>
    <s v="N/A"/>
    <x v="0"/>
    <n v="0"/>
    <n v="314922.84000000003"/>
    <s v="N/A"/>
    <s v="N/A"/>
    <s v="Not Required"/>
    <s v="Not Required"/>
    <s v="Not Required"/>
    <s v="Not Required"/>
    <s v="N/A - Local Governments Apply for Reimbursement"/>
    <s v="Not Required"/>
    <s v="Not Required"/>
    <s v="Not Required"/>
    <n v="314922.84000000003"/>
  </r>
  <r>
    <s v="14-1022"/>
    <x v="4"/>
    <x v="0"/>
    <x v="987"/>
    <x v="8"/>
    <s v="Quality Drive Extension"/>
    <x v="1011"/>
    <x v="3"/>
    <s v="Davie"/>
    <n v="2"/>
    <s v="Quality Drive, Mocksville"/>
    <x v="4"/>
    <s v="171 S. Clement Street, Mocksville"/>
    <n v="27028"/>
    <s v="(336) 753-6071"/>
    <s v="www.mocksvillenc.org"/>
    <s v="Not Required"/>
    <s v="Not Required"/>
    <s v="Not Required"/>
    <s v="Not Required"/>
    <s v="Road"/>
    <n v="450000"/>
    <s v="N/A"/>
    <s v="N/A"/>
    <s v="Not Required"/>
    <s v="Not Required"/>
    <s v="Not Required"/>
    <s v="Not Required"/>
    <s v="N/A"/>
    <s v="N/A"/>
    <x v="0"/>
    <n v="0"/>
    <n v="450000"/>
    <s v="N/A"/>
    <s v="N/A"/>
    <s v="Not Required"/>
    <s v="Not Required"/>
    <s v="Not Required"/>
    <s v="Not Required"/>
    <s v="N/A - Local Governments Apply for Reimbursement"/>
    <s v="Not Required"/>
    <s v="Not Required"/>
    <s v="Not Required"/>
    <n v="450000"/>
  </r>
  <r>
    <s v="14-1020"/>
    <x v="4"/>
    <x v="0"/>
    <x v="987"/>
    <x v="8"/>
    <s v="General Foam Plastics"/>
    <x v="1053"/>
    <x v="1"/>
    <s v="Edgecombe"/>
    <n v="1"/>
    <s v="501 Daniel Street, Tarboro"/>
    <x v="4"/>
    <s v="P. O. Box 220 Tarboro"/>
    <n v="27886"/>
    <s v="(252) 641-4250"/>
    <s v="www.tarboro-nc.com"/>
    <n v="326199"/>
    <s v="Not Required"/>
    <s v="Manufacturing"/>
    <s v="Not Required"/>
    <s v="Electric"/>
    <n v="750000"/>
    <s v="N/A"/>
    <s v="N/A"/>
    <s v="Not Required"/>
    <s v="Not Required"/>
    <s v="Not Required"/>
    <s v="Not Required"/>
    <s v="N/A"/>
    <s v="N/A"/>
    <x v="0"/>
    <n v="0"/>
    <n v="750000"/>
    <s v="N/A"/>
    <s v="N/A"/>
    <s v="Not Required"/>
    <s v="Not Required"/>
    <s v="Not Required"/>
    <s v="Not Required"/>
    <s v="N/A - Local Governments Apply for Reimbursement"/>
    <s v="Not Required"/>
    <s v="Not Required"/>
    <s v="Not Required"/>
    <n v="750000"/>
  </r>
  <r>
    <s v="15-1023"/>
    <x v="4"/>
    <x v="0"/>
    <x v="988"/>
    <x v="8"/>
    <s v="Murfreesboro Water"/>
    <x v="1011"/>
    <x v="3"/>
    <s v="Hertford"/>
    <n v="1"/>
    <s v="NC Hwy 11"/>
    <x v="4"/>
    <s v="P.O. Box 6, Murfreesboro"/>
    <n v="27855"/>
    <s v="(252) 358-7801"/>
    <s v="www.townofmurfreesboro.com"/>
    <s v="Not Required"/>
    <s v="Not Required"/>
    <s v="Not Required"/>
    <s v="Not Required"/>
    <s v="Water"/>
    <n v="602000"/>
    <s v="N/A"/>
    <s v="N/A"/>
    <s v="Not Required"/>
    <s v="Not Required"/>
    <s v="Not Required"/>
    <s v="Not Required"/>
    <s v="N/A"/>
    <s v="N/A"/>
    <x v="0"/>
    <n v="0"/>
    <n v="602000"/>
    <s v="N/A"/>
    <s v="N/A"/>
    <s v="Not Required"/>
    <s v="Not Required"/>
    <s v="Not Required"/>
    <s v="Not Required"/>
    <s v="N/A - Local Governments Apply for Reimbursement"/>
    <s v="Not Required"/>
    <s v="Not Required"/>
    <s v="Not Required"/>
    <n v="602000"/>
  </r>
  <r>
    <s v="15-1024"/>
    <x v="4"/>
    <x v="0"/>
    <x v="989"/>
    <x v="8"/>
    <s v="Everetts Industrial Park"/>
    <x v="1011"/>
    <x v="3"/>
    <s v="Martin"/>
    <n v="1"/>
    <s v="Twin Bridges Road"/>
    <x v="4"/>
    <s v="P.O. Box 668, Williamston"/>
    <n v="27892"/>
    <s v="(252) 789-4300"/>
    <s v="www.martincountyncgov.com"/>
    <s v="Not Required"/>
    <s v="Not Required"/>
    <s v="Not Required"/>
    <s v="Not Required"/>
    <s v="Water, Sewer,Road"/>
    <n v="926675"/>
    <s v="N/A"/>
    <s v="N/A"/>
    <s v="Not Required"/>
    <s v="Not Required"/>
    <s v="Not Required"/>
    <s v="Not Required"/>
    <s v="N/A"/>
    <s v="N/A"/>
    <x v="0"/>
    <n v="0"/>
    <n v="863405.29"/>
    <s v="N/A"/>
    <s v="N/A"/>
    <s v="Not Required"/>
    <s v="Not Required"/>
    <s v="Not Required"/>
    <s v="Not Required"/>
    <s v="N/A - Local Governments Apply for Reimbursement"/>
    <s v="Not Required"/>
    <s v="Not Required"/>
    <s v="Not Required"/>
    <n v="863405.29"/>
  </r>
  <r>
    <s v="15-1025"/>
    <x v="4"/>
    <x v="0"/>
    <x v="990"/>
    <x v="8"/>
    <s v="Asbury Graphite"/>
    <x v="405"/>
    <x v="1"/>
    <s v="Robeson"/>
    <n v="1"/>
    <s v="191 Magna Road"/>
    <x v="4"/>
    <s v="701 N. Elm St., Lumberton"/>
    <n v="28358"/>
    <s v="(910) 671-3022"/>
    <s v="co.robeson.nc.us"/>
    <n v="327992"/>
    <s v="Not Required"/>
    <s v="Manufacturing"/>
    <s v="Not Required"/>
    <s v="Road"/>
    <n v="208000"/>
    <s v="N/A"/>
    <s v="N/A"/>
    <s v="Not Required"/>
    <s v="Not Required"/>
    <s v="Not Required"/>
    <s v="Not Required"/>
    <s v="N/A"/>
    <s v="N/A"/>
    <x v="1"/>
    <n v="0"/>
    <n v="0"/>
    <s v="N/A"/>
    <s v="N/A"/>
    <s v="Not Required"/>
    <s v="Not Required"/>
    <s v="Not Required"/>
    <s v="Not Required"/>
    <s v="N/A - Local Governments Apply for Reimbursement"/>
    <s v="Not Required"/>
    <s v="Not Required"/>
    <s v="Not Required"/>
    <n v="0"/>
  </r>
  <r>
    <s v="15-1026"/>
    <x v="4"/>
    <x v="0"/>
    <x v="990"/>
    <x v="8"/>
    <s v="Airport Corridor Sewer"/>
    <x v="1011"/>
    <x v="3"/>
    <s v="Stanly"/>
    <n v="2"/>
    <s v="Airport Road"/>
    <x v="4"/>
    <s v="1000 N 1st St., Albemarle"/>
    <n v="28001"/>
    <s v="(704) 986-3691"/>
    <s v="www.stanleycountync.gov"/>
    <s v="Not Required"/>
    <s v="Not Required"/>
    <s v="Not Required"/>
    <s v="Not Required"/>
    <s v="Sewer"/>
    <n v="500000"/>
    <s v="N/A"/>
    <s v="N/A"/>
    <s v="Not Required"/>
    <s v="Not Required"/>
    <s v="Not Required"/>
    <s v="Not Required"/>
    <s v="N/A"/>
    <s v="N/A"/>
    <x v="0"/>
    <n v="0"/>
    <n v="500000.00000000006"/>
    <s v="N/A"/>
    <s v="N/A"/>
    <s v="Not Required"/>
    <s v="Not Required"/>
    <s v="Not Required"/>
    <s v="Not Required"/>
    <s v="N/A - Local Governments Apply for Reimbursement"/>
    <s v="Not Required"/>
    <s v="Not Required"/>
    <s v="Not Required"/>
    <n v="500000.00000000006"/>
  </r>
  <r>
    <s v="15-1027"/>
    <x v="4"/>
    <x v="0"/>
    <x v="991"/>
    <x v="8"/>
    <s v="Airport Industrial Access"/>
    <x v="1011"/>
    <x v="3"/>
    <s v="Bladen"/>
    <n v="1"/>
    <s v="Curtis L. Brown Field"/>
    <x v="4"/>
    <s v="P.O. Box 716, Elizabethtown"/>
    <n v="28337"/>
    <s v="(910) 862-2066"/>
    <s v="www.elizabethtownnc.org"/>
    <s v="Not Required"/>
    <s v="Not Required"/>
    <s v="Not Required"/>
    <s v="Not Required"/>
    <s v="Road"/>
    <n v="682103"/>
    <s v="N/A"/>
    <s v="N/A"/>
    <s v="Not Required"/>
    <s v="Not Required"/>
    <s v="Not Required"/>
    <s v="Not Required"/>
    <s v="N/A"/>
    <s v="N/A"/>
    <x v="0"/>
    <n v="0"/>
    <n v="682103"/>
    <s v="N/A"/>
    <s v="N/A"/>
    <s v="Not Required"/>
    <s v="Not Required"/>
    <s v="Not Required"/>
    <s v="Not Required"/>
    <s v="N/A - Local Governments Apply for Reimbursement"/>
    <s v="Not Required"/>
    <s v="Not Required"/>
    <s v="Not Required"/>
    <n v="682103"/>
  </r>
  <r>
    <s v="15-1028"/>
    <x v="4"/>
    <x v="0"/>
    <x v="992"/>
    <x v="9"/>
    <s v="Substance, Inc"/>
    <x v="1054"/>
    <x v="1"/>
    <s v="Catawba"/>
    <n v="2"/>
    <s v="128 Talbert Road"/>
    <x v="4"/>
    <s v="P.O. Box 446, Claremont"/>
    <n v="28610"/>
    <s v="(828) 466-7255"/>
    <s v="www.cityofclaremont.org"/>
    <n v="326112"/>
    <s v="Not Required"/>
    <s v="Manufacturing"/>
    <s v="Not Required"/>
    <s v="Water"/>
    <n v="149164"/>
    <s v="N/A"/>
    <s v="N/A"/>
    <s v="Not Required"/>
    <s v="Not Required"/>
    <s v="Not Required"/>
    <s v="Not Required"/>
    <s v="N/A"/>
    <s v="N/A"/>
    <x v="0"/>
    <n v="0"/>
    <n v="135605"/>
    <s v="N/A"/>
    <s v="N/A"/>
    <s v="Not Required"/>
    <s v="Not Required"/>
    <s v="Not Required"/>
    <s v="Not Required"/>
    <s v="N/A - Local Governments Apply for Reimbursement"/>
    <s v="Not Required"/>
    <s v="Not Required"/>
    <s v="Not Required"/>
    <n v="135605"/>
  </r>
  <r>
    <s v="15-1029"/>
    <x v="4"/>
    <x v="0"/>
    <x v="993"/>
    <x v="9"/>
    <s v="Perdue Farms"/>
    <x v="1055"/>
    <x v="1"/>
    <s v="Richmond"/>
    <n v="1"/>
    <s v="State Road #1140"/>
    <x v="4"/>
    <s v="125 S. Hancock Street, Rockingham, NC"/>
    <n v="28379"/>
    <s v="(910) 997-8209"/>
    <s v="www.richmondnc.com"/>
    <n v="311615"/>
    <s v="Not Required"/>
    <s v="Manufacturing"/>
    <s v="Not Required"/>
    <s v="Sewer"/>
    <n v="1000000"/>
    <s v="N/A"/>
    <s v="N/A"/>
    <s v="Not Required"/>
    <s v="Not Required"/>
    <s v="Not Required"/>
    <s v="Not Required"/>
    <s v="N/A"/>
    <s v="N/A"/>
    <x v="0"/>
    <n v="0"/>
    <n v="1000000"/>
    <s v="N/A"/>
    <s v="N/A"/>
    <s v="Not Required"/>
    <s v="Not Required"/>
    <s v="Not Required"/>
    <s v="Not Required"/>
    <s v="N/A - Local Governments Apply for Reimbursement"/>
    <s v="Not Required"/>
    <s v="Not Required"/>
    <s v="Not Required"/>
    <n v="1000000"/>
  </r>
  <r>
    <s v="15-1030"/>
    <x v="4"/>
    <x v="0"/>
    <x v="994"/>
    <x v="9"/>
    <s v="Henderson Water Extension"/>
    <x v="1011"/>
    <x v="3"/>
    <s v="Vance"/>
    <n v="1"/>
    <s v="US 1 by-pass"/>
    <x v="4"/>
    <s v="P.O. Box 1434, Henderson"/>
    <n v="27536"/>
    <s v="(252) 430-5705"/>
    <s v="ci.henderson.nc.us"/>
    <s v="Not Required"/>
    <s v="Not Required"/>
    <s v="Not Required"/>
    <s v="Not Required"/>
    <s v="Water"/>
    <n v="165356"/>
    <s v="N/A"/>
    <s v="N/A"/>
    <s v="Not Required"/>
    <s v="Not Required"/>
    <s v="Not Required"/>
    <s v="Not Required"/>
    <s v="N/A"/>
    <s v="N/A"/>
    <x v="0"/>
    <n v="0"/>
    <n v="131881.95000000001"/>
    <s v="N/A"/>
    <s v="N/A"/>
    <s v="Not Required"/>
    <s v="Not Required"/>
    <s v="Not Required"/>
    <s v="Not Required"/>
    <s v="N/A - Local Governments Apply for Reimbursement"/>
    <s v="Not Required"/>
    <s v="Not Required"/>
    <s v="Not Required"/>
    <n v="131881.95000000001"/>
  </r>
  <r>
    <s v="15-1031"/>
    <x v="4"/>
    <x v="0"/>
    <x v="415"/>
    <x v="9"/>
    <s v="N.A. Burton Park Improvements"/>
    <x v="1011"/>
    <x v="3"/>
    <s v="Onslow"/>
    <n v="2"/>
    <s v="Burton Park Blvd"/>
    <x v="4"/>
    <s v="234 NW Corridor Blvd, Jacksonville"/>
    <n v="28546"/>
    <s v="(910) 347-4717"/>
    <s v="www.onslowcountync.gov"/>
    <s v="Not Required"/>
    <s v="Not Required"/>
    <s v="Not Required"/>
    <s v="Not Required"/>
    <s v="Water, Sewer,Road"/>
    <n v="1243875"/>
    <s v="N/A"/>
    <s v="N/A"/>
    <s v="Not Required"/>
    <s v="Not Required"/>
    <s v="Not Required"/>
    <s v="Not Required"/>
    <s v="N/A"/>
    <s v="N/A"/>
    <x v="0"/>
    <n v="0"/>
    <n v="1168881"/>
    <s v="N/A"/>
    <s v="N/A"/>
    <s v="Not Required"/>
    <s v="Not Required"/>
    <s v="Not Required"/>
    <s v="Not Required"/>
    <s v="N/A - Local Governments Apply for Reimbursement"/>
    <s v="Not Required"/>
    <s v="Not Required"/>
    <s v="Not Required"/>
    <n v="1168881"/>
  </r>
  <r>
    <s v="15-1032"/>
    <x v="4"/>
    <x v="0"/>
    <x v="415"/>
    <x v="9"/>
    <s v="Woodard Parkway"/>
    <x v="1011"/>
    <x v="3"/>
    <s v="Wilson"/>
    <n v="2"/>
    <s v="Woodard Pkwy"/>
    <x v="4"/>
    <s v="P.O. Box 10, Wilson"/>
    <n v="27894"/>
    <s v="(252) 237-1115"/>
    <s v="www.wilsonnc.org"/>
    <s v="Not Required"/>
    <s v="Not Required"/>
    <s v="Not Required"/>
    <s v="Not Required"/>
    <s v="Water, Sewer"/>
    <n v="1377759"/>
    <s v="N/A"/>
    <s v="N/A"/>
    <s v="Not Required"/>
    <s v="Not Required"/>
    <s v="Not Required"/>
    <s v="Not Required"/>
    <s v="N/A"/>
    <s v="N/A"/>
    <x v="0"/>
    <n v="0"/>
    <n v="1377759"/>
    <s v="N/A"/>
    <s v="N/A"/>
    <s v="Not Required"/>
    <s v="Not Required"/>
    <s v="Not Required"/>
    <s v="Not Required"/>
    <s v="N/A - Local Governments Apply for Reimbursement"/>
    <s v="Not Required"/>
    <s v="Not Required"/>
    <s v="Not Required"/>
    <n v="1377759"/>
  </r>
  <r>
    <s v="15-1033"/>
    <x v="4"/>
    <x v="0"/>
    <x v="995"/>
    <x v="9"/>
    <s v="Commerce Center"/>
    <x v="1011"/>
    <x v="3"/>
    <s v="Edgecombe"/>
    <n v="1"/>
    <s v="US 64"/>
    <x v="4"/>
    <s v="P. O. Box 220 Tarboro"/>
    <n v="27886"/>
    <s v="(252) 641-4250"/>
    <s v="www.tarboro-nc.com"/>
    <s v="Not Required"/>
    <s v="Not Required"/>
    <s v="Not Required"/>
    <s v="Not Required"/>
    <s v="Water, Sewer"/>
    <n v="949750"/>
    <s v="N/A"/>
    <s v="N/A"/>
    <s v="Not Required"/>
    <s v="Not Required"/>
    <s v="Not Required"/>
    <s v="Not Required"/>
    <s v="N/A"/>
    <s v="N/A"/>
    <x v="0"/>
    <n v="0"/>
    <n v="666381.25"/>
    <s v="N/A"/>
    <s v="N/A"/>
    <s v="Not Required"/>
    <s v="Not Required"/>
    <s v="Not Required"/>
    <s v="Not Required"/>
    <s v="N/A - Local Governments Apply for Reimbursement"/>
    <s v="Not Required"/>
    <s v="Not Required"/>
    <s v="Not Required"/>
    <n v="666381.25"/>
  </r>
  <r>
    <s v="15-1034"/>
    <x v="4"/>
    <x v="0"/>
    <x v="996"/>
    <x v="9"/>
    <s v="Executive Parkway Road Extension"/>
    <x v="1011"/>
    <x v="3"/>
    <s v="Craven"/>
    <n v="2"/>
    <s v="Executive Parkway"/>
    <x v="4"/>
    <s v="406 Craven St. New Bern"/>
    <n v="28560"/>
    <s v="(252 636-6600"/>
    <s v="www.cravencountync.gov"/>
    <s v="Not Required"/>
    <s v="Not Required"/>
    <s v="Not Required"/>
    <s v="Not Required"/>
    <s v="Road"/>
    <n v="515000"/>
    <s v="N/A"/>
    <s v="N/A"/>
    <s v="Not Required"/>
    <s v="Not Required"/>
    <s v="Not Required"/>
    <s v="Not Required"/>
    <s v="N/A"/>
    <s v="N/A"/>
    <x v="0"/>
    <n v="0"/>
    <n v="515000"/>
    <s v="N/A"/>
    <s v="N/A"/>
    <s v="Not Required"/>
    <s v="Not Required"/>
    <s v="Not Required"/>
    <s v="Not Required"/>
    <s v="N/A - Local Governments Apply for Reimbursement"/>
    <s v="Not Required"/>
    <s v="Not Required"/>
    <s v="Not Required"/>
    <n v="515000"/>
  </r>
  <r>
    <s v="15-1035"/>
    <x v="4"/>
    <x v="0"/>
    <x v="997"/>
    <x v="9"/>
    <s v="Laurinburg Industrial Park"/>
    <x v="1011"/>
    <x v="3"/>
    <s v="Scotland"/>
    <n v="1"/>
    <s v="Hwy 74"/>
    <x v="4"/>
    <s v="P.O. Box 249 Laurinburg"/>
    <n v="28353"/>
    <s v="(910) 276-8324"/>
    <s v="www.laurinburg.org"/>
    <s v="Not Required"/>
    <s v="Not Required"/>
    <s v="Not Required"/>
    <s v="Not Required"/>
    <s v="Water"/>
    <n v="708000"/>
    <s v="N/A"/>
    <s v="N/A"/>
    <s v="Not Required"/>
    <s v="Not Required"/>
    <s v="Not Required"/>
    <s v="Not Required"/>
    <s v="N/A"/>
    <s v="N/A"/>
    <x v="0"/>
    <n v="0"/>
    <n v="655695"/>
    <s v="N/A"/>
    <s v="N/A"/>
    <s v="Not Required"/>
    <s v="Not Required"/>
    <s v="Not Required"/>
    <s v="Not Required"/>
    <s v="N/A - Local Governments Apply for Reimbursement"/>
    <s v="Not Required"/>
    <s v="Not Required"/>
    <s v="Not Required"/>
    <n v="655695"/>
  </r>
  <r>
    <s v="15-1036"/>
    <x v="4"/>
    <x v="0"/>
    <x v="998"/>
    <x v="9"/>
    <s v="Meridian"/>
    <x v="1056"/>
    <x v="1"/>
    <s v="Burke"/>
    <n v="2"/>
    <s v="312 Colombo ST., SW"/>
    <x v="4"/>
    <s v="P.O. Box 339 Valdese"/>
    <n v="28690"/>
    <s v="(828) 879-2120"/>
    <s v="www.townofvaldese.com"/>
    <n v="313310"/>
    <s v="Not Required"/>
    <s v="Manufacturing"/>
    <s v="Not Required"/>
    <s v="Sewer"/>
    <n v="898425"/>
    <s v="N/A"/>
    <s v="N/A"/>
    <s v="Not Required"/>
    <s v="Not Required"/>
    <s v="Not Required"/>
    <s v="Not Required"/>
    <s v="N/A"/>
    <s v="N/A"/>
    <x v="0"/>
    <n v="0"/>
    <n v="702114"/>
    <s v="N/A"/>
    <s v="N/A"/>
    <s v="Not Required"/>
    <s v="Not Required"/>
    <s v="Not Required"/>
    <s v="Not Required"/>
    <s v="N/A - Local Governments Apply for Reimbursement"/>
    <s v="Not Required"/>
    <s v="Not Required"/>
    <s v="Not Required"/>
    <n v="702114"/>
  </r>
  <r>
    <s v="15-1037"/>
    <x v="4"/>
    <x v="0"/>
    <x v="999"/>
    <x v="10"/>
    <s v="Park 1764 Business Park"/>
    <x v="1011"/>
    <x v="3"/>
    <s v="Catawba"/>
    <n v="2"/>
    <s v="Startowne Road"/>
    <x v="4"/>
    <s v="P.O. Box 3388 Hickory"/>
    <n v="28603"/>
    <s v="(828) 323-7412"/>
    <s v="www.catawbacountync.gov"/>
    <s v="Not Required"/>
    <s v="Not Required"/>
    <s v="Not Required"/>
    <s v="Not Required"/>
    <s v="Road"/>
    <n v="671920"/>
    <s v="N/A"/>
    <s v="N/A"/>
    <s v="Not Required"/>
    <s v="Not Required"/>
    <s v="Not Required"/>
    <s v="Not Required"/>
    <s v="N/A"/>
    <s v="N/A"/>
    <x v="0"/>
    <n v="0"/>
    <n v="671919.55"/>
    <s v="N/A"/>
    <s v="N/A"/>
    <s v="Not Required"/>
    <s v="Not Required"/>
    <s v="Not Required"/>
    <s v="Not Required"/>
    <s v="N/A - Local Governments Apply for Reimbursement"/>
    <s v="Not Required"/>
    <s v="Not Required"/>
    <s v="Not Required"/>
    <n v="671919.55"/>
  </r>
  <r>
    <s v="15-1038"/>
    <x v="4"/>
    <x v="0"/>
    <x v="999"/>
    <x v="10"/>
    <s v="Indigreen Corporate Park"/>
    <x v="1011"/>
    <x v="3"/>
    <s v="Pitt"/>
    <n v="2"/>
    <s v="Sugg Parkway Greenville"/>
    <x v="4"/>
    <s v="1717 W. 5th Street"/>
    <n v="27834"/>
    <s v="(252) 902-2950"/>
    <s v="www.pittcountync.gov"/>
    <s v="Not Required"/>
    <s v="Not Required"/>
    <s v="Not Required"/>
    <s v="Not Required"/>
    <s v="Sewer"/>
    <n v="773822"/>
    <s v="N/A"/>
    <s v="N/A"/>
    <s v="Not Required"/>
    <s v="Not Required"/>
    <s v="Not Required"/>
    <s v="Not Required"/>
    <s v="N/A"/>
    <s v="N/A"/>
    <x v="0"/>
    <n v="0"/>
    <n v="773822.00000000012"/>
    <s v="N/A"/>
    <s v="N/A"/>
    <s v="Not Required"/>
    <s v="Not Required"/>
    <s v="Not Required"/>
    <s v="Not Required"/>
    <s v="N/A - Local Governments Apply for Reimbursement"/>
    <s v="Not Required"/>
    <s v="Not Required"/>
    <s v="Not Required"/>
    <n v="773822.00000000012"/>
  </r>
  <r>
    <s v="15-1039"/>
    <x v="4"/>
    <x v="0"/>
    <x v="439"/>
    <x v="10"/>
    <s v="Hysucat"/>
    <x v="1057"/>
    <x v="1"/>
    <s v="Beaufort"/>
    <n v="1"/>
    <s v="7013 Hwy 92 East"/>
    <x v="1"/>
    <s v="121 W. Third Street"/>
    <n v="27889"/>
    <s v="(252) 946-0079"/>
    <s v="www.co.beaufort.nc.us"/>
    <n v="336612"/>
    <s v="Not Required"/>
    <s v="Manufacturing"/>
    <s v="Not Required"/>
    <s v="Water"/>
    <n v="337000"/>
    <s v="N/A"/>
    <s v="N/A"/>
    <s v="Not Required"/>
    <s v="Not Required"/>
    <s v="Not Required"/>
    <s v="Not Required"/>
    <s v="N/A"/>
    <s v="N/A"/>
    <x v="0"/>
    <n v="0"/>
    <n v="334194.96000000002"/>
    <s v="N/A"/>
    <s v="N/A"/>
    <s v="Not Required"/>
    <s v="Not Required"/>
    <s v="Not Required"/>
    <s v="Not Required"/>
    <s v="N/A - Local Governments Apply for Reimbursement"/>
    <s v="Not Required"/>
    <s v="Not Required"/>
    <s v="Not Required"/>
    <n v="334194.96000000002"/>
  </r>
  <r>
    <s v="15-1040"/>
    <x v="4"/>
    <x v="0"/>
    <x v="439"/>
    <x v="10"/>
    <s v="Triangle North Industrial Park"/>
    <x v="1011"/>
    <x v="3"/>
    <s v="Franklin"/>
    <n v="2"/>
    <s v="US Hwy 401"/>
    <x v="4"/>
    <s v="113 Market Street Louisburg"/>
    <n v="27549"/>
    <s v="(919) 496-7855"/>
    <s v="www.franklincountync.us"/>
    <s v="Not Required"/>
    <s v="Not Required"/>
    <s v="Not Required"/>
    <s v="Not Required"/>
    <s v="Sewer"/>
    <n v="1807000"/>
    <s v="N/A"/>
    <s v="N/A"/>
    <s v="Not Required"/>
    <s v="Not Required"/>
    <s v="Not Required"/>
    <s v="Not Required"/>
    <s v="N/A"/>
    <s v="N/A"/>
    <x v="0"/>
    <n v="0"/>
    <n v="1805877.71"/>
    <s v="N/A"/>
    <s v="N/A"/>
    <s v="Not Required"/>
    <s v="Not Required"/>
    <s v="Not Required"/>
    <s v="Not Required"/>
    <s v="N/A - Local Governments Apply for Reimbursement"/>
    <s v="Not Required"/>
    <s v="Not Required"/>
    <s v="Not Required"/>
    <n v="1805877.71"/>
  </r>
  <r>
    <s v="15-1041"/>
    <x v="4"/>
    <x v="0"/>
    <x v="1000"/>
    <x v="10"/>
    <s v="Prestage Farms Wastewater"/>
    <x v="1058"/>
    <x v="1"/>
    <s v="Robeson"/>
    <n v="1"/>
    <s v="NC 20"/>
    <x v="4"/>
    <s v="701 N. Elm Street Lumberton"/>
    <n v="28358"/>
    <s v="(910) 671-3022"/>
    <s v="www.county.robeson.nc.us"/>
    <n v="311615"/>
    <s v="Not Required"/>
    <s v="Manufacturing"/>
    <s v="Not Required"/>
    <s v="Sewer"/>
    <n v="1000000"/>
    <s v="N/A"/>
    <s v="N/A"/>
    <s v="Not Required"/>
    <s v="Not Required"/>
    <s v="Not Required"/>
    <s v="Not Required"/>
    <s v="N/A"/>
    <s v="N/A"/>
    <x v="0"/>
    <n v="0"/>
    <n v="1000000"/>
    <s v="N/A"/>
    <s v="N/A"/>
    <s v="Not Required"/>
    <s v="Not Required"/>
    <s v="Not Required"/>
    <s v="Not Required"/>
    <s v="N/A - Local Governments Apply for Reimbursement"/>
    <s v="Not Required"/>
    <s v="Not Required"/>
    <s v="Not Required"/>
    <n v="1000000"/>
  </r>
  <r>
    <s v="U473"/>
    <x v="4"/>
    <x v="0"/>
    <x v="1001"/>
    <x v="10"/>
    <s v="Greensboro-Randolph Mega Site"/>
    <x v="1011"/>
    <x v="3"/>
    <s v="Randolph"/>
    <n v="2"/>
    <s v="U.S. Highway 421"/>
    <x v="4"/>
    <s v="P.O. Box 3136 Greensboro"/>
    <n v="27402"/>
    <s v="(336) 373-2489"/>
    <s v="www.greensboro-nc.gov"/>
    <s v="Not Required"/>
    <s v="Not Required"/>
    <s v="Not Required"/>
    <s v="Not Required"/>
    <s v="Warer, Sewer"/>
    <n v="1418000"/>
    <s v="N/A"/>
    <s v="N/A"/>
    <s v="Not Required"/>
    <s v="Not Required"/>
    <s v="Not Required"/>
    <s v="Not Required"/>
    <s v="N/A"/>
    <s v="N/A"/>
    <x v="2"/>
    <n v="1418000"/>
    <n v="0"/>
    <s v="N/A"/>
    <s v="N/A"/>
    <s v="Not Required"/>
    <s v="Not Required"/>
    <s v="Not Required"/>
    <s v="Not Required"/>
    <s v="N/A - Local Governments Apply for Reimbursement"/>
    <s v="Not Required"/>
    <s v="Not Required"/>
    <s v="Not Required"/>
    <n v="0"/>
  </r>
  <r>
    <s v="15-1042"/>
    <x v="4"/>
    <x v="0"/>
    <x v="1001"/>
    <x v="10"/>
    <s v="Kingsboro Mega Site"/>
    <x v="1011"/>
    <x v="3"/>
    <s v="Edgecombe"/>
    <n v="1"/>
    <s v="US Hwy 64"/>
    <x v="4"/>
    <s v="201 Saint Andrew Street Tarboro"/>
    <n v="27886"/>
    <s v="(252) 641-7834"/>
    <s v="www.edgecombecountync.gov"/>
    <s v="Not Required"/>
    <s v="Not Required"/>
    <s v="Not Required"/>
    <s v="Not Required"/>
    <s v="Warer, Sewer"/>
    <n v="1704700"/>
    <s v="N/A"/>
    <s v="N/A"/>
    <s v="Not Required"/>
    <s v="Not Required"/>
    <s v="Not Required"/>
    <s v="Not Required"/>
    <s v="N/A"/>
    <s v="N/A"/>
    <x v="0"/>
    <n v="0"/>
    <n v="1699700"/>
    <s v="N/A"/>
    <s v="N/A"/>
    <s v="Not Required"/>
    <s v="Not Required"/>
    <s v="Not Required"/>
    <s v="Not Required"/>
    <s v="N/A - Local Governments Apply for Reimbursement"/>
    <s v="Not Required"/>
    <s v="Not Required"/>
    <s v="Not Required"/>
    <n v="1699700"/>
  </r>
  <r>
    <s v="15-1044"/>
    <x v="4"/>
    <x v="0"/>
    <x v="1002"/>
    <x v="10"/>
    <s v="Pharr Yarns"/>
    <x v="1059"/>
    <x v="1"/>
    <s v="Gaston"/>
    <n v="2"/>
    <s v="Hickory Grove Road, McAdenville"/>
    <x v="4"/>
    <s v="P.O. Box 9 McAdenville"/>
    <n v="28101"/>
    <s v="(704) 824-3190"/>
    <s v="www.townofmcadenville.org"/>
    <n v="314000"/>
    <s v="Not Required"/>
    <s v="Manufacturing"/>
    <s v="Not Required"/>
    <s v="Sewer"/>
    <n v="750000"/>
    <s v="N/A"/>
    <s v="N/A"/>
    <s v="Not Required"/>
    <s v="Not Required"/>
    <s v="Not Required"/>
    <s v="Not Required"/>
    <s v="N/A"/>
    <s v="N/A"/>
    <x v="0"/>
    <n v="0"/>
    <n v="739370.11"/>
    <s v="N/A"/>
    <s v="N/A"/>
    <s v="Not Required"/>
    <s v="Not Required"/>
    <s v="Not Required"/>
    <s v="Not Required"/>
    <s v="N/A - Local Governments Apply for Reimbursement"/>
    <s v="Not Required"/>
    <s v="Not Required"/>
    <s v="Not Required"/>
    <n v="739370.11"/>
  </r>
  <r>
    <s v="U489"/>
    <x v="4"/>
    <x v="0"/>
    <x v="1003"/>
    <x v="11"/>
    <s v="Goldsboro Industrial Campus"/>
    <x v="1011"/>
    <x v="3"/>
    <s v="Wayne"/>
    <n v="2"/>
    <s v="Patetown Road"/>
    <x v="4"/>
    <s v="P.O. Box 227, Goldsboro, NC"/>
    <n v="27530"/>
    <s v="(919) 731-1415"/>
    <s v="www.waynegov.com"/>
    <s v="Not Required"/>
    <s v="Not Required"/>
    <s v="Not Required"/>
    <s v="Not Required"/>
    <s v="Water, Sewer, Road"/>
    <n v="1785000"/>
    <s v="N/A"/>
    <s v="N/A"/>
    <s v="Not Required"/>
    <s v="Not Required"/>
    <s v="Not Required"/>
    <s v="Not Required"/>
    <s v="N/A"/>
    <s v="N/A"/>
    <x v="2"/>
    <n v="360628.37"/>
    <n v="1424371.63"/>
    <s v="N/A"/>
    <s v="N/A"/>
    <s v="Not Required"/>
    <s v="Not Required"/>
    <s v="Not Required"/>
    <s v="Not Required"/>
    <s v="N/A - Local Governments Apply for Reimbursement"/>
    <s v="Not Required"/>
    <s v="Not Required"/>
    <s v="Not Required"/>
    <n v="1424371.63"/>
  </r>
  <r>
    <s v="U488"/>
    <x v="4"/>
    <x v="0"/>
    <x v="1003"/>
    <x v="11"/>
    <s v="Horsepark Water and Sewer Extension"/>
    <x v="1011"/>
    <x v="3"/>
    <s v="Rockingham"/>
    <n v="2"/>
    <s v="US Hwy 29"/>
    <x v="4"/>
    <s v="230 W. Morehead St., Reidsville, NC"/>
    <n v="27320"/>
    <s v="(336) 349-1030"/>
    <s v="www.ci.redisville.nc.us"/>
    <s v="Not Required"/>
    <s v="Not Required"/>
    <s v="Not Required"/>
    <s v="Not Required"/>
    <s v="Water, Sewer"/>
    <n v="1672435"/>
    <s v="N/A"/>
    <s v="N/A"/>
    <s v="Not Required"/>
    <s v="Not Required"/>
    <s v="Not Required"/>
    <s v="Not Required"/>
    <s v="N/A"/>
    <s v="N/A"/>
    <x v="2"/>
    <n v="815893.17"/>
    <n v="856541.83"/>
    <s v="N/A"/>
    <s v="N/A"/>
    <s v="Not Required"/>
    <s v="Not Required"/>
    <s v="Not Required"/>
    <s v="Not Required"/>
    <s v="N/A - Local Governments Apply for Reimbursement"/>
    <s v="Not Required"/>
    <s v="Not Required"/>
    <s v="Not Required"/>
    <n v="856541.83"/>
  </r>
  <r>
    <s v="U478a"/>
    <x v="4"/>
    <x v="0"/>
    <x v="1004"/>
    <x v="11"/>
    <s v="Prysmian"/>
    <x v="1060"/>
    <x v="1"/>
    <s v="Catawba"/>
    <n v="2"/>
    <s v="JB Road"/>
    <x v="1"/>
    <s v="3288 East Main Street Claremont"/>
    <n v="28610"/>
    <s v="(828) 466-7255"/>
    <s v="www.cityofclaremont.org"/>
    <s v="Not Required"/>
    <s v="Not Required"/>
    <s v="Not Required"/>
    <s v="Not Required"/>
    <s v="Sewer"/>
    <n v="1000000"/>
    <s v="N/A"/>
    <s v="N/A"/>
    <s v="Not Required"/>
    <s v="Not Required"/>
    <s v="Not Required"/>
    <s v="Not Required"/>
    <s v="N/A"/>
    <s v="N/A"/>
    <x v="2"/>
    <n v="1000000"/>
    <n v="0"/>
    <s v="N/A"/>
    <s v="N/A"/>
    <s v="Not Required"/>
    <s v="Not Required"/>
    <s v="Not Required"/>
    <s v="Not Required"/>
    <s v="N/A - Local Governments Apply for Reimbursement"/>
    <s v="Not Required"/>
    <s v="Not Required"/>
    <s v="Not Required"/>
    <n v="0"/>
  </r>
  <r>
    <s v="15-1051"/>
    <x v="4"/>
    <x v="0"/>
    <x v="1004"/>
    <x v="11"/>
    <s v="Aegis Power Systems"/>
    <x v="1061"/>
    <x v="1"/>
    <s v="Cherokee"/>
    <n v="1"/>
    <s v="Murphy"/>
    <x v="1"/>
    <s v="75 Peachtree Street Murphy"/>
    <n v="28906"/>
    <s v="(828) 837-5527"/>
    <s v="www.cherokeecounty-nc.gov"/>
    <n v="335999"/>
    <s v="Not Required"/>
    <s v="Manufacturing"/>
    <s v="Not Required"/>
    <s v="Sewer"/>
    <n v="18750"/>
    <s v="N/A"/>
    <s v="N/A"/>
    <s v="Not Required"/>
    <s v="Not Required"/>
    <s v="Not Required"/>
    <s v="Not Required"/>
    <s v="N/A"/>
    <s v="N/A"/>
    <x v="1"/>
    <n v="0"/>
    <n v="0"/>
    <s v="N/A"/>
    <s v="N/A"/>
    <s v="Not Required"/>
    <s v="Not Required"/>
    <s v="Not Required"/>
    <s v="Not Required"/>
    <s v="N/A - Local Governments Apply for Reimbursement"/>
    <s v="Not Required"/>
    <s v="Not Required"/>
    <s v="Not Required"/>
    <n v="0"/>
  </r>
  <r>
    <s v="15-1045"/>
    <x v="4"/>
    <x v="0"/>
    <x v="1005"/>
    <x v="11"/>
    <s v="Looking Glass Creamery"/>
    <x v="1062"/>
    <x v="1"/>
    <s v="Polk"/>
    <n v="2"/>
    <s v="Hwy 9 Columbus"/>
    <x v="4"/>
    <s v="P.O. Box 308 Columbus"/>
    <n v="28722"/>
    <s v="(828) 894-3301"/>
    <s v="www.polknc.rog"/>
    <n v="112120"/>
    <s v="Not Required"/>
    <s v="Manufacturing"/>
    <s v="Not Required"/>
    <s v="Water"/>
    <n v="170625"/>
    <s v="N/A"/>
    <s v="N/A"/>
    <s v="Not Required"/>
    <s v="Not Required"/>
    <s v="Not Required"/>
    <s v="Not Required"/>
    <s v="N/A"/>
    <s v="N/A"/>
    <x v="0"/>
    <n v="0"/>
    <n v="135087.75"/>
    <s v="N/A"/>
    <s v="N/A"/>
    <s v="Not Required"/>
    <s v="Not Required"/>
    <s v="Not Required"/>
    <s v="Not Required"/>
    <s v="N/A - Local Governments Apply for Reimbursement"/>
    <s v="Not Required"/>
    <s v="Not Required"/>
    <s v="Not Required"/>
    <n v="135087.75"/>
  </r>
  <r>
    <s v="15-1046"/>
    <x v="4"/>
    <x v="0"/>
    <x v="1005"/>
    <x v="11"/>
    <s v="Clearwater Paper"/>
    <x v="1022"/>
    <x v="1"/>
    <s v="Cleveland"/>
    <n v="2"/>
    <s v="Washburn Switch"/>
    <x v="1"/>
    <s v="300 South Washington Avenue Shelby"/>
    <n v="28151"/>
    <s v="(704) 484-6800"/>
    <s v="www.cityof shelby.com"/>
    <n v="322121"/>
    <s v="Not Required"/>
    <s v="Manufacturing"/>
    <s v="Not Required"/>
    <s v="Sewer"/>
    <n v="1000000"/>
    <s v="N/A"/>
    <s v="N/A"/>
    <s v="Not Required"/>
    <s v="Not Required"/>
    <s v="Not Required"/>
    <s v="Not Required"/>
    <s v="N/A"/>
    <s v="N/A"/>
    <x v="0"/>
    <n v="0"/>
    <n v="1000000"/>
    <s v="N/A"/>
    <s v="N/A"/>
    <s v="Not Required"/>
    <s v="Not Required"/>
    <s v="Not Required"/>
    <s v="Not Required"/>
    <s v="N/A - Local Governments Apply for Reimbursement"/>
    <s v="Not Required"/>
    <s v="Not Required"/>
    <s v="Not Required"/>
    <n v="1000000"/>
  </r>
  <r>
    <s v="15-1047"/>
    <x v="4"/>
    <x v="0"/>
    <x v="1006"/>
    <x v="11"/>
    <s v="Weyerhaeuser"/>
    <x v="1045"/>
    <x v="1"/>
    <s v="Surry"/>
    <n v="2"/>
    <s v="Elkin"/>
    <x v="0"/>
    <s v="118 Hamby Road Dobson"/>
    <n v="27017"/>
    <s v="(336) 401-8201"/>
    <s v="www.co.surry.nc.us"/>
    <n v="321219"/>
    <s v="Not Required"/>
    <s v="Manufacturing"/>
    <s v="Not Required"/>
    <s v="Water"/>
    <n v="493480"/>
    <s v="N/A"/>
    <s v="N/A"/>
    <s v="Not Required"/>
    <s v="Not Required"/>
    <s v="Not Required"/>
    <s v="Not Required"/>
    <s v="N/A"/>
    <s v="N/A"/>
    <x v="0"/>
    <n v="0"/>
    <n v="493480"/>
    <s v="N/A"/>
    <s v="N/A"/>
    <s v="Not Required"/>
    <s v="Not Required"/>
    <s v="Not Required"/>
    <s v="Not Required"/>
    <s v="N/A - Local Governments Apply for Reimbursement"/>
    <s v="Not Required"/>
    <s v="Not Required"/>
    <s v="Not Required"/>
    <n v="493480"/>
  </r>
  <r>
    <s v="15-1049"/>
    <x v="4"/>
    <x v="0"/>
    <x v="1006"/>
    <x v="11"/>
    <s v="Scotland Industrial Park"/>
    <x v="1011"/>
    <x v="3"/>
    <s v="Scotland"/>
    <n v="1"/>
    <m/>
    <x v="4"/>
    <s v="P.O. Box 249 Laurinburg"/>
    <n v="28353"/>
    <s v="(910) 276-8324"/>
    <s v="www.scotlandcounty.org"/>
    <s v="Not Required"/>
    <s v="Not Required"/>
    <s v="Not Required"/>
    <s v="Not Required"/>
    <s v="Sewer"/>
    <n v="1500000"/>
    <s v="N/A"/>
    <s v="N/A"/>
    <s v="Not Required"/>
    <s v="Not Required"/>
    <s v="Not Required"/>
    <s v="Not Required"/>
    <s v="N/A"/>
    <s v="N/A"/>
    <x v="0"/>
    <n v="0"/>
    <n v="1431084"/>
    <s v="N/A"/>
    <s v="N/A"/>
    <s v="Not Required"/>
    <s v="Not Required"/>
    <s v="Not Required"/>
    <s v="Not Required"/>
    <s v="N/A - Local Governments Apply for Reimbursement"/>
    <s v="Not Required"/>
    <s v="Not Required"/>
    <s v="Not Required"/>
    <n v="1431084.37"/>
  </r>
  <r>
    <s v="15-1050"/>
    <x v="4"/>
    <x v="0"/>
    <x v="1004"/>
    <x v="11"/>
    <s v="Terra Mulch"/>
    <x v="1063"/>
    <x v="1"/>
    <s v="Catawba"/>
    <n v="2"/>
    <s v="Simpson Street"/>
    <x v="1"/>
    <s v="P.O. Box 549 Conover"/>
    <n v="28613"/>
    <s v="(828) 464-1191"/>
    <s v="www.conovernc.gov"/>
    <n v="325222"/>
    <s v="Not Required"/>
    <s v="Manufacturing"/>
    <s v="Not Required"/>
    <s v="Road, Water"/>
    <n v="231000"/>
    <s v="N/A"/>
    <s v="N/A"/>
    <s v="Not Required"/>
    <s v="Not Required"/>
    <s v="Not Required"/>
    <s v="Not Required"/>
    <s v="N/A"/>
    <s v="N/A"/>
    <x v="0"/>
    <n v="0"/>
    <n v="217517"/>
    <s v="N/A"/>
    <s v="N/A"/>
    <s v="Not Required"/>
    <s v="Not Required"/>
    <s v="Not Required"/>
    <s v="Not Required"/>
    <s v="N/A - Local Governments Apply for Reimbursement"/>
    <s v="Not Required"/>
    <s v="Not Required"/>
    <s v="Not Required"/>
    <n v="217517"/>
  </r>
  <r>
    <s v="15-1052"/>
    <x v="4"/>
    <x v="0"/>
    <x v="1004"/>
    <x v="11"/>
    <s v="Quality Drive II Extension"/>
    <x v="1011"/>
    <x v="3"/>
    <s v="Davie"/>
    <n v="2"/>
    <s v="Quality Drive, Mocksville"/>
    <x v="4"/>
    <s v="171 S. Clement Street, Mocksville"/>
    <n v="27028"/>
    <s v="(336) 753-6071"/>
    <s v="www.mocksvillenc.org"/>
    <s v="Not Required"/>
    <s v="Not Required"/>
    <s v="Not Required"/>
    <s v="Not Required"/>
    <s v="Road, Water"/>
    <n v="377550"/>
    <s v="N/A"/>
    <s v="N/A"/>
    <s v="Not Required"/>
    <s v="Not Required"/>
    <s v="Not Required"/>
    <s v="Not Required"/>
    <s v="N/A"/>
    <s v="N/A"/>
    <x v="0"/>
    <n v="0"/>
    <n v="376039"/>
    <s v="N/A"/>
    <s v="N/A"/>
    <s v="Not Required"/>
    <s v="Not Required"/>
    <s v="Not Required"/>
    <s v="Not Required"/>
    <s v="N/A - Local Governments Apply for Reimbursement"/>
    <s v="Not Required"/>
    <s v="Not Required"/>
    <s v="Not Required"/>
    <n v="376083.69"/>
  </r>
  <r>
    <s v="15-1053"/>
    <x v="4"/>
    <x v="0"/>
    <x v="1007"/>
    <x v="11"/>
    <s v="Riverstone Industrial Park"/>
    <x v="1011"/>
    <x v="3"/>
    <s v="Stanly"/>
    <n v="2"/>
    <s v="Browns Hill Road"/>
    <x v="4"/>
    <s v="1000 N. First Street Albemarle"/>
    <n v="28001"/>
    <s v="(704) 986-3600)"/>
    <s v="www.stanlycountync.gov"/>
    <s v="Not Required"/>
    <s v="Not Required"/>
    <s v="Not Required"/>
    <s v="Not Required"/>
    <s v="Sewer"/>
    <n v="950000"/>
    <s v="N/A"/>
    <s v="N/A"/>
    <s v="Not Required"/>
    <s v="Not Required"/>
    <s v="Not Required"/>
    <s v="Not Required"/>
    <s v="N/A"/>
    <s v="N/A"/>
    <x v="0"/>
    <n v="0"/>
    <n v="950000"/>
    <s v="N/A"/>
    <s v="N/A"/>
    <s v="Not Required"/>
    <s v="Not Required"/>
    <s v="Not Required"/>
    <s v="Not Required"/>
    <s v="N/A - Local Governments Apply for Reimbursement"/>
    <s v="Not Required"/>
    <s v="Not Required"/>
    <s v="Not Required"/>
    <n v="950000"/>
  </r>
  <r>
    <s v="15-1054"/>
    <x v="4"/>
    <x v="0"/>
    <x v="1007"/>
    <x v="11"/>
    <s v="Egger Wood Products"/>
    <x v="1064"/>
    <x v="2"/>
    <s v="Davidson"/>
    <n v="2"/>
    <s v="I-85 Corporate Center"/>
    <x v="0"/>
    <s v="P.O. Box 1067 Lexington"/>
    <n v="27293"/>
    <s v="(336) 242-2200"/>
    <s v="www.co.davidson.nc.us"/>
    <n v="321211"/>
    <s v="Not Required"/>
    <s v="Manufacturing"/>
    <s v="Not Required"/>
    <s v="Water"/>
    <n v="2911773"/>
    <s v="N/A"/>
    <s v="N/A"/>
    <s v="Not Required"/>
    <s v="Not Required"/>
    <s v="Not Required"/>
    <s v="Not Required"/>
    <s v="N/A"/>
    <s v="N/A"/>
    <x v="0"/>
    <n v="0"/>
    <n v="2911773"/>
    <s v="N/A"/>
    <s v="N/A"/>
    <s v="Not Required"/>
    <s v="Not Required"/>
    <s v="Not Required"/>
    <s v="Not Required"/>
    <s v="N/A - Local Governments Apply for Reimbursement"/>
    <s v="Not Required"/>
    <s v="Not Required"/>
    <s v="Not Required"/>
    <n v="2911773"/>
  </r>
  <r>
    <s v="15-1055"/>
    <x v="4"/>
    <x v="0"/>
    <x v="1008"/>
    <x v="11"/>
    <s v="Robco Manufacturing"/>
    <x v="1065"/>
    <x v="1"/>
    <s v="Vance"/>
    <n v="1"/>
    <s v="Martin Creek Road"/>
    <x v="1"/>
    <s v="P.O. Box 1434 Henderson"/>
    <n v="27536"/>
    <s v="(252) 430-5705"/>
    <s v="www.ci.henderson.nc.us"/>
    <n v="344410"/>
    <s v="Not Required"/>
    <s v="Manufacturing"/>
    <s v="Not Required"/>
    <s v="Water"/>
    <n v="217272"/>
    <s v="N/A"/>
    <s v="N/A"/>
    <s v="Not Required"/>
    <s v="Not Required"/>
    <s v="Not Required"/>
    <s v="Not Required"/>
    <s v="N/A"/>
    <s v="N/A"/>
    <x v="0"/>
    <n v="0"/>
    <n v="200605.4"/>
    <s v="N/A"/>
    <s v="N/A"/>
    <s v="Not Required"/>
    <s v="Not Required"/>
    <s v="Not Required"/>
    <s v="Not Required"/>
    <s v="N/A - Local Governments Apply for Reimbursement"/>
    <s v="Not Required"/>
    <s v="Not Required"/>
    <s v="Not Required"/>
    <n v="200605.4"/>
  </r>
  <r>
    <s v="15-1056"/>
    <x v="4"/>
    <x v="0"/>
    <x v="1009"/>
    <x v="11"/>
    <s v="International Logistics Park"/>
    <x v="1011"/>
    <x v="3"/>
    <s v="Columbus"/>
    <n v="1"/>
    <s v="US 74/76"/>
    <x v="4"/>
    <s v="111 Washington St., Whiteville, NC"/>
    <n v="28472"/>
    <s v="(910) 640-6640"/>
    <s v="www.columbusco.org"/>
    <s v="Not Required"/>
    <s v="Not Required"/>
    <s v="Not Required"/>
    <s v="Not Required"/>
    <s v="Sewer"/>
    <n v="2120938"/>
    <s v="N/A"/>
    <s v="N/A"/>
    <s v="Not Required"/>
    <s v="Not Required"/>
    <s v="Not Required"/>
    <s v="Not Required"/>
    <s v="N/A"/>
    <s v="N/A"/>
    <x v="0"/>
    <n v="0"/>
    <n v="1997499.89"/>
    <s v="N/A"/>
    <s v="N/A"/>
    <s v="Not Required"/>
    <s v="Not Required"/>
    <s v="Not Required"/>
    <s v="Not Required"/>
    <s v="N/A - Local Governments Apply for Reimbursement"/>
    <s v="Not Required"/>
    <s v="Not Required"/>
    <s v="Not Required"/>
    <n v="1705333"/>
  </r>
  <r>
    <s v="15-1057"/>
    <x v="4"/>
    <x v="0"/>
    <x v="1010"/>
    <x v="11"/>
    <s v="Middlesex Corporate Park"/>
    <x v="1011"/>
    <x v="3"/>
    <s v="Nash"/>
    <n v="2"/>
    <s v="US Hwy 264"/>
    <x v="4"/>
    <s v="P.O. Box 69, Middlesex, NC"/>
    <s v="27557-0069"/>
    <s v="(252) 235-5761"/>
    <s v="www.townofmiddlesex.org"/>
    <s v="Not Required"/>
    <s v="Not Required"/>
    <s v="Not Required"/>
    <s v="Not Required"/>
    <s v="Water"/>
    <n v="1514600"/>
    <s v="N/A"/>
    <s v="N/A"/>
    <s v="Not Required"/>
    <s v="Not Required"/>
    <s v="Not Required"/>
    <s v="Not Required"/>
    <s v="N/A"/>
    <s v="N/A"/>
    <x v="0"/>
    <n v="0"/>
    <n v="1514600"/>
    <s v="N/A"/>
    <s v="N/A"/>
    <s v="Not Required"/>
    <s v="Not Required"/>
    <s v="Not Required"/>
    <s v="Not Required"/>
    <s v="N/A - Local Governments Apply for Reimbursement"/>
    <s v="Not Required"/>
    <s v="Not Required"/>
    <s v="Not Required"/>
    <n v="1514600"/>
  </r>
  <r>
    <s v="15-1058"/>
    <x v="4"/>
    <x v="0"/>
    <x v="1011"/>
    <x v="11"/>
    <s v="Person County Mega Park"/>
    <x v="1011"/>
    <x v="3"/>
    <s v="Person"/>
    <n v="1"/>
    <s v="Country Club Rd. and Chub Lake Rd."/>
    <x v="4"/>
    <s v="304 S. Morgan Street, Roxboro, NC"/>
    <n v="27573"/>
    <s v="(336) 597-1720"/>
    <s v="www.personcounty.net"/>
    <s v="Not Required"/>
    <s v="Not Required"/>
    <s v="Not Required"/>
    <s v="Not Required"/>
    <s v="Water"/>
    <n v="1604124.8"/>
    <s v="N/A"/>
    <s v="N/A"/>
    <s v="Not Required"/>
    <s v="Not Required"/>
    <s v="Not Required"/>
    <s v="Not Required"/>
    <s v="N/A"/>
    <s v="N/A"/>
    <x v="0"/>
    <n v="0"/>
    <n v="1083210.93"/>
    <s v="N/A"/>
    <s v="N/A"/>
    <s v="Not Required"/>
    <s v="Not Required"/>
    <s v="Not Required"/>
    <s v="Not Required"/>
    <s v="N/A - Local Governments Apply for Reimbursement"/>
    <s v="Not Required"/>
    <s v="Not Required"/>
    <s v="Not Required"/>
    <n v="1083210.93"/>
  </r>
  <r>
    <s v="15-1065"/>
    <x v="4"/>
    <x v="0"/>
    <x v="1012"/>
    <x v="11"/>
    <s v="Henson Road Sanitary Sewer Project"/>
    <x v="1011"/>
    <x v="3"/>
    <s v="Rutherford"/>
    <n v="2"/>
    <s v="Henson Road"/>
    <x v="4"/>
    <s v="289 N. Main Street, Rutherfordton, NC"/>
    <n v="28139"/>
    <s v="(828) 287-6060"/>
    <s v="www.rutherfordcountync.gov"/>
    <s v="Not Required"/>
    <s v="Not Required"/>
    <s v="Not Required"/>
    <s v="Not Required"/>
    <s v="Sewer"/>
    <n v="675500"/>
    <s v="N/A"/>
    <s v="N/A"/>
    <s v="Not Required"/>
    <s v="Not Required"/>
    <s v="Not Required"/>
    <s v="Not Required"/>
    <s v="N/A"/>
    <s v="N/A"/>
    <x v="0"/>
    <n v="0"/>
    <n v="580103"/>
    <s v="N/A"/>
    <s v="N/A"/>
    <s v="Not Required"/>
    <s v="Not Required"/>
    <s v="Not Required"/>
    <s v="Not Required"/>
    <s v="N/A - Local Governments Apply for Reimbursement"/>
    <s v="Not Required"/>
    <s v="Not Required"/>
    <s v="Not Required"/>
    <n v="580103"/>
  </r>
  <r>
    <s v="15-1064"/>
    <x v="4"/>
    <x v="0"/>
    <x v="1012"/>
    <x v="11"/>
    <s v="Camden Commerce Park"/>
    <x v="1011"/>
    <x v="3"/>
    <s v="Camden"/>
    <n v="1"/>
    <s v="US Hwy 17"/>
    <x v="4"/>
    <s v="P.O. Box 190, Camden, NC"/>
    <n v="27921"/>
    <s v="(252) 338-6363"/>
    <s v="www.camdencountync.gov"/>
    <s v="Not Required"/>
    <s v="Not Required"/>
    <s v="Not Required"/>
    <s v="Not Required"/>
    <s v="Sewer, Road"/>
    <n v="1580000"/>
    <s v="N/A"/>
    <s v="N/A"/>
    <s v="Not Required"/>
    <s v="Not Required"/>
    <s v="Not Required"/>
    <s v="Not Required"/>
    <s v="N/A"/>
    <s v="N/A"/>
    <x v="0"/>
    <n v="0"/>
    <n v="1506719"/>
    <s v="N/A"/>
    <s v="N/A"/>
    <s v="Not Required"/>
    <s v="Not Required"/>
    <s v="Not Required"/>
    <s v="Not Required"/>
    <s v="N/A - Local Governments Apply for Reimbursement"/>
    <s v="Not Required"/>
    <s v="Not Required"/>
    <s v="Not Required"/>
    <n v="1506719"/>
  </r>
  <r>
    <s v="15-1063"/>
    <x v="4"/>
    <x v="0"/>
    <x v="1012"/>
    <x v="11"/>
    <s v="Vance County Industrial Park Expansion"/>
    <x v="1011"/>
    <x v="3"/>
    <s v="Vance"/>
    <n v="1"/>
    <s v="616 Bearpond Rd., Henderson"/>
    <x v="4"/>
    <s v="122 Young ST., Henderson"/>
    <n v="27536"/>
    <s v="(252) 738-2003"/>
    <s v="www.vancecounty.com"/>
    <s v="Not Required"/>
    <s v="Not Required"/>
    <s v="Not Required"/>
    <s v="Not Required"/>
    <s v="Water, Sewer, Road"/>
    <n v="2456575"/>
    <s v="N/A"/>
    <s v="N/A"/>
    <s v="Not Required"/>
    <s v="Not Required"/>
    <s v="Not Required"/>
    <s v="Not Required"/>
    <s v="N/A"/>
    <s v="N/A"/>
    <x v="0"/>
    <n v="0"/>
    <n v="2456024"/>
    <s v="N/A"/>
    <s v="N/A"/>
    <s v="Not Required"/>
    <s v="Not Required"/>
    <s v="Not Required"/>
    <s v="Not Required"/>
    <s v="N/A - Local Governments Apply for Reimbursement"/>
    <s v="Not Required"/>
    <s v="Not Required"/>
    <s v="Not Required"/>
    <n v="2456024"/>
  </r>
  <r>
    <s v="15-1066"/>
    <x v="4"/>
    <x v="0"/>
    <x v="1013"/>
    <x v="11"/>
    <s v="Everetts Industrial Park"/>
    <x v="1011"/>
    <x v="3"/>
    <s v="Martin"/>
    <n v="1"/>
    <s v="US Hwy 64 and Twin Bridges Road"/>
    <x v="4"/>
    <s v="305 E. Main St., Williamston, NC"/>
    <n v="27892"/>
    <s v="(252) 789-4300"/>
    <s v="www.martincountyncgov.com"/>
    <s v="Not Required"/>
    <s v="Not Required"/>
    <s v="Not Required"/>
    <s v="Not Required"/>
    <s v="Water, Sewer"/>
    <n v="1013940"/>
    <s v="N/A"/>
    <s v="N/A"/>
    <s v="Not Required"/>
    <s v="Not Required"/>
    <s v="Not Required"/>
    <s v="Not Required"/>
    <s v="N/A"/>
    <s v="N/A"/>
    <x v="0"/>
    <n v="0"/>
    <n v="990361"/>
    <s v="N/A"/>
    <s v="N/A"/>
    <s v="Not Required"/>
    <s v="Not Required"/>
    <s v="Not Required"/>
    <s v="Not Required"/>
    <s v="N/A - Local Governments Apply for Reimbursement"/>
    <s v="Not Required"/>
    <s v="Not Required"/>
    <s v="Not Required"/>
    <n v="990361"/>
  </r>
  <r>
    <s v="15-1067"/>
    <x v="4"/>
    <x v="0"/>
    <x v="1014"/>
    <x v="11"/>
    <s v="Farmville Corp Park BBB"/>
    <x v="1066"/>
    <x v="1"/>
    <s v="Edgecombe"/>
    <n v="1"/>
    <s v="US Hwy 64 and Harts Mill Run"/>
    <x v="1"/>
    <s v="201 Saint Andrew Street Tarboro"/>
    <n v="27886"/>
    <s v="(252) 641-7834"/>
    <s v="www.edgecombecountync.gov"/>
    <n v="493110"/>
    <s v="Not Required"/>
    <s v="Transportation and Warehousing"/>
    <s v="Not Required"/>
    <s v="Water, Sewer"/>
    <n v="540000"/>
    <s v="N/A"/>
    <s v="N/A"/>
    <s v="Not Required"/>
    <s v="Not Required"/>
    <s v="Not Required"/>
    <s v="Not Required"/>
    <s v="N/A"/>
    <s v="N/A"/>
    <x v="0"/>
    <n v="0"/>
    <n v="530539"/>
    <s v="N/A"/>
    <s v="N/A"/>
    <s v="Not Required"/>
    <s v="Not Required"/>
    <s v="Not Required"/>
    <s v="Not Required"/>
    <s v="N/A - Local Governments Apply for Reimbursement"/>
    <s v="Not Required"/>
    <s v="Not Required"/>
    <s v="Not Required"/>
    <n v="530539"/>
  </r>
  <r>
    <s v="U511"/>
    <x v="4"/>
    <x v="0"/>
    <x v="1015"/>
    <x v="12"/>
    <s v="National Pipe and Plastic"/>
    <x v="1067"/>
    <x v="1"/>
    <s v="Forsyth"/>
    <n v="2"/>
    <s v="West Market St. and Old Greensboro Rd."/>
    <x v="1"/>
    <s v="P.O. Box 728, Kernersville, NC"/>
    <n v="27285"/>
    <s v="(336) 992-5452"/>
    <s v="www.toknc.com"/>
    <n v="326122"/>
    <s v="Not Required"/>
    <s v="Manufacturing"/>
    <s v="Not Required"/>
    <s v="Water, Road"/>
    <n v="330975"/>
    <s v="N/A"/>
    <s v="N/A"/>
    <s v="Not Required"/>
    <s v="Not Required"/>
    <s v="Not Required"/>
    <s v="Not Required"/>
    <s v="N/A"/>
    <s v="N/A"/>
    <x v="2"/>
    <n v="279945"/>
    <n v="51030"/>
    <s v="N/A"/>
    <s v="N/A"/>
    <s v="Not Required"/>
    <s v="Not Required"/>
    <s v="Not Required"/>
    <s v="Not Required"/>
    <s v="N/A - Local Governments Apply for Reimbursement"/>
    <s v="Not Required"/>
    <s v="Not Required"/>
    <s v="Not Required"/>
    <n v="51030"/>
  </r>
  <r>
    <s v="U509"/>
    <x v="4"/>
    <x v="0"/>
    <x v="1016"/>
    <x v="12"/>
    <s v="Universal Industrial Park"/>
    <x v="1011"/>
    <x v="3"/>
    <s v="McDowell"/>
    <n v="2"/>
    <s v="I-40 at McDowell Co. Tech CC"/>
    <x v="4"/>
    <s v="60 East Court Street, Marion, NC"/>
    <n v="28752"/>
    <s v="(828) 652-7121"/>
    <s v="www.mcdowellgov.com"/>
    <s v="Not Required"/>
    <s v="Not Required"/>
    <s v="Not Required"/>
    <s v="Not Required"/>
    <s v="Water, Sewer"/>
    <n v="352500"/>
    <s v="N/A"/>
    <s v="N/A"/>
    <s v="Not Required"/>
    <s v="Not Required"/>
    <s v="Not Required"/>
    <s v="Not Required"/>
    <s v="N/A"/>
    <s v="N/A"/>
    <x v="2"/>
    <n v="306580.05"/>
    <n v="45919.95"/>
    <s v="N/A"/>
    <s v="N/A"/>
    <s v="Not Required"/>
    <s v="Not Required"/>
    <s v="Not Required"/>
    <s v="Not Required"/>
    <s v="N/A - Local Governments Apply for Reimbursement"/>
    <s v="Not Required"/>
    <s v="Not Required"/>
    <s v="Not Required"/>
    <n v="45919.95"/>
  </r>
  <r>
    <s v="U508"/>
    <x v="4"/>
    <x v="0"/>
    <x v="1017"/>
    <x v="12"/>
    <s v="Albemarle Corporate Center"/>
    <x v="1011"/>
    <x v="3"/>
    <s v="Albemarle"/>
    <n v="2"/>
    <s v="US Hwy 52 and Hinson St."/>
    <x v="4"/>
    <s v="P.O. Box 190, Albemarle, NC"/>
    <n v="28001"/>
    <s v="(704) 984-3991"/>
    <s v="www.albemarlenc.gov"/>
    <s v="Not Required"/>
    <s v="Not Required"/>
    <s v="Not Required"/>
    <s v="Not Required"/>
    <s v="Road"/>
    <n v="750000"/>
    <s v="N/A"/>
    <s v="N/A"/>
    <s v="Not Required"/>
    <s v="Not Required"/>
    <s v="Not Required"/>
    <s v="Not Required"/>
    <s v="N/A"/>
    <s v="N/A"/>
    <x v="2"/>
    <n v="750000"/>
    <n v="0"/>
    <s v="N/A"/>
    <s v="N/A"/>
    <s v="Not Required"/>
    <s v="Not Required"/>
    <s v="Not Required"/>
    <s v="Not Required"/>
    <s v="N/A - Local Governments Apply for Reimbursement"/>
    <s v="Not Required"/>
    <s v="Not Required"/>
    <s v="Not Required"/>
    <n v="0"/>
  </r>
  <r>
    <s v="U497"/>
    <x v="4"/>
    <x v="0"/>
    <x v="1018"/>
    <x v="12"/>
    <s v="New Street Sewer Project"/>
    <x v="1011"/>
    <x v="3"/>
    <s v="Rockingham"/>
    <n v="1"/>
    <s v="New Street, Eden"/>
    <x v="4"/>
    <s v="P.O. Box 70, Eden, NC"/>
    <s v="27289-0070"/>
    <s v="(336) 623-7569"/>
    <s v="www.edennc.us"/>
    <s v="Not Required"/>
    <s v="Not Required"/>
    <s v="Not Required"/>
    <s v="Not Required"/>
    <s v="Sewer"/>
    <n v="997000"/>
    <s v="N/A"/>
    <s v="N/A"/>
    <s v="Not Required"/>
    <s v="Not Required"/>
    <s v="Not Required"/>
    <s v="Not Required"/>
    <s v="N/A"/>
    <s v="N/A"/>
    <x v="2"/>
    <n v="997000"/>
    <n v="0"/>
    <s v="N/A"/>
    <s v="N/A"/>
    <s v="Not Required"/>
    <s v="Not Required"/>
    <s v="Not Required"/>
    <s v="Not Required"/>
    <s v="N/A - Local Governments Apply for Reimbursement"/>
    <s v="Not Required"/>
    <s v="Not Required"/>
    <s v="Not Required"/>
    <n v="0"/>
  </r>
  <r>
    <s v="15-1061"/>
    <x v="4"/>
    <x v="0"/>
    <x v="1019"/>
    <x v="12"/>
    <s v="Edwards Wood Products"/>
    <x v="1068"/>
    <x v="1"/>
    <s v="Scotland"/>
    <n v="1"/>
    <s v="13421 Rocky Ford Rd., Laurinburg"/>
    <x v="1"/>
    <s v="507 W. Church Street, Laurinburg"/>
    <n v="28352"/>
    <s v="(910) 266-4326"/>
    <s v="www.scotlandcounty.org"/>
    <n v="321113"/>
    <s v="Not Required"/>
    <s v="Manufacturing"/>
    <s v="Not Required"/>
    <s v="Water"/>
    <n v="575000"/>
    <s v="N/A"/>
    <s v="N/A"/>
    <s v="Not Required"/>
    <s v="Not Required"/>
    <s v="Not Required"/>
    <s v="Not Required"/>
    <s v="N/A"/>
    <s v="N/A"/>
    <x v="1"/>
    <n v="0"/>
    <n v="0"/>
    <s v="N/A"/>
    <s v="N/A"/>
    <s v="Not Required"/>
    <s v="Not Required"/>
    <s v="Not Required"/>
    <s v="Not Required"/>
    <s v="N/A - Local Governments Apply for Reimbursement"/>
    <s v="Not Required"/>
    <s v="Not Required"/>
    <s v="Not Required"/>
    <n v="0"/>
  </r>
  <r>
    <s v="15-1069"/>
    <x v="4"/>
    <x v="0"/>
    <x v="1020"/>
    <x v="12"/>
    <s v="Lyndon Steel"/>
    <x v="1069"/>
    <x v="1"/>
    <s v="Lenoir"/>
    <n v="1"/>
    <s v="2300 Albemarle Road, Kinston"/>
    <x v="1"/>
    <s v="130 South Queen St., Kinston, NC"/>
    <n v="28501"/>
    <s v="(252) 559-6450"/>
    <s v="www.co.lenoir.nc.us"/>
    <n v="332312"/>
    <s v="Not Required"/>
    <s v="Manufacturing"/>
    <s v="Not Required"/>
    <s v="Water"/>
    <n v="231730"/>
    <s v="N/A"/>
    <s v="N/A"/>
    <s v="Not Required"/>
    <s v="Not Required"/>
    <s v="Not Required"/>
    <s v="Not Required"/>
    <s v="N/A"/>
    <s v="N/A"/>
    <x v="0"/>
    <n v="0"/>
    <n v="231730"/>
    <s v="N/A"/>
    <s v="N/A"/>
    <s v="Not Required"/>
    <s v="Not Required"/>
    <s v="Not Required"/>
    <s v="Not Required"/>
    <s v="N/A - Local Governments Apply for Reimbursement"/>
    <s v="Not Required"/>
    <s v="Not Required"/>
    <s v="Not Required"/>
    <n v="231730"/>
  </r>
  <r>
    <s v="15-1070"/>
    <x v="4"/>
    <x v="0"/>
    <x v="1021"/>
    <x v="12"/>
    <s v="ITM Medical Isotopes"/>
    <x v="1070"/>
    <x v="2"/>
    <s v="Catawba"/>
    <n v="2"/>
    <s v="Startowne Road"/>
    <x v="0"/>
    <s v="P.O. Box 398, Hickry, NC"/>
    <n v="28603"/>
    <s v="(828) 323-7412"/>
    <s v="www.hickorync.gov"/>
    <n v="325412"/>
    <s v="Not Required"/>
    <s v="Manufacturing"/>
    <s v="Not Required"/>
    <s v="Road"/>
    <n v="225000"/>
    <s v="N/A"/>
    <s v="N/A"/>
    <s v="Not Required"/>
    <s v="Not Required"/>
    <s v="Not Required"/>
    <s v="Not Required"/>
    <s v="N/A"/>
    <s v="N/A"/>
    <x v="0"/>
    <n v="0"/>
    <n v="225000"/>
    <s v="N/A"/>
    <s v="N/A"/>
    <s v="Not Required"/>
    <s v="Not Required"/>
    <s v="Not Required"/>
    <s v="Not Required"/>
    <s v="N/A - Local Governments Apply for Reimbursement"/>
    <s v="Not Required"/>
    <s v="Not Required"/>
    <s v="Not Required"/>
    <n v="225000"/>
  </r>
  <r>
    <s v="15-1072"/>
    <x v="4"/>
    <x v="0"/>
    <x v="1019"/>
    <x v="12"/>
    <s v="Granite Industrial Park"/>
    <x v="1011"/>
    <x v="3"/>
    <s v="Rowan"/>
    <n v="2"/>
    <s v="Heilig Road"/>
    <x v="4"/>
    <s v="P.O. Box 351, Granite Quarry, NC "/>
    <s v="28072-0351"/>
    <s v="(704) 279-5596"/>
    <s v="www.rowancountync.gov"/>
    <s v="Not Required"/>
    <s v="Not Required"/>
    <s v="Not Required"/>
    <s v="Not Required"/>
    <s v="Water"/>
    <n v="208350"/>
    <s v="N/A"/>
    <s v="N/A"/>
    <s v="Not Required"/>
    <s v="Not Required"/>
    <s v="Not Required"/>
    <s v="Not Required"/>
    <s v="N/A"/>
    <s v="N/A"/>
    <x v="0"/>
    <n v="0"/>
    <n v="208350"/>
    <s v="N/A"/>
    <s v="N/A"/>
    <s v="Not Required"/>
    <s v="Not Required"/>
    <s v="Not Required"/>
    <s v="Not Required"/>
    <s v="N/A - Local Governments Apply for Reimbursement"/>
    <s v="Not Required"/>
    <s v="Not Required"/>
    <s v="Not Required"/>
    <n v="208350"/>
  </r>
  <r>
    <s v="15-1071"/>
    <x v="4"/>
    <x v="0"/>
    <x v="1019"/>
    <x v="12"/>
    <s v="Publix"/>
    <x v="1071"/>
    <x v="2"/>
    <s v="Guilford"/>
    <n v="2"/>
    <s v="Birchcreek Road and US 70"/>
    <x v="0"/>
    <s v="300 W. Washington St., Greensboro, NC"/>
    <n v="27401"/>
    <s v="(336) 373-2396"/>
    <s v="www.greensboro-nc.gov"/>
    <n v="493110"/>
    <s v="Not Required"/>
    <s v="Transportation and Warehousing"/>
    <s v="Not Required"/>
    <s v="Sewer"/>
    <n v="1500000"/>
    <s v="N/A"/>
    <s v="N/A"/>
    <s v="Not Required"/>
    <s v="Not Required"/>
    <s v="Not Required"/>
    <s v="Not Required"/>
    <s v="N/A"/>
    <s v="N/A"/>
    <x v="0"/>
    <n v="0"/>
    <n v="1500000"/>
    <s v="N/A"/>
    <s v="N/A"/>
    <s v="Not Required"/>
    <s v="Not Required"/>
    <s v="Not Required"/>
    <s v="Not Required"/>
    <s v="N/A - Local Governments Apply for Reimbursement"/>
    <s v="Not Required"/>
    <s v="Not Required"/>
    <s v="Not Required"/>
    <n v="1500000"/>
  </r>
  <r>
    <s v="15-1074"/>
    <x v="4"/>
    <x v="0"/>
    <x v="1022"/>
    <x v="12"/>
    <s v="West Fraser Timber Company"/>
    <x v="1072"/>
    <x v="1"/>
    <s v="Northampton"/>
    <n v="1"/>
    <s v="NC Hwy 86"/>
    <x v="1"/>
    <s v="9467 NC Hwy 305, Jackson, NC"/>
    <n v="27845"/>
    <s v="(252) 534-2501"/>
    <s v="www.northamptonnc.com"/>
    <n v="321113"/>
    <s v="Not Required"/>
    <s v="Manufacturing"/>
    <s v="Not Required"/>
    <s v="Sewer"/>
    <n v="568769"/>
    <s v="N/A"/>
    <s v="N/A"/>
    <s v="Not Required"/>
    <s v="Not Required"/>
    <s v="Not Required"/>
    <s v="Not Required"/>
    <s v="N/A"/>
    <s v="N/A"/>
    <x v="0"/>
    <n v="0"/>
    <n v="445434"/>
    <s v="N/A"/>
    <s v="N/A"/>
    <s v="Not Required"/>
    <s v="Not Required"/>
    <s v="Not Required"/>
    <s v="Not Required"/>
    <s v="N/A - Local Governments Apply for Reimbursement"/>
    <s v="Not Required"/>
    <s v="Not Required"/>
    <s v="Not Required"/>
    <n v="543220"/>
  </r>
  <r>
    <s v="15-1073"/>
    <x v="4"/>
    <x v="0"/>
    <x v="1022"/>
    <x v="12"/>
    <s v="Kingsboro Phase II"/>
    <x v="1011"/>
    <x v="3"/>
    <s v="Edgecombe"/>
    <n v="1"/>
    <s v="US Hwy 64"/>
    <x v="4"/>
    <s v="201 Saint Andrew Street Tarboro"/>
    <n v="27886"/>
    <s v="(252) 641-7834"/>
    <s v="www.edgecombecountync.gov"/>
    <s v="Not Required"/>
    <s v="Not Required"/>
    <s v="Not Required"/>
    <s v="Not Required"/>
    <s v="Water, Sewer"/>
    <n v="1074000"/>
    <s v="N/A"/>
    <s v="N/A"/>
    <s v="Not Required"/>
    <s v="Not Required"/>
    <s v="Not Required"/>
    <s v="Not Required"/>
    <s v="N/A"/>
    <s v="N/A"/>
    <x v="0"/>
    <n v="0"/>
    <n v="942572"/>
    <s v="N/A"/>
    <s v="N/A"/>
    <s v="Not Required"/>
    <s v="Not Required"/>
    <s v="Not Required"/>
    <s v="Not Required"/>
    <s v="N/A - Local Governments Apply for Reimbursement"/>
    <s v="Not Required"/>
    <s v="Not Required"/>
    <s v="Not Required"/>
    <n v="942571"/>
  </r>
  <r>
    <s v="15-1075"/>
    <x v="4"/>
    <x v="0"/>
    <x v="1023"/>
    <x v="12"/>
    <s v="Bessemer City Water Interconnect"/>
    <x v="1011"/>
    <x v="3"/>
    <s v="Gaston"/>
    <n v="1"/>
    <s v="NC Hwy 274"/>
    <x v="4"/>
    <s v="132 West Virginia Ave., Bessemer City, NC"/>
    <n v="28016"/>
    <s v="(704) 629-5542"/>
    <s v="www.bessemercity.com"/>
    <s v="Not Required"/>
    <s v="Not Required"/>
    <s v="Not Required"/>
    <s v="Not Required"/>
    <s v="Water"/>
    <n v="1325000"/>
    <s v="N/A"/>
    <s v="N/A"/>
    <s v="Not Required"/>
    <s v="Not Required"/>
    <s v="Not Required"/>
    <s v="Not Required"/>
    <s v="N/A"/>
    <s v="N/A"/>
    <x v="0"/>
    <n v="0"/>
    <n v="1276134"/>
    <s v="N/A"/>
    <s v="N/A"/>
    <s v="Not Required"/>
    <s v="Not Required"/>
    <s v="Not Required"/>
    <s v="Not Required"/>
    <s v="N/A - Local Governments Apply for Reimbursement"/>
    <s v="Not Required"/>
    <s v="Not Required"/>
    <s v="Not Required"/>
    <n v="1305521"/>
  </r>
  <r>
    <s v="15-1076"/>
    <x v="4"/>
    <x v="0"/>
    <x v="1024"/>
    <x v="12"/>
    <s v="Smithfield Way West Gravity Extension"/>
    <x v="1011"/>
    <x v="3"/>
    <s v="Lenoir"/>
    <n v="1"/>
    <s v="Smithfield Way and Enterprise Blvd."/>
    <x v="4"/>
    <s v="P.O. Box 3289, Kinston, NC"/>
    <n v="28502"/>
    <s v="(252) 559-0291"/>
    <s v="www.co.lenoir.nc.us"/>
    <s v="Not Required"/>
    <s v="Not Required"/>
    <s v="Not Required"/>
    <s v="Not Required"/>
    <s v="Sewer"/>
    <n v="789500"/>
    <s v="N/A"/>
    <s v="N/A"/>
    <s v="Not Required"/>
    <s v="Not Required"/>
    <s v="Not Required"/>
    <s v="Not Required"/>
    <s v="N/A"/>
    <s v="N/A"/>
    <x v="0"/>
    <n v="0"/>
    <n v="789500"/>
    <s v="N/A"/>
    <s v="N/A"/>
    <s v="Not Required"/>
    <s v="Not Required"/>
    <s v="Not Required"/>
    <s v="Not Required"/>
    <s v="N/A - Local Governments Apply for Reimbursement"/>
    <s v="Not Required"/>
    <s v="Not Required"/>
    <s v="Not Required"/>
    <n v="789500"/>
  </r>
  <r>
    <s v="15-1077"/>
    <x v="4"/>
    <x v="0"/>
    <x v="1025"/>
    <x v="12"/>
    <s v="Burke Business Park"/>
    <x v="1011"/>
    <x v="3"/>
    <s v="Burke"/>
    <n v="2"/>
    <s v="I-40 at Kathy Road Exit (#86)"/>
    <x v="4"/>
    <s v="200 Avery Avenue, Morganton, NC"/>
    <n v="28680"/>
    <s v="(828) 764-9372"/>
    <s v="www.burkenc.org"/>
    <s v="Not Required"/>
    <s v="Not Required"/>
    <s v="Not Required"/>
    <s v="Not Required"/>
    <s v="Water"/>
    <n v="1929750"/>
    <s v="N/A"/>
    <s v="N/A"/>
    <s v="Not Required"/>
    <s v="Not Required"/>
    <s v="Not Required"/>
    <s v="Not Required"/>
    <s v="N/A"/>
    <s v="N/A"/>
    <x v="0"/>
    <n v="0"/>
    <n v="1630860"/>
    <s v="N/A"/>
    <s v="N/A"/>
    <s v="Not Required"/>
    <s v="Not Required"/>
    <s v="Not Required"/>
    <s v="Not Required"/>
    <s v="N/A - Local Governments Apply for Reimbursement"/>
    <s v="Not Required"/>
    <s v="Not Required"/>
    <s v="Not Required"/>
    <n v="1630681"/>
  </r>
  <r>
    <s v="15-1078"/>
    <x v="4"/>
    <x v="0"/>
    <x v="1017"/>
    <x v="12"/>
    <s v="Edenton Industrial Park"/>
    <x v="1011"/>
    <x v="3"/>
    <s v="Edenton"/>
    <n v="1"/>
    <s v="Paradise Road and Peanut Drive"/>
    <x v="4"/>
    <s v="P.O. Box 300, Edenton, NC"/>
    <n v="27932"/>
    <s v="(252) 482-7352"/>
    <s v="www.townofedenton.com"/>
    <s v="Not Required"/>
    <s v="Not Required"/>
    <s v="Not Required"/>
    <s v="Not Required"/>
    <s v="Water"/>
    <n v="473125"/>
    <s v="N/A"/>
    <s v="N/A"/>
    <s v="Not Required"/>
    <s v="Not Required"/>
    <s v="Not Required"/>
    <s v="Not Required"/>
    <s v="N/A"/>
    <s v="N/A"/>
    <x v="0"/>
    <n v="0"/>
    <n v="16850"/>
    <s v="N/A"/>
    <s v="N/A"/>
    <s v="Not Required"/>
    <s v="Not Required"/>
    <s v="Not Required"/>
    <s v="Not Required"/>
    <s v="N/A - Local Governments Apply for Reimbursement"/>
    <s v="Not Required"/>
    <s v="Not Required"/>
    <s v="Not Required"/>
    <n v="456275"/>
  </r>
  <r>
    <s v="15-1081"/>
    <x v="4"/>
    <x v="0"/>
    <x v="1026"/>
    <x v="12"/>
    <s v="Gaia Herbs Sewer Expansion"/>
    <x v="1073"/>
    <x v="1"/>
    <s v="Transylvania"/>
    <n v="2"/>
    <s v="101 Gaia Herbs Drive"/>
    <x v="1"/>
    <s v="101 S. Broad St., Brevard, NC"/>
    <n v="28712"/>
    <s v="(828) 393-4130"/>
    <s v="www.transylvaniacounty.org"/>
    <n v="325411"/>
    <s v="Not Required"/>
    <s v="Manufacturing"/>
    <s v="Not Required"/>
    <s v="Sewer"/>
    <n v="880750"/>
    <s v="N/A"/>
    <s v="N/A"/>
    <s v="Not Required"/>
    <s v="Not Required"/>
    <s v="Not Required"/>
    <s v="Not Required"/>
    <s v="N/A"/>
    <s v="N/A"/>
    <x v="0"/>
    <n v="0"/>
    <n v="880750"/>
    <s v="N/A"/>
    <s v="N/A"/>
    <s v="Not Required"/>
    <s v="Not Required"/>
    <s v="Not Required"/>
    <s v="Not Required"/>
    <s v="N/A - Local Governments Apply for Reimbursement"/>
    <s v="Not Required"/>
    <s v="Not Required"/>
    <s v="Not Required"/>
    <n v="880750"/>
  </r>
  <r>
    <s v="U518"/>
    <x v="4"/>
    <x v="0"/>
    <x v="1027"/>
    <x v="13"/>
    <s v="Heritage Mulch"/>
    <x v="1074"/>
    <x v="1"/>
    <s v="Warren"/>
    <n v="1"/>
    <s v="155 Collins Road"/>
    <x v="1"/>
    <s v="602 W. Ridgeway St., Warrenton"/>
    <n v="27589"/>
    <s v="(252) 257-3115"/>
    <s v="www.warrencountync.com"/>
    <n v="444220"/>
    <s v="Not Required"/>
    <s v="Manufacturing"/>
    <s v="Not Required"/>
    <s v="Water"/>
    <n v="291332"/>
    <s v="N/A"/>
    <s v="N/A"/>
    <s v="Not Required"/>
    <s v="Not Required"/>
    <s v="Not Required"/>
    <s v="Not Required"/>
    <s v="N/A"/>
    <s v="N/A"/>
    <x v="2"/>
    <n v="67948.22"/>
    <n v="223383.78"/>
    <s v="N/A"/>
    <s v="N/A"/>
    <s v="Not Required"/>
    <s v="Not Required"/>
    <s v="Not Required"/>
    <s v="Not Required"/>
    <s v="N/A - Local Governments Apply for Reimbursement"/>
    <s v="Not Required"/>
    <s v="Not Required"/>
    <s v="Not Required"/>
    <n v="223383.78"/>
  </r>
  <r>
    <s v="U515"/>
    <x v="4"/>
    <x v="0"/>
    <x v="1028"/>
    <x v="13"/>
    <s v="Liberty Point Industrial Park"/>
    <x v="1011"/>
    <x v="3"/>
    <s v="Cumberland"/>
    <n v="1"/>
    <s v="Corporation Drive"/>
    <x v="0"/>
    <s v="117 Dick St., Fayetteville"/>
    <n v="28301"/>
    <s v="(910) 678-7771"/>
    <s v="www.cumberlandcountync.gov"/>
    <s v="Not Required"/>
    <s v="Not Required"/>
    <s v="Not Required"/>
    <s v="Not Required"/>
    <s v="Sewer"/>
    <n v="1946511"/>
    <s v="N/A"/>
    <s v="N/A"/>
    <s v="Not Required"/>
    <s v="Not Required"/>
    <s v="Not Required"/>
    <s v="Not Required"/>
    <s v="N/A"/>
    <s v="N/A"/>
    <x v="2"/>
    <n v="1946511"/>
    <n v="0"/>
    <s v="N/A"/>
    <s v="N/A"/>
    <s v="Not Required"/>
    <s v="Not Required"/>
    <s v="Not Required"/>
    <s v="Not Required"/>
    <s v="N/A - Local Governments Apply for Reimbursement"/>
    <s v="Not Required"/>
    <s v="Not Required"/>
    <s v="Not Required"/>
    <n v="0"/>
  </r>
  <r>
    <s v="U513"/>
    <x v="4"/>
    <x v="0"/>
    <x v="518"/>
    <x v="13"/>
    <s v="Louisburg Industrial Park"/>
    <x v="1011"/>
    <x v="3"/>
    <s v="Franklin"/>
    <n v="2"/>
    <s v="T. Kemp Road"/>
    <x v="0"/>
    <s v="110 W. Nash St., Louisburg, NC"/>
    <n v="27549"/>
    <s v="(919) 497-1004"/>
    <s v="www.townoflouisburg.org"/>
    <s v="Not Required"/>
    <s v="Not Required"/>
    <s v="Not Required"/>
    <s v="Not Required"/>
    <s v="Water, Sewer, Road"/>
    <n v="2439100"/>
    <s v="N/A"/>
    <s v="N/A"/>
    <s v="Not Required"/>
    <s v="Not Required"/>
    <s v="Not Required"/>
    <s v="Not Required"/>
    <s v="N/A"/>
    <s v="N/A"/>
    <x v="2"/>
    <n v="2439100"/>
    <n v="0"/>
    <s v="N/A"/>
    <s v="N/A"/>
    <s v="Not Required"/>
    <s v="Not Required"/>
    <s v="Not Required"/>
    <s v="Not Required"/>
    <s v="N/A - Local Governments Apply for Reimbursement"/>
    <s v="Not Required"/>
    <s v="Not Required"/>
    <s v="Not Required"/>
    <n v="0"/>
  </r>
  <r>
    <s v="15-1083"/>
    <x v="4"/>
    <x v="0"/>
    <x v="1029"/>
    <x v="13"/>
    <s v="Bharat Forge"/>
    <x v="1075"/>
    <x v="2"/>
    <s v="Sanford"/>
    <n v="1"/>
    <s v="Colon Rd at US 1"/>
    <x v="0"/>
    <s v="P.O. Box 3729, Sanford, NC"/>
    <n v="27331"/>
    <s v="(919) 777-1112"/>
    <s v="www.sanfordnc.net"/>
    <n v="336350"/>
    <s v="Not Required"/>
    <s v="Manufacturing"/>
    <s v="Not Required"/>
    <s v="Sewer"/>
    <n v="500000"/>
    <s v="N/A"/>
    <s v="N/A"/>
    <s v="Not Required"/>
    <s v="Not Required"/>
    <s v="Not Required"/>
    <s v="Not Required"/>
    <s v="N/A"/>
    <s v="N/A"/>
    <x v="0"/>
    <n v="0"/>
    <n v="500000"/>
    <s v="N/A"/>
    <s v="N/A"/>
    <s v="Not Required"/>
    <s v="Not Required"/>
    <s v="Not Required"/>
    <s v="Not Required"/>
    <s v="N/A - Local Governments Apply for Reimbursement"/>
    <s v="Not Required"/>
    <s v="Not Required"/>
    <s v="Not Required"/>
    <n v="500000"/>
  </r>
  <r>
    <s v="15-1085"/>
    <x v="4"/>
    <x v="0"/>
    <x v="1030"/>
    <x v="13"/>
    <s v="Wright Foods Bilhen Pump Station"/>
    <x v="1046"/>
    <x v="1"/>
    <s v="Montgomery"/>
    <n v="1"/>
    <s v="W. Main Street, Troy"/>
    <x v="1"/>
    <s v="315 N. Main St., Troy, NC"/>
    <n v="27371"/>
    <s v="(910) 572.3661"/>
    <s v="www.troy.nc.us"/>
    <s v="Not Required"/>
    <s v="Not Required"/>
    <s v="Manufacturing"/>
    <s v="Not Required"/>
    <s v="Sewer"/>
    <n v="1095000"/>
    <s v="N/A"/>
    <s v="N/A"/>
    <s v="Not Required"/>
    <s v="Not Required"/>
    <s v="Not Required"/>
    <s v="Not Required"/>
    <s v="N/A"/>
    <s v="N/A"/>
    <x v="0"/>
    <n v="0"/>
    <n v="1095000"/>
    <s v="N/A"/>
    <s v="N/A"/>
    <s v="Not Required"/>
    <s v="Not Required"/>
    <s v="Not Required"/>
    <s v="Not Required"/>
    <s v="N/A - Local Governments Apply for Reimbursement"/>
    <s v="Not Required"/>
    <s v="Not Required"/>
    <s v="Not Required"/>
    <n v="1095000"/>
  </r>
  <r>
    <s v="15-1086"/>
    <x v="4"/>
    <x v="0"/>
    <x v="1028"/>
    <x v="13"/>
    <s v="Craven County Industrial Park"/>
    <x v="1011"/>
    <x v="3"/>
    <s v="Craven"/>
    <n v="2"/>
    <s v="US Hwy 70 and US Hwy 17"/>
    <x v="0"/>
    <s v="406 Craven St., New Bern"/>
    <n v="28560"/>
    <s v="(252) 636-6600"/>
    <s v="www.cravencountync.gov"/>
    <s v="Not Required"/>
    <s v="Not Required"/>
    <s v="Not Required"/>
    <s v="Not Required"/>
    <s v="Water, Sewer"/>
    <n v="352500"/>
    <s v="N/A"/>
    <s v="N/A"/>
    <s v="Not Required"/>
    <s v="Not Required"/>
    <s v="Not Required"/>
    <s v="Not Required"/>
    <s v="N/A"/>
    <s v="N/A"/>
    <x v="0"/>
    <n v="0"/>
    <n v="332511"/>
    <s v="N/A"/>
    <s v="N/A"/>
    <s v="Not Required"/>
    <s v="Not Required"/>
    <s v="Not Required"/>
    <s v="Not Required"/>
    <s v="N/A - Local Governments Apply for Reimbursement"/>
    <s v="Not Required"/>
    <s v="Not Required"/>
    <s v="Not Required"/>
    <n v="332511"/>
  </r>
  <r>
    <s v="15-1089"/>
    <x v="4"/>
    <x v="1"/>
    <x v="1031"/>
    <x v="13"/>
    <s v="Jetstream Aviation"/>
    <x v="1076"/>
    <x v="1"/>
    <s v="Lenoir"/>
    <n v="1"/>
    <s v="2860 Jetport Road"/>
    <x v="0"/>
    <s v="P.O. Box 339, Kinston"/>
    <n v="28502"/>
    <s v="(252) 939-3110"/>
    <s v="www.ci.kinston.nc.us"/>
    <s v="Not Required"/>
    <s v="Not Required"/>
    <s v="Not Required"/>
    <s v="Not Required"/>
    <s v="Water"/>
    <n v="187300"/>
    <s v="N/A"/>
    <s v="N/A"/>
    <s v="Not Required"/>
    <s v="Not Required"/>
    <s v="Not Required"/>
    <s v="Not Required"/>
    <s v="N/A"/>
    <s v="N/A"/>
    <x v="0"/>
    <n v="0"/>
    <n v="152266"/>
    <s v="N/A"/>
    <s v="N/A"/>
    <s v="Not Required"/>
    <s v="Not Required"/>
    <s v="Not Required"/>
    <s v="Not Required"/>
    <s v="N/A - Local Governments Apply for Reimbursement"/>
    <s v="Not Required"/>
    <s v="Not Required"/>
    <s v="Not Required"/>
    <n v="152266"/>
  </r>
  <r>
    <s v="15-1088"/>
    <x v="4"/>
    <x v="0"/>
    <x v="1031"/>
    <x v="13"/>
    <s v="Southeast Region Park"/>
    <x v="1011"/>
    <x v="3"/>
    <s v="Columbus"/>
    <n v="1"/>
    <s v="1024 Midway Road"/>
    <x v="0"/>
    <s v="111 Washington St., Whiteville, NC"/>
    <n v="28472"/>
    <s v="(910) 640-6640"/>
    <s v="www.columbusco.org"/>
    <s v="Not Required"/>
    <s v="Not Required"/>
    <s v="Not Required"/>
    <s v="Not Required"/>
    <s v="Water"/>
    <n v="886983"/>
    <s v="N/A"/>
    <s v="N/A"/>
    <s v="Not Required"/>
    <s v="Not Required"/>
    <s v="Not Required"/>
    <s v="Not Required"/>
    <s v="N/A"/>
    <s v="N/A"/>
    <x v="0"/>
    <n v="0"/>
    <n v="720091.44"/>
    <s v="N/A"/>
    <s v="N/A"/>
    <s v="Not Required"/>
    <s v="Not Required"/>
    <s v="Not Required"/>
    <s v="Not Required"/>
    <s v="N/A - Local Governments Apply for Reimbursement"/>
    <s v="Not Required"/>
    <s v="Not Required"/>
    <s v="Not Required"/>
    <n v="720091.44"/>
  </r>
  <r>
    <s v="U520"/>
    <x v="4"/>
    <x v="0"/>
    <x v="1032"/>
    <x v="14"/>
    <s v="I-74/I-95 Industrial Park"/>
    <x v="1011"/>
    <x v="3"/>
    <s v="Robeson"/>
    <n v="1"/>
    <s v="I-95/I-74"/>
    <x v="0"/>
    <s v="500 N. Cedar St., Lumberton"/>
    <n v="28358"/>
    <s v="(910) 671-3810"/>
    <s v="www.ci.lumberton.nc.us"/>
    <s v="Not Required"/>
    <s v="Not Required"/>
    <s v="Not Required"/>
    <s v="Not Required"/>
    <s v="Water, Sewer"/>
    <n v="3745640"/>
    <s v="N/A"/>
    <s v="N/A"/>
    <s v="Not Required"/>
    <s v="Not Required"/>
    <s v="Not Required"/>
    <s v="Not Required"/>
    <s v="N/A"/>
    <s v="N/A"/>
    <x v="2"/>
    <n v="275238.35999999987"/>
    <n v="3470401.64"/>
    <s v="N/A"/>
    <s v="N/A"/>
    <s v="Not Required"/>
    <s v="Not Required"/>
    <s v="Not Required"/>
    <s v="Not Required"/>
    <s v="N/A - Local Governments Apply for Reimbursement"/>
    <s v="Not Required"/>
    <s v="Not Required"/>
    <s v="Not Required"/>
    <n v="3470401.64"/>
  </r>
  <r>
    <s v="U522"/>
    <x v="4"/>
    <x v="0"/>
    <x v="1033"/>
    <x v="14"/>
    <s v="C2NC"/>
    <x v="1077"/>
    <x v="1"/>
    <s v="Duplin"/>
    <n v="1"/>
    <s v="Penny Branch Road"/>
    <x v="1"/>
    <s v="P.O. Box 464, Warsaw"/>
    <n v="28398"/>
    <s v="(910) 293-7814"/>
    <s v="www.townofwarsawnc.com"/>
    <n v="562219"/>
    <s v="Not Required"/>
    <s v="Renewable gas production"/>
    <s v="Not Required"/>
    <s v="Sewer"/>
    <n v="400000"/>
    <s v="N/A"/>
    <s v="N/A"/>
    <s v="Not Required"/>
    <s v="Not Required"/>
    <s v="Not Required"/>
    <s v="Not Required"/>
    <s v="N/A"/>
    <s v="N/A"/>
    <x v="2"/>
    <n v="400000"/>
    <n v="0"/>
    <s v="N/A"/>
    <s v="N/A"/>
    <s v="Not Required"/>
    <s v="Not Required"/>
    <s v="Not Required"/>
    <s v="Not Required"/>
    <s v="N/A - Local Governments Apply for Reimbursement"/>
    <s v="Not Required"/>
    <s v="Not Required"/>
    <s v="Not Required"/>
    <n v="0"/>
  </r>
  <r>
    <s v="U521"/>
    <x v="4"/>
    <x v="0"/>
    <x v="1034"/>
    <x v="14"/>
    <s v="Drexel Infrastructure Project"/>
    <x v="1011"/>
    <x v="3"/>
    <s v="Burke"/>
    <n v="2"/>
    <s v="Dean Road"/>
    <x v="0"/>
    <s v="P.O. Box 188, Drexel"/>
    <n v="28619"/>
    <s v="(828) 437-7421"/>
    <s v="www.ci.drexel.nc.us"/>
    <s v="Not Required"/>
    <s v="Not Required"/>
    <s v="Not Required"/>
    <s v="Not Required"/>
    <s v="Water, Sewer"/>
    <n v="647100"/>
    <s v="N/A"/>
    <s v="N/A"/>
    <s v="Not Required"/>
    <s v="Not Required"/>
    <s v="Not Required"/>
    <s v="Not Required"/>
    <s v="N/A"/>
    <s v="N/A"/>
    <x v="2"/>
    <n v="647100"/>
    <n v="0"/>
    <s v="N/A"/>
    <s v="N/A"/>
    <s v="Not Required"/>
    <s v="Not Required"/>
    <s v="Not Required"/>
    <s v="Not Required"/>
    <s v="N/A - Local Governments Apply for Reimbursement"/>
    <s v="Not Required"/>
    <s v="Not Required"/>
    <s v="Not Required"/>
    <n v="0"/>
  </r>
  <r>
    <s v="U524"/>
    <x v="4"/>
    <x v="0"/>
    <x v="1035"/>
    <x v="14"/>
    <s v="Energy Way Industrial Park"/>
    <x v="1011"/>
    <x v="3"/>
    <s v="Richmond"/>
    <n v="1"/>
    <s v="Energy Way"/>
    <x v="0"/>
    <s v="1401 Fayetteville Rd., Rockingham"/>
    <n v="28379"/>
    <s v="(910) 997-8200"/>
    <s v="www.richmondnc.com"/>
    <s v="Not Required"/>
    <s v="Not Required"/>
    <s v="Not Required"/>
    <s v="Not Required"/>
    <s v="Sewer"/>
    <n v="1000000"/>
    <s v="N/A"/>
    <s v="N/A"/>
    <s v="Not Required"/>
    <s v="Not Required"/>
    <s v="Not Required"/>
    <s v="Not Required"/>
    <s v="N/A"/>
    <s v="N/A"/>
    <x v="2"/>
    <n v="1000000"/>
    <n v="0"/>
    <s v="N/A"/>
    <s v="N/A"/>
    <s v="Not Required"/>
    <s v="Not Required"/>
    <s v="Not Required"/>
    <s v="Not Required"/>
    <s v="N/A - Local Governments Apply for Reimbursement"/>
    <s v="Not Required"/>
    <s v="Not Required"/>
    <s v="Not Required"/>
    <n v="0"/>
  </r>
  <r>
    <s v="U525"/>
    <x v="4"/>
    <x v="0"/>
    <x v="1035"/>
    <x v="14"/>
    <s v="Camp Davis Industrial Park Phase II"/>
    <x v="1011"/>
    <x v="3"/>
    <s v="Onslow"/>
    <n v="1"/>
    <s v="Hwy 50/Hwy 17"/>
    <x v="0"/>
    <s v="P.O. Box 145, Holly Ridge"/>
    <n v="28445"/>
    <s v="(910) 803-4227"/>
    <s v="www.hollyridgenc.org"/>
    <s v="Not Required"/>
    <s v="Not Required"/>
    <s v="Not Required"/>
    <s v="Not Required"/>
    <s v="Water, Sewer"/>
    <n v="1335000"/>
    <s v="N/A"/>
    <s v="N/A"/>
    <s v="Not Required"/>
    <s v="Not Required"/>
    <s v="Not Required"/>
    <s v="Not Required"/>
    <s v="N/A"/>
    <s v="N/A"/>
    <x v="2"/>
    <n v="1335000"/>
    <n v="0"/>
    <s v="N/A"/>
    <s v="N/A"/>
    <s v="Not Required"/>
    <s v="Not Required"/>
    <s v="Not Required"/>
    <s v="Not Required"/>
    <s v="N/A - Local Governments Apply for Reimbursement"/>
    <s v="Not Required"/>
    <s v="Not Required"/>
    <s v="Not Required"/>
    <n v="0"/>
  </r>
  <r>
    <s v="15-1091"/>
    <x v="4"/>
    <x v="0"/>
    <x v="1032"/>
    <x v="14"/>
    <s v="Draken International"/>
    <x v="1078"/>
    <x v="2"/>
    <s v="Lenoir"/>
    <n v="1"/>
    <s v="1200 Cargo Road"/>
    <x v="0"/>
    <s v="2780 Jetport Rd., Kinston"/>
    <n v="28504"/>
    <s v="(252) 775-6180"/>
    <s v="www.lenoircountync.gov"/>
    <s v="Not Required"/>
    <s v="Not Required"/>
    <s v="Not Required"/>
    <s v="Not Required"/>
    <s v="Road"/>
    <n v="500000"/>
    <s v="N/A"/>
    <s v="N/A"/>
    <s v="Not Required"/>
    <s v="Not Required"/>
    <s v="Not Required"/>
    <s v="Not Required"/>
    <s v="N/A"/>
    <s v="N/A"/>
    <x v="0"/>
    <n v="0"/>
    <n v="500000"/>
    <s v="N/A"/>
    <s v="N/A"/>
    <s v="Not Required"/>
    <s v="Not Required"/>
    <s v="Not Required"/>
    <s v="Not Required"/>
    <s v="N/A - Local Governments Apply for Reimbursement"/>
    <s v="Not Required"/>
    <s v="Not Required"/>
    <s v="Not Required"/>
    <n v="500000"/>
  </r>
  <r>
    <s v="15-1095"/>
    <x v="4"/>
    <x v="0"/>
    <x v="1036"/>
    <x v="14"/>
    <s v="Anthem Displays"/>
    <x v="1079"/>
    <x v="1"/>
    <s v="Bladen"/>
    <n v="1"/>
    <s v="Executive Drive"/>
    <x v="1"/>
    <s v="805 W. Broad St., Elizabethtown"/>
    <n v="28337"/>
    <s v="(910) 862-2066"/>
    <s v="www.elizabethtownnc.org"/>
    <n v="812331"/>
    <s v="Not Required"/>
    <s v="Distribution"/>
    <s v="Not Required"/>
    <s v="Water, Sewer"/>
    <n v="248960"/>
    <s v="N/A"/>
    <s v="N/A"/>
    <s v="Not Required"/>
    <s v="Not Required"/>
    <s v="Not Required"/>
    <s v="Not Required"/>
    <s v="N/A"/>
    <s v="N/A"/>
    <x v="0"/>
    <n v="0"/>
    <n v="230942"/>
    <s v="N/A"/>
    <s v="N/A"/>
    <s v="Not Required"/>
    <s v="Not Required"/>
    <s v="Not Required"/>
    <s v="Not Required"/>
    <s v="N/A - Local Governments Apply for Reimbursement"/>
    <s v="Not Required"/>
    <s v="Not Required"/>
    <s v="Not Required"/>
    <n v="230942"/>
  </r>
  <r>
    <s v="15-1098"/>
    <x v="4"/>
    <x v="0"/>
    <x v="1037"/>
    <x v="14"/>
    <s v="Altec"/>
    <x v="1080"/>
    <x v="1"/>
    <s v="Surry"/>
    <n v="2"/>
    <s v="Altec Way"/>
    <x v="1"/>
    <s v="114 W. Adkins Street, Dobson"/>
    <n v="27017"/>
    <s v="(336) 401-8205"/>
    <s v="www.co.surry.nc.us"/>
    <n v="333120"/>
    <s v="Not Required"/>
    <s v="Services to electric utility"/>
    <s v="Not Required"/>
    <s v="Gas"/>
    <n v="540000"/>
    <s v="N/A"/>
    <s v="N/A"/>
    <s v="Not Required"/>
    <s v="Not Required"/>
    <s v="Not Required"/>
    <s v="Not Required"/>
    <s v="N/A"/>
    <s v="N/A"/>
    <x v="0"/>
    <n v="0"/>
    <n v="540000"/>
    <s v="N/A"/>
    <s v="N/A"/>
    <s v="Not Required"/>
    <s v="Not Required"/>
    <s v="Not Required"/>
    <s v="Not Required"/>
    <s v="N/A - Local Governments Apply for Reimbursement"/>
    <s v="Not Required"/>
    <s v="Not Required"/>
    <s v="Not Required"/>
    <n v="540000"/>
  </r>
  <r>
    <s v="U532"/>
    <x v="4"/>
    <x v="0"/>
    <x v="1038"/>
    <x v="15"/>
    <s v="Industrial Park "/>
    <x v="1011"/>
    <x v="3"/>
    <s v="Ashe"/>
    <n v="2"/>
    <s v="Ray Taylor Rd and Beaver Creek School Rd"/>
    <x v="4"/>
    <s v="150 Government Circle, Jefferson"/>
    <n v="28640"/>
    <s v="336-846-5535"/>
    <s v="https://www.ashecountygov.com/"/>
    <s v="Not Required"/>
    <s v="Not Required"/>
    <s v="Not Required"/>
    <s v="Not Required"/>
    <s v="Water, Sewer"/>
    <n v="438024"/>
    <s v="N/A"/>
    <s v="N/A"/>
    <s v="Not Required"/>
    <s v="Not Required"/>
    <s v="Not Required"/>
    <s v="Not Required"/>
    <s v="N/A"/>
    <s v="N/A"/>
    <x v="2"/>
    <n v="78659.979999999981"/>
    <n v="359364.02"/>
    <s v="N/A"/>
    <s v="N/A"/>
    <s v="Not Required"/>
    <s v="Not Required"/>
    <s v="Not Required"/>
    <s v="Not Required"/>
    <s v="N/A - Local Governments Apply for Reimbursement"/>
    <s v="Not Required"/>
    <s v="Not Required"/>
    <s v="Not Required"/>
    <n v="359364.02"/>
  </r>
  <r>
    <s v="U529"/>
    <x v="4"/>
    <x v="0"/>
    <x v="1039"/>
    <x v="15"/>
    <s v="Roseburg Sewer"/>
    <x v="1081"/>
    <x v="2"/>
    <s v="Halifax"/>
    <n v="1"/>
    <s v="NC Hwy 125"/>
    <x v="0"/>
    <s v="POBox 38, Halifax"/>
    <n v="28739"/>
    <s v="252-519-2630"/>
    <s v="https://www.halifaxnc.com/"/>
    <n v="321113"/>
    <s v="Not Required"/>
    <s v="Manufacturing"/>
    <s v="Not Required"/>
    <s v="Sewer"/>
    <n v="600846"/>
    <s v="N/A"/>
    <s v="N/A"/>
    <s v="Not Required"/>
    <s v="Not Required"/>
    <s v="Not Required"/>
    <s v="Not Required"/>
    <s v="N/A"/>
    <s v="N/A"/>
    <x v="2"/>
    <n v="100389"/>
    <n v="500457"/>
    <s v="N/A"/>
    <s v="N/A"/>
    <s v="Not Required"/>
    <s v="Not Required"/>
    <s v="Not Required"/>
    <s v="Not Required"/>
    <s v="N/A - Local Governments Apply for Reimbursement"/>
    <s v="Not Required"/>
    <s v="Not Required"/>
    <s v="Not Required"/>
    <n v="500457"/>
  </r>
  <r>
    <s v="U531"/>
    <x v="4"/>
    <x v="0"/>
    <x v="1039"/>
    <x v="15"/>
    <s v="Riverstone Ind Park Water"/>
    <x v="1082"/>
    <x v="1"/>
    <s v="Stanly"/>
    <n v="2"/>
    <s v="120 Riverstone Drive "/>
    <x v="1"/>
    <s v="201 S Second St, Albemarle"/>
    <n v="28002"/>
    <s v="704-986-3600"/>
    <s v="https://www.stanlycountync.gov/"/>
    <n v="336390"/>
    <s v="Not Required"/>
    <s v="Manufacturing"/>
    <s v="Not Required"/>
    <s v="Water"/>
    <n v="300000"/>
    <s v="N/A"/>
    <s v="N/A"/>
    <s v="Not Required"/>
    <s v="Not Required"/>
    <s v="Not Required"/>
    <s v="Not Required"/>
    <s v="N/A"/>
    <s v="N/A"/>
    <x v="2"/>
    <n v="300000"/>
    <n v="0"/>
    <s v="N/A"/>
    <s v="N/A"/>
    <s v="Not Required"/>
    <s v="Not Required"/>
    <s v="Not Required"/>
    <s v="Not Required"/>
    <s v="N/A - Local Governments Apply for Reimbursement"/>
    <s v="Not Required"/>
    <s v="Not Required"/>
    <s v="Not Required"/>
    <n v="0"/>
  </r>
  <r>
    <s v="U540"/>
    <x v="4"/>
    <x v="0"/>
    <x v="1040"/>
    <x v="15"/>
    <s v="UNIX Sewer Project"/>
    <x v="1083"/>
    <x v="1"/>
    <s v="Burke"/>
    <n v="1"/>
    <s v="101 North Main Street, Drexel, NC 28619"/>
    <x v="1"/>
    <s v="200 Avery Ave, Morganton "/>
    <n v="28655"/>
    <s v="828-764-1818"/>
    <s v="https://www.burkenc.org/"/>
    <n v="312112"/>
    <s v="Not Required"/>
    <s v="Manufacturing"/>
    <s v="Not Required"/>
    <s v="Sewer"/>
    <n v="377497"/>
    <s v="N/A"/>
    <s v="N/A"/>
    <s v="Not Required"/>
    <s v="Not Required"/>
    <s v="Not Required"/>
    <s v="Not Required"/>
    <s v="N/A"/>
    <s v="N/A"/>
    <x v="2"/>
    <n v="377497"/>
    <n v="0"/>
    <s v="N/A"/>
    <s v="N/A"/>
    <s v="Not Required"/>
    <s v="Not Required"/>
    <s v="Not Required"/>
    <s v="Not Required"/>
    <s v="N/A - Local Governments Apply for Reimbursement"/>
    <s v="Not Required"/>
    <s v="Not Required"/>
    <s v="Not Required"/>
    <n v="0"/>
  </r>
  <r>
    <s v="U535"/>
    <x v="4"/>
    <x v="0"/>
    <x v="1041"/>
    <x v="15"/>
    <s v="Park East Ind Park"/>
    <x v="1084"/>
    <x v="1"/>
    <s v="Wayne"/>
    <n v="1"/>
    <s v="400 Commerce Ct Goldsboro NC"/>
    <x v="0"/>
    <s v="224 E Walnut St, Goldsboro"/>
    <n v="27530"/>
    <s v="919-731-7700"/>
    <s v="https://www.waynegov.com/"/>
    <n v="524126"/>
    <s v="Not Required"/>
    <s v="office/clerical"/>
    <s v="Not Required"/>
    <s v="Access"/>
    <n v="500000"/>
    <s v="N/A"/>
    <s v="N/A"/>
    <s v="Not Required"/>
    <s v="Not Required"/>
    <s v="Not Required"/>
    <s v="Not Required"/>
    <s v="N/A"/>
    <s v="N/A"/>
    <x v="2"/>
    <n v="500000"/>
    <n v="0"/>
    <s v="N/A"/>
    <s v="N/A"/>
    <s v="Not Required"/>
    <s v="Not Required"/>
    <s v="Not Required"/>
    <s v="Not Required"/>
    <s v="N/A - Local Governments Apply for Reimbursement"/>
    <s v="Not Required"/>
    <s v="Not Required"/>
    <s v="Not Required"/>
    <n v="0"/>
  </r>
  <r>
    <s v="U536"/>
    <x v="4"/>
    <x v="0"/>
    <x v="575"/>
    <x v="15"/>
    <s v="I74 Industrial Center "/>
    <x v="1011"/>
    <x v="3"/>
    <s v="Randolph"/>
    <n v="2"/>
    <s v="Hwy 311 and I74"/>
    <x v="4"/>
    <s v="725 McDowell Rd, 2nd Fl, Asheboro "/>
    <n v="27205"/>
    <s v="336-318-6310"/>
    <s v="https://www.randolphcountync.gov/"/>
    <s v="Not Required"/>
    <s v="Not Required"/>
    <s v="Not Required"/>
    <s v="Not Required"/>
    <s v="Water, Sewer"/>
    <n v="800000"/>
    <s v="N/A"/>
    <s v="N/A"/>
    <s v="Not Required"/>
    <s v="Not Required"/>
    <s v="Not Required"/>
    <s v="Not Required"/>
    <s v="N/A"/>
    <s v="N/A"/>
    <x v="2"/>
    <n v="800000"/>
    <n v="0"/>
    <s v="N/A"/>
    <s v="N/A"/>
    <s v="Not Required"/>
    <s v="Not Required"/>
    <s v="Not Required"/>
    <s v="Not Required"/>
    <s v="N/A - Local Governments Apply for Reimbursement"/>
    <s v="Not Required"/>
    <s v="Not Required"/>
    <s v="Not Required"/>
    <n v="0"/>
  </r>
  <r>
    <s v="U538"/>
    <x v="4"/>
    <x v="0"/>
    <x v="1042"/>
    <x v="15"/>
    <s v="Nucor Water/Sewer project"/>
    <x v="957"/>
    <x v="1"/>
    <s v="Davidson"/>
    <n v="2"/>
    <s v=" US Hwy 64"/>
    <x v="0"/>
    <s v="City of Thomasville, PO Box 368, Thomasville "/>
    <n v="27360"/>
    <s v="336-475-5599"/>
    <s v="https://www.thomasville-nc.gov/"/>
    <n v="331110"/>
    <s v="Not Required"/>
    <s v="Manufacturing"/>
    <s v="Not Required"/>
    <s v="Sewer"/>
    <n v="825000"/>
    <s v="N/A"/>
    <s v="N/A"/>
    <s v="Not Required"/>
    <s v="Not Required"/>
    <s v="Not Required"/>
    <s v="Not Required"/>
    <s v="N/A"/>
    <s v="N/A"/>
    <x v="2"/>
    <n v="825000"/>
    <n v="0"/>
    <s v="N/A"/>
    <s v="N/A"/>
    <s v="Not Required"/>
    <s v="Not Required"/>
    <s v="Not Required"/>
    <s v="Not Required"/>
    <s v="N/A - Local Governments Apply for Reimbursement"/>
    <s v="Not Required"/>
    <s v="Not Required"/>
    <s v="Not Required"/>
    <n v="0"/>
  </r>
  <r>
    <s v="U539"/>
    <x v="4"/>
    <x v="0"/>
    <x v="495"/>
    <x v="15"/>
    <s v="Aurora Industrial Park"/>
    <x v="1011"/>
    <x v="3"/>
    <s v="Beaufort"/>
    <n v="1"/>
    <s v="N.C. Highway 33 (near the Richland Township Fire and Rescue)"/>
    <x v="4"/>
    <s v="121 West Third Street, Washington"/>
    <n v="27889"/>
    <s v="(252) 946-0079"/>
    <s v="www.co.beaufort.nc.us"/>
    <s v="Not Required"/>
    <s v="Not Required"/>
    <s v="Not Required"/>
    <s v="Not Required"/>
    <s v="Water"/>
    <n v="1250000"/>
    <s v="N/A"/>
    <s v="N/A"/>
    <s v="Not Required"/>
    <s v="Not Required"/>
    <s v="Not Required"/>
    <s v="Not Required"/>
    <s v="N/A"/>
    <s v="N/A"/>
    <x v="2"/>
    <n v="1250000"/>
    <n v="0"/>
    <s v="N/A"/>
    <s v="N/A"/>
    <s v="Not Required"/>
    <s v="Not Required"/>
    <s v="Not Required"/>
    <s v="Not Required"/>
    <s v="N/A - Local Governments Apply for Reimbursement"/>
    <s v="Not Required"/>
    <s v="Not Required"/>
    <s v="Not Required"/>
    <n v="0"/>
  </r>
  <r>
    <s v="U537"/>
    <x v="4"/>
    <x v="0"/>
    <x v="1043"/>
    <x v="15"/>
    <s v="Randolph Rd Industrial Park"/>
    <x v="1011"/>
    <x v="3"/>
    <s v="Cleveland"/>
    <n v="1"/>
    <s v="Washburn Switch Road and Arlee Road"/>
    <x v="4"/>
    <s v="PO Box 207, Shelby"/>
    <n v="28151"/>
    <s v="704-484-6800"/>
    <s v="https://www.cityofshelby.com/"/>
    <s v="Not Required"/>
    <s v="Not Required"/>
    <s v="Not Required"/>
    <s v="Not Required"/>
    <s v="Sewer"/>
    <n v="1272030"/>
    <s v="N/A"/>
    <s v="N/A"/>
    <s v="Not Required"/>
    <s v="Not Required"/>
    <s v="Not Required"/>
    <s v="Not Required"/>
    <s v="N/A"/>
    <s v="N/A"/>
    <x v="2"/>
    <n v="1272030"/>
    <n v="0"/>
    <s v="N/A"/>
    <s v="N/A"/>
    <s v="Not Required"/>
    <s v="Not Required"/>
    <s v="Not Required"/>
    <s v="Not Required"/>
    <s v="N/A - Local Governments Apply for Reimbursement"/>
    <s v="Not Required"/>
    <s v="Not Required"/>
    <s v="Not Required"/>
    <n v="0"/>
  </r>
  <r>
    <s v="U534"/>
    <x v="4"/>
    <x v="0"/>
    <x v="575"/>
    <x v="15"/>
    <s v="Triangle North BBB"/>
    <x v="1011"/>
    <x v="3"/>
    <s v="Franklin"/>
    <n v="2"/>
    <s v="Triangle N Executive Airport"/>
    <x v="4"/>
    <s v="113 Market St, Louisburg"/>
    <n v="27549"/>
    <s v="919-496-5994"/>
    <s v="https://www.franklincountync.gov/"/>
    <s v="Not Required"/>
    <s v="Not Required"/>
    <s v="Not Required"/>
    <s v="Not Required"/>
    <s v="Water, Sewer, Access"/>
    <n v="2144175"/>
    <s v="N/A"/>
    <s v="N/A"/>
    <s v="Not Required"/>
    <s v="Not Required"/>
    <s v="Not Required"/>
    <s v="Not Required"/>
    <s v="N/A"/>
    <s v="N/A"/>
    <x v="2"/>
    <n v="2144175"/>
    <n v="0"/>
    <s v="N/A"/>
    <s v="N/A"/>
    <s v="Not Required"/>
    <s v="Not Required"/>
    <s v="Not Required"/>
    <s v="Not Required"/>
    <s v="N/A - Local Governments Apply for Reimbursement"/>
    <s v="Not Required"/>
    <s v="Not Required"/>
    <s v="Not Required"/>
    <n v="0"/>
  </r>
  <r>
    <s v="U533"/>
    <x v="4"/>
    <x v="0"/>
    <x v="575"/>
    <x v="15"/>
    <s v="Farmville Corp Park BBB"/>
    <x v="1011"/>
    <x v="3"/>
    <s v="Pitt"/>
    <n v="2"/>
    <s v="Industrial Park Rd"/>
    <x v="4"/>
    <s v="111 S Washington St, Greenville"/>
    <n v="27858"/>
    <s v="252-902-2078"/>
    <s v="https://www.pittcountync.gov/"/>
    <s v="Not Required"/>
    <s v="Not Required"/>
    <s v="Not Required"/>
    <s v="Not Required"/>
    <s v="Sewer"/>
    <n v="342900"/>
    <s v="N/A"/>
    <s v="N/A"/>
    <s v="Not Required"/>
    <s v="Not Required"/>
    <s v="Not Required"/>
    <s v="Not Required"/>
    <s v="N/A"/>
    <s v="N/A"/>
    <x v="1"/>
    <n v="0"/>
    <n v="0"/>
    <s v="N/A"/>
    <s v="N/A"/>
    <s v="Not Required"/>
    <s v="Not Required"/>
    <s v="Not Required"/>
    <s v="Not Required"/>
    <s v="N/A - Local Governments Apply for Reimbursement"/>
    <s v="Not Required"/>
    <s v="Not Required"/>
    <s v="Not Required"/>
    <n v="0"/>
  </r>
  <r>
    <s v="U491"/>
    <x v="4"/>
    <x v="0"/>
    <x v="1044"/>
    <x v="15"/>
    <s v="Perquimans Industrial Marine Basin"/>
    <x v="1011"/>
    <x v="4"/>
    <s v="Perquimans"/>
    <n v="2"/>
    <s v="636 Harbor Rd"/>
    <x v="4"/>
    <s v="PO Box 45, Hertford"/>
    <n v="27944"/>
    <s v="252-426-8484"/>
    <s v="https://www.perquimanscountync.gov/"/>
    <s v="Not Required"/>
    <s v="Not Required"/>
    <s v="Not Required"/>
    <s v="Not Required"/>
    <s v="Access"/>
    <n v="1500000"/>
    <s v="N/A"/>
    <s v="N/A"/>
    <s v="Not Required"/>
    <s v="Not Required"/>
    <s v="Not Required"/>
    <s v="Not Required"/>
    <s v="N/A"/>
    <s v="N/A"/>
    <x v="0"/>
    <n v="0"/>
    <n v="1500000"/>
    <s v="N/A"/>
    <s v="N/A"/>
    <s v="Not Required"/>
    <s v="Not Required"/>
    <s v="Not Required"/>
    <s v="Not Required"/>
    <s v="N/A - Local Governments Apply for Reimbursement"/>
    <s v="Not Required"/>
    <s v="Not Required"/>
    <s v="Not Required"/>
    <n v="1500000"/>
  </r>
  <r>
    <s v="15-1099"/>
    <x v="4"/>
    <x v="0"/>
    <x v="1045"/>
    <x v="15"/>
    <s v="SE Business Ctr "/>
    <x v="1011"/>
    <x v="3"/>
    <s v="Sampson"/>
    <n v="1"/>
    <s v="115 Industrial Dr"/>
    <x v="4"/>
    <s v="406 County Complex Rd, 130, Sampson "/>
    <n v="28328"/>
    <s v="910-592-8921"/>
    <s v="http://www.sampsonnc.com/"/>
    <s v="Not Required"/>
    <s v="Not Required"/>
    <s v="Not Required"/>
    <s v="Not Required"/>
    <s v="Water, Sewer, Access"/>
    <n v="1281995"/>
    <s v="N/A"/>
    <s v="N/A"/>
    <s v="Not Required"/>
    <s v="Not Required"/>
    <s v="Not Required"/>
    <s v="Not Required"/>
    <s v="N/A"/>
    <s v="N/A"/>
    <x v="0"/>
    <n v="0"/>
    <n v="1281145"/>
    <s v="N/A"/>
    <s v="N/A"/>
    <s v="Not Required"/>
    <s v="Not Required"/>
    <s v="Not Required"/>
    <s v="Not Required"/>
    <s v="N/A - Local Governments Apply for Reimbursement"/>
    <s v="Not Required"/>
    <s v="Not Required"/>
    <s v="Not Required"/>
    <n v="1281145"/>
  </r>
  <r>
    <s v="15-1100"/>
    <x v="4"/>
    <x v="0"/>
    <x v="1046"/>
    <x v="15"/>
    <s v="Charlotte Pipe"/>
    <x v="1011"/>
    <x v="1"/>
    <s v="Stanly"/>
    <s v="2"/>
    <s v="8560 Swift Rd"/>
    <x v="1"/>
    <s v="PO Box 610, Oakboro "/>
    <n v="28219"/>
    <s v="704-485-3351"/>
    <s v="https://www.oakboro.com/"/>
    <n v="326122"/>
    <s v="Not Required"/>
    <s v="office/clerical"/>
    <s v="Not Required"/>
    <s v="Water, Sewer"/>
    <n v="2500000"/>
    <s v="N/A"/>
    <s v="N/A"/>
    <s v="Not Required"/>
    <s v="Not Required"/>
    <s v="Not Required"/>
    <s v="Not Required"/>
    <s v="N/A"/>
    <s v="N/A"/>
    <x v="0"/>
    <n v="0"/>
    <n v="2500000"/>
    <s v="N/A"/>
    <s v="N/A"/>
    <s v="Not Required"/>
    <s v="Not Required"/>
    <s v="Not Required"/>
    <s v="Not Required"/>
    <s v="N/A - Local Governments Apply for Reimbursement"/>
    <s v="Not Required"/>
    <s v="Not Required"/>
    <s v="Not Required"/>
    <n v="2500000"/>
  </r>
  <r>
    <s v="15-1102"/>
    <x v="4"/>
    <x v="0"/>
    <x v="565"/>
    <x v="15"/>
    <s v="Lollytogs Sewer"/>
    <x v="1085"/>
    <x v="1"/>
    <s v="Guilford"/>
    <n v="2"/>
    <s v="Summit Ave, Greensboro"/>
    <x v="1"/>
    <s v="300 W Washington, Greensboro"/>
    <n v="27401"/>
    <s v="336-373-2434"/>
    <s v="https://www.greensboro-nc.gov/"/>
    <n v="424330"/>
    <s v="Not Required"/>
    <s v="Distribution"/>
    <s v="Not Required"/>
    <s v="Sewer"/>
    <n v="500000"/>
    <s v="N/A"/>
    <s v="N/A"/>
    <s v="Not Required"/>
    <s v="Not Required"/>
    <s v="Not Required"/>
    <s v="Not Required"/>
    <s v="N/A"/>
    <s v="N/A"/>
    <x v="0"/>
    <n v="0"/>
    <n v="500000"/>
    <s v="N/A"/>
    <s v="N/A"/>
    <s v="Not Required"/>
    <s v="Not Required"/>
    <s v="Not Required"/>
    <s v="Not Required"/>
    <s v="N/A - Local Governments Apply for Reimbursement"/>
    <s v="Not Required"/>
    <s v="Not Required"/>
    <s v="Not Required"/>
    <n v="500000"/>
  </r>
  <r>
    <s v="U542"/>
    <x v="4"/>
    <x v="0"/>
    <x v="1047"/>
    <x v="16"/>
    <s v="North State Sewer"/>
    <x v="1086"/>
    <x v="1"/>
    <s v="Pitt"/>
    <n v="2"/>
    <s v="1010 Gum Rd, Greenville, NC 27834"/>
    <x v="1"/>
    <s v="1717 W 5h St S, Greenville "/>
    <n v="27834"/>
    <s v="252-902-2078"/>
    <s v="https://www.pittcountync.gov/"/>
    <n v="332312"/>
    <s v="Not Required"/>
    <s v="office"/>
    <s v="Not Required"/>
    <s v="Sewer"/>
    <n v="100000"/>
    <s v="N/A"/>
    <s v="N/A"/>
    <s v="Not Required"/>
    <s v="Not Required"/>
    <s v="Not Required"/>
    <s v="Not Required"/>
    <s v="N/A"/>
    <s v="N/A"/>
    <x v="2"/>
    <n v="100000"/>
    <n v="0"/>
    <s v="N/A"/>
    <s v="N/A"/>
    <s v="Not Required"/>
    <s v="Not Required"/>
    <s v="Not Required"/>
    <s v="Not Required"/>
    <s v="N/A - Local Governments Apply for Reimbursement"/>
    <s v="Not Required"/>
    <s v="Not Required"/>
    <s v="Not Required"/>
    <n v="0"/>
  </r>
  <r>
    <s v="U-543"/>
    <x v="4"/>
    <x v="0"/>
    <x v="1048"/>
    <x v="16"/>
    <s v="Jacksonville Business Park-Frontier"/>
    <x v="1011"/>
    <x v="3"/>
    <s v="Onslow"/>
    <n v="2"/>
    <s v="143 South Marine Boulevard, Jacksonville, NC 28540"/>
    <x v="4"/>
    <s v="PO Box 128 Jacksonville, NC"/>
    <n v="28541"/>
    <s v="910-750-2418"/>
    <s v="https://www.jacksonvillenc.gov/"/>
    <s v="Not Required"/>
    <s v="Not Required"/>
    <s v="Not Required"/>
    <s v="Not Required"/>
    <s v="Access"/>
    <n v="180255"/>
    <s v="N/A"/>
    <s v="N/A"/>
    <s v="Not Required"/>
    <s v="Not Required"/>
    <s v="Not Required"/>
    <s v="Not Required"/>
    <s v="N/A"/>
    <s v="N/A"/>
    <x v="2"/>
    <n v="180255"/>
    <n v="0"/>
    <s v="N/A"/>
    <s v="N/A"/>
    <s v="Not Required"/>
    <s v="Not Required"/>
    <s v="Not Required"/>
    <s v="Not Required"/>
    <s v="N/A - Local Governments Apply for Reimbursement"/>
    <s v="Not Required"/>
    <s v="Not Required"/>
    <s v="Not Required"/>
    <n v="0"/>
  </r>
  <r>
    <s v="U-549"/>
    <x v="4"/>
    <x v="0"/>
    <x v="1049"/>
    <x v="16"/>
    <s v="Henderson Vance Industrial Park III"/>
    <x v="1011"/>
    <x v="3"/>
    <s v="Vance"/>
    <n v="1"/>
    <s v="616 Bearpond Road, SR 1115"/>
    <x v="4"/>
    <s v="112 Young St, Ste B, Henderson, NC"/>
    <n v="27536"/>
    <s v="252-738-2002"/>
    <s v="www.vancecounty.org"/>
    <s v="Not Required"/>
    <s v="Not Required"/>
    <s v="Not Required"/>
    <s v="Not Required"/>
    <s v="Sewer, Access"/>
    <n v="351960"/>
    <s v="N/A"/>
    <s v="N/A"/>
    <s v="Not Required"/>
    <s v="Not Required"/>
    <s v="Not Required"/>
    <s v="Not Required"/>
    <s v="N/A"/>
    <s v="N/A"/>
    <x v="2"/>
    <n v="351960"/>
    <n v="0"/>
    <s v="N/A"/>
    <s v="N/A"/>
    <s v="Not Required"/>
    <s v="Not Required"/>
    <s v="Not Required"/>
    <s v="Not Required"/>
    <s v="N/A - Local Governments Apply for Reimbursement"/>
    <s v="Not Required"/>
    <s v="Not Required"/>
    <s v="Not Required"/>
    <n v="0"/>
  </r>
  <r>
    <s v="U-544"/>
    <x v="4"/>
    <x v="0"/>
    <x v="1050"/>
    <x v="16"/>
    <s v="W Burnsville Industrial Park "/>
    <x v="1011"/>
    <x v="3"/>
    <s v="Yancey"/>
    <n v="2"/>
    <s v="104 George Brown Rd, Burnsville, NC"/>
    <x v="4"/>
    <s v="110 Town Square Room 11, Burnsville, NC"/>
    <n v="28714"/>
    <s v="828-682-3971"/>
    <s v="https://yanceycountync.gov/"/>
    <s v="Not Required"/>
    <s v="Not Required"/>
    <s v="office"/>
    <s v="Not Required"/>
    <s v="Access"/>
    <n v="600000"/>
    <s v="N/A"/>
    <s v="N/A"/>
    <s v="Not Required"/>
    <s v="Not Required"/>
    <s v="Not Required"/>
    <s v="Not Required"/>
    <s v="N/A"/>
    <s v="N/A"/>
    <x v="2"/>
    <n v="600000"/>
    <n v="0"/>
    <s v="N/A"/>
    <s v="N/A"/>
    <s v="Not Required"/>
    <s v="Not Required"/>
    <s v="Not Required"/>
    <s v="Not Required"/>
    <s v="N/A - Local Governments Apply for Reimbursement"/>
    <s v="Not Required"/>
    <s v="Not Required"/>
    <s v="Not Required"/>
    <n v="0"/>
  </r>
  <r>
    <s v="U-547"/>
    <x v="4"/>
    <x v="0"/>
    <x v="1051"/>
    <x v="16"/>
    <s v="Coastal Carolina Corp Aerospace Dev Park"/>
    <x v="1011"/>
    <x v="3"/>
    <s v="Craven"/>
    <n v="2"/>
    <s v="Aviation Drive, New Bern"/>
    <x v="4"/>
    <s v="406 Craven St, New Bern, NC"/>
    <n v="28560"/>
    <s v="252-633-5300"/>
    <s v="www.cravencountync.gov"/>
    <s v="Not Required"/>
    <s v="Not Required"/>
    <s v="Not Required"/>
    <s v="Not Required"/>
    <s v="Access"/>
    <n v="1077694"/>
    <s v="N/A"/>
    <s v="N/A"/>
    <s v="Not Required"/>
    <s v="Not Required"/>
    <s v="Not Required"/>
    <s v="Not Required"/>
    <s v="N/A"/>
    <s v="N/A"/>
    <x v="2"/>
    <n v="1077694"/>
    <n v="0"/>
    <s v="N/A"/>
    <s v="N/A"/>
    <s v="Not Required"/>
    <s v="Not Required"/>
    <s v="Not Required"/>
    <s v="Not Required"/>
    <s v="N/A - Local Governments Apply for Reimbursement"/>
    <s v="Not Required"/>
    <s v="Not Required"/>
    <s v="Not Required"/>
    <n v="0"/>
  </r>
  <r>
    <s v="U-545"/>
    <x v="4"/>
    <x v="0"/>
    <x v="1052"/>
    <x v="16"/>
    <s v="North Tank Water Line Project "/>
    <x v="1011"/>
    <x v="3"/>
    <s v="Davie"/>
    <n v="2"/>
    <s v="North of I-40, US601 and Cana Dr, Mocksville, NC"/>
    <x v="4"/>
    <s v="171 S Clement St, Mocksville, NC"/>
    <n v="27028"/>
    <s v="336-753-6701"/>
    <s v="http://mocksville.org/"/>
    <s v="Not Required"/>
    <s v="Not Required"/>
    <s v="Not Required"/>
    <s v="Not Required"/>
    <s v="Water"/>
    <n v="1089000"/>
    <s v="N/A"/>
    <s v="N/A"/>
    <s v="Not Required"/>
    <s v="Not Required"/>
    <s v="Not Required"/>
    <s v="Not Required"/>
    <s v="N/A"/>
    <s v="N/A"/>
    <x v="2"/>
    <n v="1089000"/>
    <n v="0"/>
    <s v="N/A"/>
    <s v="N/A"/>
    <s v="Not Required"/>
    <s v="Not Required"/>
    <s v="Not Required"/>
    <s v="Not Required"/>
    <s v="N/A - Local Governments Apply for Reimbursement"/>
    <s v="Not Required"/>
    <s v="Not Required"/>
    <s v="Not Required"/>
    <n v="0"/>
  </r>
  <r>
    <s v="U-541"/>
    <x v="4"/>
    <x v="0"/>
    <x v="1047"/>
    <x v="16"/>
    <s v="Middlesex Corp Centre Phase II"/>
    <x v="1011"/>
    <x v="3"/>
    <s v="Nash"/>
    <n v="1"/>
    <s v="US Hwy 264"/>
    <x v="4"/>
    <s v="120 W. Washington Street Nashville "/>
    <n v="27856"/>
    <s v="252-462-2434"/>
    <s v="https://nashcountync.gov/"/>
    <s v="Not Required"/>
    <s v="Not Required"/>
    <s v="Not Required"/>
    <s v="Not Required"/>
    <s v="Sewer, Access"/>
    <n v="1681230"/>
    <s v="N/A"/>
    <s v="N/A"/>
    <s v="Not Required"/>
    <s v="Not Required"/>
    <s v="Not Required"/>
    <s v="Not Required"/>
    <s v="N/A"/>
    <s v="N/A"/>
    <x v="2"/>
    <n v="1681230"/>
    <n v="0"/>
    <s v="N/A"/>
    <s v="N/A"/>
    <s v="Not Required"/>
    <s v="Not Required"/>
    <s v="Not Required"/>
    <s v="Not Required"/>
    <s v="N/A - Local Governments Apply for Reimbursement"/>
    <s v="Not Required"/>
    <s v="Not Required"/>
    <s v="Not Required"/>
    <n v="0"/>
  </r>
  <r>
    <s v="U-548"/>
    <x v="4"/>
    <x v="0"/>
    <x v="1049"/>
    <x v="16"/>
    <s v="Apple Creek Corporate Center"/>
    <x v="1011"/>
    <x v="3"/>
    <s v="Gaston"/>
    <n v="2"/>
    <s v="Apple Creek Pkwy, Dallas, NC 28034"/>
    <x v="4"/>
    <s v="PO Box 1748, Gastonia, NC"/>
    <n v="28053"/>
    <s v="704-866-6043"/>
    <s v="www.cityofgastonia.gov"/>
    <s v="Not Required"/>
    <s v="Not Required"/>
    <s v="office"/>
    <s v="Not Required"/>
    <s v="Sewer"/>
    <n v="2272275"/>
    <s v="N/A"/>
    <s v="N/A"/>
    <s v="Not Required"/>
    <s v="Not Required"/>
    <s v="Not Required"/>
    <s v="Not Required"/>
    <s v="N/A"/>
    <s v="N/A"/>
    <x v="2"/>
    <n v="2272275"/>
    <n v="0"/>
    <s v="N/A"/>
    <s v="N/A"/>
    <s v="Not Required"/>
    <s v="Not Required"/>
    <s v="Not Required"/>
    <s v="Not Required"/>
    <s v="N/A - Local Governments Apply for Reimbursement"/>
    <s v="Not Required"/>
    <s v="Not Required"/>
    <s v="Not Required"/>
    <n v="0"/>
  </r>
  <r>
    <s v="U-546"/>
    <x v="4"/>
    <x v="0"/>
    <x v="1052"/>
    <x v="16"/>
    <s v="Duplin Airpark Business/Ind Park "/>
    <x v="1011"/>
    <x v="3"/>
    <s v="Duplin"/>
    <n v="1"/>
    <s v="Long. -77.988   Lat. 35.001"/>
    <x v="4"/>
    <s v="224 Seminary St, Kenansville, NC"/>
    <n v="28349"/>
    <s v="910-296-2180"/>
    <s v="www.duplincountync.com"/>
    <s v="Not Required"/>
    <s v="Not Required"/>
    <s v="office"/>
    <s v="Not Required"/>
    <s v="Water, Sewer"/>
    <n v="2750500"/>
    <s v="N/A"/>
    <s v="N/A"/>
    <s v="Not Required"/>
    <s v="Not Required"/>
    <s v="Not Required"/>
    <s v="Not Required"/>
    <s v="N/A"/>
    <s v="N/A"/>
    <x v="2"/>
    <n v="2750500"/>
    <n v="0"/>
    <s v="N/A"/>
    <s v="N/A"/>
    <s v="Not Required"/>
    <s v="Not Required"/>
    <s v="Not Required"/>
    <s v="Not Required"/>
    <s v="N/A - Local Governments Apply for Reimbursement"/>
    <s v="Not Required"/>
    <s v="Not Required"/>
    <s v="Not Required"/>
    <n v="0"/>
  </r>
  <r>
    <m/>
    <x v="5"/>
    <x v="3"/>
    <x v="1053"/>
    <x v="21"/>
    <m/>
    <x v="1087"/>
    <x v="5"/>
    <m/>
    <m/>
    <m/>
    <x v="5"/>
    <m/>
    <m/>
    <m/>
    <m/>
    <m/>
    <m/>
    <m/>
    <m/>
    <m/>
    <m/>
    <m/>
    <m/>
    <m/>
    <m/>
    <m/>
    <m/>
    <m/>
    <m/>
    <x v="6"/>
    <m/>
    <m/>
    <m/>
    <m/>
    <m/>
    <m/>
    <m/>
    <m/>
    <m/>
    <m/>
    <m/>
    <m/>
    <m/>
  </r>
  <r>
    <m/>
    <x v="5"/>
    <x v="3"/>
    <x v="1053"/>
    <x v="21"/>
    <m/>
    <x v="1088"/>
    <x v="5"/>
    <m/>
    <m/>
    <m/>
    <x v="5"/>
    <m/>
    <m/>
    <m/>
    <m/>
    <m/>
    <m/>
    <m/>
    <m/>
    <m/>
    <n v="124706213.8"/>
    <m/>
    <m/>
    <m/>
    <m/>
    <m/>
    <m/>
    <m/>
    <m/>
    <x v="6"/>
    <n v="31789609.149999999"/>
    <n v="84036363.299999997"/>
    <m/>
    <m/>
    <m/>
    <m/>
    <m/>
    <m/>
    <m/>
    <m/>
    <m/>
    <m/>
    <m/>
  </r>
  <r>
    <m/>
    <x v="5"/>
    <x v="3"/>
    <x v="1053"/>
    <x v="21"/>
    <m/>
    <x v="1089"/>
    <x v="5"/>
    <m/>
    <m/>
    <m/>
    <x v="5"/>
    <m/>
    <m/>
    <m/>
    <m/>
    <m/>
    <m/>
    <m/>
    <m/>
    <m/>
    <n v="4964152"/>
    <n v="4087743"/>
    <m/>
    <m/>
    <m/>
    <m/>
    <m/>
    <m/>
    <m/>
    <x v="6"/>
    <m/>
    <n v="4087743"/>
    <m/>
    <m/>
    <m/>
    <m/>
    <m/>
    <m/>
    <m/>
    <m/>
    <m/>
    <m/>
    <m/>
  </r>
  <r>
    <m/>
    <x v="5"/>
    <x v="3"/>
    <x v="1053"/>
    <x v="21"/>
    <m/>
    <x v="1090"/>
    <x v="5"/>
    <m/>
    <m/>
    <m/>
    <x v="5"/>
    <m/>
    <m/>
    <m/>
    <m/>
    <m/>
    <m/>
    <m/>
    <m/>
    <m/>
    <n v="129670365.8"/>
    <m/>
    <m/>
    <m/>
    <m/>
    <m/>
    <m/>
    <m/>
    <m/>
    <x v="6"/>
    <m/>
    <n v="88124106.299999997"/>
    <m/>
    <m/>
    <m/>
    <m/>
    <m/>
    <m/>
    <m/>
    <m/>
    <m/>
    <m/>
    <m/>
  </r>
  <r>
    <m/>
    <x v="5"/>
    <x v="3"/>
    <x v="1053"/>
    <x v="21"/>
    <m/>
    <x v="1087"/>
    <x v="5"/>
    <m/>
    <m/>
    <m/>
    <x v="5"/>
    <m/>
    <m/>
    <m/>
    <m/>
    <m/>
    <m/>
    <m/>
    <m/>
    <m/>
    <m/>
    <m/>
    <m/>
    <m/>
    <m/>
    <m/>
    <m/>
    <m/>
    <m/>
    <x v="6"/>
    <m/>
    <m/>
    <m/>
    <m/>
    <m/>
    <m/>
    <m/>
    <m/>
    <m/>
    <m/>
    <m/>
    <m/>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C8B55388-7636-4780-86C5-BD2C5780E83C}" name="PivotTable1" cacheId="19" applyNumberFormats="0" applyBorderFormats="0" applyFontFormats="0" applyPatternFormats="0" applyAlignmentFormats="0" applyWidthHeightFormats="1" dataCaption="Values" updatedVersion="8" minRefreshableVersion="3" useAutoFormatting="1" itemPrintTitles="1" createdVersion="7" indent="0" outline="1" outlineData="1" multipleFieldFilters="0">
  <location ref="A5:F10" firstHeaderRow="0" firstDataRow="1" firstDataCol="1" rowPageCount="1" colPageCount="1"/>
  <pivotFields count="44">
    <pivotField dataField="1" showAll="0"/>
    <pivotField axis="axisRow" showAll="0">
      <items count="8">
        <item h="1" x="3"/>
        <item h="1" x="4"/>
        <item h="1" x="2"/>
        <item h="1" x="1"/>
        <item h="1" m="1" x="6"/>
        <item x="0"/>
        <item h="1" x="5"/>
        <item t="default"/>
      </items>
    </pivotField>
    <pivotField multipleItemSelectionAllowed="1" showAll="0"/>
    <pivotField axis="axisPage" multipleItemSelectionAllowed="1" showAll="0">
      <items count="1282">
        <item m="1" x="1239"/>
        <item x="866"/>
        <item x="821"/>
        <item m="1" x="1224"/>
        <item m="1" x="1205"/>
        <item m="1" x="1232"/>
        <item m="1" x="1233"/>
        <item x="845"/>
        <item x="867"/>
        <item x="891"/>
        <item x="892"/>
        <item m="1" x="1240"/>
        <item m="1" x="1264"/>
        <item x="725"/>
        <item x="784"/>
        <item x="893"/>
        <item m="1" x="1269"/>
        <item m="1" x="1266"/>
        <item x="868"/>
        <item m="1" x="1263"/>
        <item m="1" x="1066"/>
        <item m="1" x="1087"/>
        <item x="894"/>
        <item m="1" x="1261"/>
        <item x="822"/>
        <item x="846"/>
        <item x="541"/>
        <item x="785"/>
        <item m="1" x="1061"/>
        <item x="769"/>
        <item x="801"/>
        <item x="802"/>
        <item m="1" x="1274"/>
        <item m="1" x="1088"/>
        <item x="786"/>
        <item m="1" x="1094"/>
        <item x="726"/>
        <item x="727"/>
        <item m="1" x="1099"/>
        <item x="728"/>
        <item x="823"/>
        <item m="1" x="1114"/>
        <item m="1" x="1092"/>
        <item m="1" x="1106"/>
        <item m="1" x="1109"/>
        <item m="1" x="1118"/>
        <item x="770"/>
        <item x="542"/>
        <item x="543"/>
        <item m="1" x="1078"/>
        <item x="895"/>
        <item m="1" x="1120"/>
        <item x="729"/>
        <item x="803"/>
        <item x="896"/>
        <item m="1" x="1124"/>
        <item x="869"/>
        <item m="1" x="1132"/>
        <item x="897"/>
        <item m="1" x="1163"/>
        <item m="1" x="1190"/>
        <item x="847"/>
        <item x="545"/>
        <item x="898"/>
        <item x="742"/>
        <item x="546"/>
        <item x="804"/>
        <item x="730"/>
        <item m="1" x="1178"/>
        <item m="1" x="1174"/>
        <item x="771"/>
        <item x="547"/>
        <item m="1" x="1141"/>
        <item x="870"/>
        <item m="1" x="1147"/>
        <item m="1" x="1183"/>
        <item x="848"/>
        <item m="1" x="1191"/>
        <item m="1" x="1170"/>
        <item x="787"/>
        <item m="1" x="1198"/>
        <item m="1" x="1145"/>
        <item m="1" x="1172"/>
        <item x="871"/>
        <item x="899"/>
        <item m="1" x="1144"/>
        <item x="805"/>
        <item m="1" x="1195"/>
        <item x="772"/>
        <item x="872"/>
        <item m="1" x="1167"/>
        <item x="743"/>
        <item m="1" x="1173"/>
        <item m="1" x="1154"/>
        <item m="1" x="1149"/>
        <item x="873"/>
        <item x="549"/>
        <item x="900"/>
        <item m="1" x="1199"/>
        <item m="1" x="1212"/>
        <item x="824"/>
        <item x="731"/>
        <item x="788"/>
        <item x="901"/>
        <item m="1" x="1201"/>
        <item x="744"/>
        <item m="1" x="1220"/>
        <item m="1" x="1204"/>
        <item m="1" x="1200"/>
        <item m="1" x="1237"/>
        <item x="550"/>
        <item x="874"/>
        <item x="551"/>
        <item x="806"/>
        <item x="902"/>
        <item x="875"/>
        <item x="849"/>
        <item m="1" x="1218"/>
        <item x="552"/>
        <item x="825"/>
        <item m="1" x="1234"/>
        <item x="850"/>
        <item m="1" x="1255"/>
        <item m="1" x="1277"/>
        <item x="732"/>
        <item x="903"/>
        <item x="745"/>
        <item m="1" x="1267"/>
        <item m="1" x="1058"/>
        <item m="1" x="1262"/>
        <item x="851"/>
        <item m="1" x="1272"/>
        <item m="1" x="1276"/>
        <item m="1" x="1067"/>
        <item m="1" x="1056"/>
        <item x="712"/>
        <item x="553"/>
        <item x="746"/>
        <item x="826"/>
        <item x="554"/>
        <item x="747"/>
        <item x="827"/>
        <item m="1" x="1241"/>
        <item m="1" x="1278"/>
        <item x="713"/>
        <item x="733"/>
        <item x="714"/>
        <item x="555"/>
        <item x="807"/>
        <item x="828"/>
        <item x="876"/>
        <item m="1" x="1062"/>
        <item x="556"/>
        <item x="756"/>
        <item x="852"/>
        <item x="877"/>
        <item m="1" x="1073"/>
        <item x="757"/>
        <item x="789"/>
        <item m="1" x="1127"/>
        <item x="758"/>
        <item x="734"/>
        <item x="829"/>
        <item m="1" x="1108"/>
        <item m="1" x="1084"/>
        <item m="1" x="1111"/>
        <item x="773"/>
        <item x="715"/>
        <item x="878"/>
        <item x="759"/>
        <item m="1" x="1101"/>
        <item m="1" x="1105"/>
        <item m="1" x="1140"/>
        <item x="774"/>
        <item m="1" x="1093"/>
        <item m="1" x="1074"/>
        <item m="1" x="1115"/>
        <item m="1" x="1085"/>
        <item x="748"/>
        <item m="1" x="1107"/>
        <item x="716"/>
        <item x="749"/>
        <item x="790"/>
        <item x="808"/>
        <item m="1" x="1113"/>
        <item m="1" x="1128"/>
        <item x="791"/>
        <item x="830"/>
        <item m="1" x="1119"/>
        <item x="879"/>
        <item m="1" x="1125"/>
        <item x="735"/>
        <item m="1" x="1139"/>
        <item x="880"/>
        <item m="1" x="1136"/>
        <item m="1" x="1157"/>
        <item m="1" x="1177"/>
        <item m="1" x="1187"/>
        <item x="524"/>
        <item x="853"/>
        <item x="792"/>
        <item x="881"/>
        <item x="854"/>
        <item m="1" x="1137"/>
        <item x="717"/>
        <item x="736"/>
        <item x="831"/>
        <item m="1" x="1142"/>
        <item x="793"/>
        <item m="1" x="1161"/>
        <item x="882"/>
        <item m="1" x="1184"/>
        <item x="526"/>
        <item m="1" x="1158"/>
        <item x="760"/>
        <item x="883"/>
        <item x="761"/>
        <item x="809"/>
        <item x="775"/>
        <item x="810"/>
        <item x="832"/>
        <item m="1" x="1196"/>
        <item x="833"/>
        <item x="718"/>
        <item x="794"/>
        <item x="811"/>
        <item m="1" x="1238"/>
        <item x="750"/>
        <item x="834"/>
        <item x="719"/>
        <item x="884"/>
        <item x="751"/>
        <item x="835"/>
        <item x="752"/>
        <item m="1" x="1225"/>
        <item x="776"/>
        <item x="762"/>
        <item m="1" x="1203"/>
        <item m="1" x="1216"/>
        <item x="812"/>
        <item x="753"/>
        <item x="777"/>
        <item m="1" x="1221"/>
        <item m="1" x="1245"/>
        <item x="885"/>
        <item x="527"/>
        <item x="855"/>
        <item x="528"/>
        <item x="754"/>
        <item m="1" x="1068"/>
        <item x="836"/>
        <item x="720"/>
        <item m="1" x="1271"/>
        <item x="737"/>
        <item m="1" x="1244"/>
        <item m="1" x="1060"/>
        <item x="763"/>
        <item x="856"/>
        <item m="1" x="1254"/>
        <item m="1" x="1072"/>
        <item x="529"/>
        <item x="721"/>
        <item x="530"/>
        <item x="813"/>
        <item x="738"/>
        <item m="1" x="1268"/>
        <item m="1" x="1260"/>
        <item x="739"/>
        <item x="857"/>
        <item m="1" x="1275"/>
        <item x="837"/>
        <item m="1" x="1059"/>
        <item m="1" x="1054"/>
        <item m="1" x="1089"/>
        <item m="1" x="1097"/>
        <item x="886"/>
        <item m="1" x="1065"/>
        <item x="764"/>
        <item x="858"/>
        <item m="1" x="1077"/>
        <item m="1" x="1071"/>
        <item x="532"/>
        <item m="1" x="1076"/>
        <item x="859"/>
        <item m="1" x="1279"/>
        <item x="533"/>
        <item x="778"/>
        <item x="779"/>
        <item m="1" x="1117"/>
        <item x="534"/>
        <item x="755"/>
        <item x="838"/>
        <item m="1" x="1130"/>
        <item m="1" x="1100"/>
        <item m="1" x="1095"/>
        <item m="1" x="1091"/>
        <item m="1" x="1134"/>
        <item x="765"/>
        <item m="1" x="1122"/>
        <item x="722"/>
        <item x="839"/>
        <item m="1" x="1096"/>
        <item x="795"/>
        <item x="887"/>
        <item x="860"/>
        <item x="814"/>
        <item x="840"/>
        <item m="1" x="1116"/>
        <item m="1" x="1150"/>
        <item x="796"/>
        <item x="815"/>
        <item m="1" x="1126"/>
        <item m="1" x="1155"/>
        <item m="1" x="1102"/>
        <item x="766"/>
        <item x="861"/>
        <item x="816"/>
        <item x="841"/>
        <item m="1" x="1153"/>
        <item m="1" x="1143"/>
        <item x="536"/>
        <item x="780"/>
        <item x="817"/>
        <item x="888"/>
        <item x="537"/>
        <item m="1" x="1171"/>
        <item m="1" x="1194"/>
        <item x="767"/>
        <item x="862"/>
        <item x="889"/>
        <item x="538"/>
        <item x="740"/>
        <item x="723"/>
        <item x="781"/>
        <item x="797"/>
        <item x="818"/>
        <item m="1" x="1162"/>
        <item m="1" x="1146"/>
        <item x="782"/>
        <item m="1" x="1156"/>
        <item m="1" x="1197"/>
        <item m="1" x="1168"/>
        <item x="768"/>
        <item x="842"/>
        <item x="863"/>
        <item x="798"/>
        <item x="819"/>
        <item x="843"/>
        <item x="724"/>
        <item x="799"/>
        <item x="844"/>
        <item x="741"/>
        <item x="783"/>
        <item x="820"/>
        <item x="800"/>
        <item x="890"/>
        <item m="1" x="1169"/>
        <item m="1" x="1164"/>
        <item m="1" x="1148"/>
        <item m="1" x="1192"/>
        <item x="864"/>
        <item x="865"/>
        <item m="1" x="1181"/>
        <item m="1" x="1209"/>
        <item m="1" x="1165"/>
        <item x="0"/>
        <item x="1"/>
        <item x="2"/>
        <item x="3"/>
        <item x="4"/>
        <item x="5"/>
        <item x="6"/>
        <item x="7"/>
        <item x="8"/>
        <item x="9"/>
        <item x="10"/>
        <item x="922"/>
        <item x="11"/>
        <item x="923"/>
        <item x="12"/>
        <item x="13"/>
        <item x="14"/>
        <item x="15"/>
        <item x="16"/>
        <item x="17"/>
        <item x="18"/>
        <item x="19"/>
        <item x="20"/>
        <item x="21"/>
        <item x="22"/>
        <item x="23"/>
        <item x="24"/>
        <item x="25"/>
        <item x="26"/>
        <item x="27"/>
        <item x="28"/>
        <item x="924"/>
        <item x="925"/>
        <item x="941"/>
        <item x="29"/>
        <item x="30"/>
        <item x="31"/>
        <item x="942"/>
        <item x="32"/>
        <item x="33"/>
        <item x="34"/>
        <item x="35"/>
        <item x="36"/>
        <item x="37"/>
        <item x="38"/>
        <item x="39"/>
        <item x="40"/>
        <item x="41"/>
        <item x="42"/>
        <item x="43"/>
        <item x="44"/>
        <item x="926"/>
        <item x="927"/>
        <item x="45"/>
        <item x="46"/>
        <item x="47"/>
        <item x="943"/>
        <item x="48"/>
        <item x="49"/>
        <item x="50"/>
        <item x="944"/>
        <item x="945"/>
        <item x="946"/>
        <item x="51"/>
        <item x="928"/>
        <item x="52"/>
        <item x="53"/>
        <item x="54"/>
        <item x="929"/>
        <item x="55"/>
        <item x="56"/>
        <item x="57"/>
        <item x="58"/>
        <item x="59"/>
        <item x="60"/>
        <item x="61"/>
        <item x="947"/>
        <item x="62"/>
        <item x="63"/>
        <item x="64"/>
        <item x="675"/>
        <item x="930"/>
        <item x="65"/>
        <item x="66"/>
        <item x="67"/>
        <item x="606"/>
        <item x="68"/>
        <item x="69"/>
        <item x="70"/>
        <item x="948"/>
        <item x="71"/>
        <item x="72"/>
        <item x="73"/>
        <item x="74"/>
        <item x="75"/>
        <item x="76"/>
        <item x="77"/>
        <item x="78"/>
        <item x="931"/>
        <item x="949"/>
        <item x="79"/>
        <item x="932"/>
        <item x="80"/>
        <item x="81"/>
        <item x="82"/>
        <item x="933"/>
        <item x="83"/>
        <item x="84"/>
        <item x="85"/>
        <item x="934"/>
        <item x="86"/>
        <item x="87"/>
        <item x="88"/>
        <item x="950"/>
        <item x="89"/>
        <item x="90"/>
        <item x="935"/>
        <item x="91"/>
        <item x="92"/>
        <item x="93"/>
        <item x="94"/>
        <item x="95"/>
        <item x="96"/>
        <item x="97"/>
        <item x="98"/>
        <item x="99"/>
        <item x="936"/>
        <item x="100"/>
        <item x="101"/>
        <item x="951"/>
        <item x="102"/>
        <item x="952"/>
        <item x="103"/>
        <item x="104"/>
        <item x="689"/>
        <item x="105"/>
        <item x="106"/>
        <item x="107"/>
        <item x="108"/>
        <item x="109"/>
        <item x="110"/>
        <item x="937"/>
        <item x="111"/>
        <item x="112"/>
        <item x="113"/>
        <item x="114"/>
        <item x="115"/>
        <item x="116"/>
        <item x="117"/>
        <item x="938"/>
        <item x="118"/>
        <item x="119"/>
        <item x="120"/>
        <item x="121"/>
        <item x="122"/>
        <item x="123"/>
        <item x="124"/>
        <item x="939"/>
        <item x="125"/>
        <item x="126"/>
        <item x="953"/>
        <item x="127"/>
        <item x="128"/>
        <item x="129"/>
        <item x="130"/>
        <item x="131"/>
        <item x="132"/>
        <item x="133"/>
        <item x="134"/>
        <item x="135"/>
        <item x="136"/>
        <item x="954"/>
        <item x="955"/>
        <item x="137"/>
        <item x="138"/>
        <item x="139"/>
        <item x="140"/>
        <item x="141"/>
        <item x="142"/>
        <item x="143"/>
        <item x="144"/>
        <item x="145"/>
        <item x="146"/>
        <item x="147"/>
        <item x="148"/>
        <item x="149"/>
        <item x="150"/>
        <item x="151"/>
        <item x="152"/>
        <item x="956"/>
        <item x="957"/>
        <item x="958"/>
        <item x="959"/>
        <item x="153"/>
        <item x="154"/>
        <item x="155"/>
        <item x="156"/>
        <item x="157"/>
        <item x="158"/>
        <item x="159"/>
        <item x="160"/>
        <item x="161"/>
        <item x="960"/>
        <item x="162"/>
        <item x="163"/>
        <item x="961"/>
        <item x="164"/>
        <item x="165"/>
        <item x="166"/>
        <item x="167"/>
        <item x="168"/>
        <item x="169"/>
        <item x="170"/>
        <item x="171"/>
        <item x="172"/>
        <item x="173"/>
        <item x="174"/>
        <item x="175"/>
        <item x="176"/>
        <item x="177"/>
        <item x="178"/>
        <item x="962"/>
        <item x="963"/>
        <item x="964"/>
        <item x="179"/>
        <item x="180"/>
        <item x="181"/>
        <item x="182"/>
        <item x="183"/>
        <item x="184"/>
        <item x="185"/>
        <item x="186"/>
        <item x="187"/>
        <item x="188"/>
        <item x="940"/>
        <item x="965"/>
        <item x="189"/>
        <item x="190"/>
        <item x="191"/>
        <item x="192"/>
        <item x="193"/>
        <item x="194"/>
        <item x="195"/>
        <item x="196"/>
        <item x="197"/>
        <item x="198"/>
        <item x="199"/>
        <item x="200"/>
        <item x="966"/>
        <item x="201"/>
        <item x="202"/>
        <item x="967"/>
        <item x="203"/>
        <item x="204"/>
        <item x="205"/>
        <item x="206"/>
        <item x="207"/>
        <item x="208"/>
        <item x="209"/>
        <item x="210"/>
        <item x="211"/>
        <item x="212"/>
        <item x="213"/>
        <item x="214"/>
        <item x="968"/>
        <item x="215"/>
        <item x="969"/>
        <item x="216"/>
        <item x="217"/>
        <item x="218"/>
        <item x="219"/>
        <item x="220"/>
        <item x="221"/>
        <item x="222"/>
        <item x="223"/>
        <item x="224"/>
        <item x="225"/>
        <item x="226"/>
        <item x="227"/>
        <item x="970"/>
        <item x="228"/>
        <item x="229"/>
        <item x="230"/>
        <item x="231"/>
        <item x="232"/>
        <item x="233"/>
        <item x="234"/>
        <item x="235"/>
        <item x="236"/>
        <item x="971"/>
        <item x="972"/>
        <item x="237"/>
        <item x="238"/>
        <item x="239"/>
        <item x="240"/>
        <item x="241"/>
        <item x="242"/>
        <item x="243"/>
        <item x="244"/>
        <item x="245"/>
        <item x="246"/>
        <item x="247"/>
        <item x="248"/>
        <item x="249"/>
        <item x="250"/>
        <item x="251"/>
        <item x="252"/>
        <item x="253"/>
        <item x="973"/>
        <item x="254"/>
        <item x="255"/>
        <item x="256"/>
        <item x="257"/>
        <item x="258"/>
        <item x="259"/>
        <item x="260"/>
        <item x="261"/>
        <item x="262"/>
        <item x="263"/>
        <item x="264"/>
        <item x="974"/>
        <item x="265"/>
        <item x="266"/>
        <item x="267"/>
        <item x="268"/>
        <item x="269"/>
        <item x="270"/>
        <item x="271"/>
        <item x="272"/>
        <item x="273"/>
        <item x="274"/>
        <item x="275"/>
        <item x="276"/>
        <item x="277"/>
        <item x="278"/>
        <item x="279"/>
        <item x="280"/>
        <item x="281"/>
        <item x="975"/>
        <item x="282"/>
        <item x="283"/>
        <item x="284"/>
        <item x="285"/>
        <item x="286"/>
        <item x="287"/>
        <item x="288"/>
        <item x="289"/>
        <item x="290"/>
        <item x="291"/>
        <item x="292"/>
        <item x="293"/>
        <item x="294"/>
        <item x="295"/>
        <item x="296"/>
        <item x="297"/>
        <item x="298"/>
        <item x="299"/>
        <item x="300"/>
        <item x="301"/>
        <item x="302"/>
        <item x="303"/>
        <item x="304"/>
        <item x="305"/>
        <item x="306"/>
        <item x="976"/>
        <item x="307"/>
        <item x="977"/>
        <item x="308"/>
        <item x="309"/>
        <item x="310"/>
        <item x="311"/>
        <item x="312"/>
        <item x="313"/>
        <item x="978"/>
        <item x="314"/>
        <item x="315"/>
        <item x="316"/>
        <item x="317"/>
        <item x="979"/>
        <item x="318"/>
        <item x="319"/>
        <item x="320"/>
        <item x="321"/>
        <item x="322"/>
        <item x="323"/>
        <item x="324"/>
        <item x="325"/>
        <item x="326"/>
        <item x="327"/>
        <item x="328"/>
        <item x="329"/>
        <item x="980"/>
        <item x="330"/>
        <item x="331"/>
        <item x="332"/>
        <item x="333"/>
        <item x="334"/>
        <item x="335"/>
        <item x="336"/>
        <item x="337"/>
        <item x="981"/>
        <item x="338"/>
        <item x="339"/>
        <item x="340"/>
        <item x="341"/>
        <item x="342"/>
        <item x="982"/>
        <item x="343"/>
        <item x="344"/>
        <item x="345"/>
        <item x="346"/>
        <item x="347"/>
        <item x="348"/>
        <item x="349"/>
        <item x="350"/>
        <item x="983"/>
        <item x="984"/>
        <item x="351"/>
        <item x="352"/>
        <item x="353"/>
        <item x="354"/>
        <item x="355"/>
        <item x="356"/>
        <item x="357"/>
        <item x="985"/>
        <item x="358"/>
        <item x="359"/>
        <item x="360"/>
        <item x="361"/>
        <item x="362"/>
        <item x="363"/>
        <item x="364"/>
        <item x="365"/>
        <item x="986"/>
        <item x="366"/>
        <item x="367"/>
        <item x="368"/>
        <item x="369"/>
        <item x="370"/>
        <item x="371"/>
        <item x="372"/>
        <item x="373"/>
        <item x="374"/>
        <item x="375"/>
        <item x="376"/>
        <item x="377"/>
        <item x="378"/>
        <item x="379"/>
        <item x="987"/>
        <item x="380"/>
        <item x="381"/>
        <item x="382"/>
        <item x="383"/>
        <item x="384"/>
        <item x="385"/>
        <item x="386"/>
        <item x="387"/>
        <item x="388"/>
        <item x="389"/>
        <item x="390"/>
        <item x="391"/>
        <item x="392"/>
        <item x="988"/>
        <item x="393"/>
        <item x="394"/>
        <item x="395"/>
        <item x="396"/>
        <item x="989"/>
        <item x="397"/>
        <item x="990"/>
        <item x="398"/>
        <item x="991"/>
        <item x="399"/>
        <item x="400"/>
        <item x="401"/>
        <item x="402"/>
        <item x="403"/>
        <item x="404"/>
        <item x="405"/>
        <item x="406"/>
        <item x="407"/>
        <item x="408"/>
        <item x="409"/>
        <item x="410"/>
        <item x="411"/>
        <item x="412"/>
        <item x="992"/>
        <item x="413"/>
        <item x="993"/>
        <item x="414"/>
        <item x="994"/>
        <item x="415"/>
        <item x="416"/>
        <item x="417"/>
        <item x="418"/>
        <item x="419"/>
        <item x="995"/>
        <item x="420"/>
        <item x="421"/>
        <item x="422"/>
        <item x="423"/>
        <item x="424"/>
        <item x="425"/>
        <item x="426"/>
        <item x="427"/>
        <item x="428"/>
        <item x="429"/>
        <item x="430"/>
        <item x="431"/>
        <item x="996"/>
        <item x="432"/>
        <item x="433"/>
        <item x="997"/>
        <item x="434"/>
        <item x="435"/>
        <item x="436"/>
        <item x="998"/>
        <item x="437"/>
        <item x="999"/>
        <item x="438"/>
        <item x="439"/>
        <item x="440"/>
        <item x="1000"/>
        <item x="441"/>
        <item x="442"/>
        <item x="1001"/>
        <item x="443"/>
        <item x="444"/>
        <item x="445"/>
        <item x="446"/>
        <item x="447"/>
        <item x="448"/>
        <item x="1002"/>
        <item x="449"/>
        <item x="450"/>
        <item x="451"/>
        <item x="452"/>
        <item x="1005"/>
        <item x="453"/>
        <item x="454"/>
        <item x="455"/>
        <item x="456"/>
        <item x="457"/>
        <item x="458"/>
        <item x="459"/>
        <item x="460"/>
        <item x="1006"/>
        <item x="461"/>
        <item x="462"/>
        <item x="1004"/>
        <item x="463"/>
        <item x="464"/>
        <item x="465"/>
        <item x="466"/>
        <item x="467"/>
        <item x="1007"/>
        <item x="468"/>
        <item x="469"/>
        <item x="470"/>
        <item x="471"/>
        <item x="1008"/>
        <item x="472"/>
        <item x="473"/>
        <item x="474"/>
        <item x="475"/>
        <item x="1009"/>
        <item x="476"/>
        <item x="1010"/>
        <item x="477"/>
        <item x="1011"/>
        <item x="1003"/>
        <item x="478"/>
        <item x="1012"/>
        <item x="479"/>
        <item x="607"/>
        <item x="1013"/>
        <item x="1014"/>
        <item x="480"/>
        <item x="481"/>
        <item x="482"/>
        <item x="483"/>
        <item x="484"/>
        <item x="485"/>
        <item x="1018"/>
        <item x="1020"/>
        <item x="486"/>
        <item x="487"/>
        <item x="1021"/>
        <item x="488"/>
        <item x="489"/>
        <item x="490"/>
        <item x="1019"/>
        <item x="491"/>
        <item x="1022"/>
        <item x="492"/>
        <item x="493"/>
        <item x="1023"/>
        <item x="494"/>
        <item x="495"/>
        <item x="496"/>
        <item x="1024"/>
        <item x="608"/>
        <item x="497"/>
        <item x="1025"/>
        <item x="498"/>
        <item x="499"/>
        <item x="1017"/>
        <item x="500"/>
        <item x="501"/>
        <item x="502"/>
        <item x="1016"/>
        <item x="503"/>
        <item x="504"/>
        <item x="505"/>
        <item x="506"/>
        <item x="1026"/>
        <item x="507"/>
        <item x="508"/>
        <item x="509"/>
        <item x="510"/>
        <item x="1015"/>
        <item x="511"/>
        <item x="512"/>
        <item x="1029"/>
        <item x="513"/>
        <item x="514"/>
        <item x="1041"/>
        <item x="515"/>
        <item x="1030"/>
        <item x="516"/>
        <item x="517"/>
        <item x="518"/>
        <item x="519"/>
        <item x="520"/>
        <item x="521"/>
        <item x="522"/>
        <item x="1028"/>
        <item x="1031"/>
        <item x="1027"/>
        <item x="1044"/>
        <item x="1032"/>
        <item x="1034"/>
        <item x="1033"/>
        <item x="1045"/>
        <item x="1036"/>
        <item x="1043"/>
        <item x="1035"/>
        <item x="1037"/>
        <item x="1038"/>
        <item m="1" x="1259"/>
        <item x="557"/>
        <item x="558"/>
        <item x="559"/>
        <item x="1039"/>
        <item x="1046"/>
        <item x="560"/>
        <item x="561"/>
        <item x="562"/>
        <item x="563"/>
        <item x="564"/>
        <item x="565"/>
        <item x="566"/>
        <item x="567"/>
        <item x="568"/>
        <item x="569"/>
        <item x="570"/>
        <item x="571"/>
        <item x="572"/>
        <item x="573"/>
        <item x="574"/>
        <item x="575"/>
        <item x="576"/>
        <item x="577"/>
        <item x="1042"/>
        <item x="578"/>
        <item x="1040"/>
        <item x="1053"/>
        <item m="1" x="1133"/>
        <item m="1" x="1193"/>
        <item m="1" x="1069"/>
        <item m="1" x="1231"/>
        <item m="1" x="1098"/>
        <item m="1" x="1166"/>
        <item m="1" x="1121"/>
        <item m="1" x="1219"/>
        <item m="1" x="1258"/>
        <item m="1" x="1063"/>
        <item m="1" x="1090"/>
        <item m="1" x="1188"/>
        <item m="1" x="1217"/>
        <item m="1" x="1055"/>
        <item m="1" x="1064"/>
        <item m="1" x="1182"/>
        <item m="1" x="1230"/>
        <item m="1" x="1257"/>
        <item m="1" x="1207"/>
        <item m="1" x="1214"/>
        <item m="1" x="1213"/>
        <item m="1" x="1253"/>
        <item x="1047"/>
        <item x="1048"/>
        <item x="1050"/>
        <item x="1052"/>
        <item x="1051"/>
        <item x="1049"/>
        <item x="904"/>
        <item x="905"/>
        <item x="906"/>
        <item x="907"/>
        <item x="908"/>
        <item x="909"/>
        <item x="910"/>
        <item x="911"/>
        <item x="912"/>
        <item x="913"/>
        <item x="914"/>
        <item x="915"/>
        <item x="916"/>
        <item x="917"/>
        <item x="918"/>
        <item x="919"/>
        <item x="920"/>
        <item x="921"/>
        <item m="1" x="1083"/>
        <item m="1" x="1138"/>
        <item m="1" x="1152"/>
        <item m="1" x="1215"/>
        <item m="1" x="1082"/>
        <item m="1" x="1104"/>
        <item m="1" x="1270"/>
        <item m="1" x="1081"/>
        <item m="1" x="1186"/>
        <item m="1" x="1208"/>
        <item m="1" x="1080"/>
        <item m="1" x="1229"/>
        <item m="1" x="1236"/>
        <item m="1" x="1057"/>
        <item m="1" x="1070"/>
        <item m="1" x="1079"/>
        <item m="1" x="1086"/>
        <item m="1" x="1176"/>
        <item m="1" x="1180"/>
        <item m="1" x="1185"/>
        <item m="1" x="1235"/>
        <item m="1" x="1160"/>
        <item m="1" x="1226"/>
        <item m="1" x="1228"/>
        <item m="1" x="1252"/>
        <item m="1" x="1256"/>
        <item m="1" x="1280"/>
        <item m="1" x="1249"/>
        <item m="1" x="1273"/>
        <item m="1" x="1112"/>
        <item m="1" x="1211"/>
        <item m="1" x="1223"/>
        <item m="1" x="1248"/>
        <item m="1" x="1175"/>
        <item m="1" x="1206"/>
        <item m="1" x="1243"/>
        <item m="1" x="1075"/>
        <item m="1" x="1131"/>
        <item m="1" x="1135"/>
        <item m="1" x="1151"/>
        <item m="1" x="1159"/>
        <item m="1" x="1242"/>
        <item m="1" x="1129"/>
        <item m="1" x="1202"/>
        <item m="1" x="1210"/>
        <item m="1" x="1227"/>
        <item m="1" x="1247"/>
        <item m="1" x="1251"/>
        <item m="1" x="1265"/>
        <item m="1" x="1103"/>
        <item m="1" x="1179"/>
        <item m="1" x="1189"/>
        <item m="1" x="1222"/>
        <item m="1" x="1246"/>
        <item m="1" x="1250"/>
        <item m="1" x="1110"/>
        <item m="1" x="1123"/>
        <item x="523"/>
        <item x="525"/>
        <item x="531"/>
        <item x="535"/>
        <item x="539"/>
        <item x="540"/>
        <item x="544"/>
        <item x="548"/>
        <item x="579"/>
        <item x="580"/>
        <item x="581"/>
        <item x="582"/>
        <item x="583"/>
        <item x="584"/>
        <item x="585"/>
        <item x="586"/>
        <item x="587"/>
        <item x="588"/>
        <item x="589"/>
        <item x="590"/>
        <item x="591"/>
        <item x="592"/>
        <item x="593"/>
        <item x="594"/>
        <item x="595"/>
        <item x="596"/>
        <item x="597"/>
        <item x="598"/>
        <item x="599"/>
        <item x="600"/>
        <item x="601"/>
        <item x="602"/>
        <item x="603"/>
        <item x="604"/>
        <item x="605"/>
        <item x="609"/>
        <item x="610"/>
        <item x="611"/>
        <item x="612"/>
        <item x="613"/>
        <item x="614"/>
        <item x="615"/>
        <item x="616"/>
        <item x="617"/>
        <item x="618"/>
        <item x="619"/>
        <item x="620"/>
        <item x="621"/>
        <item x="622"/>
        <item x="623"/>
        <item x="624"/>
        <item x="625"/>
        <item x="626"/>
        <item x="627"/>
        <item x="628"/>
        <item x="629"/>
        <item x="630"/>
        <item x="631"/>
        <item x="632"/>
        <item x="633"/>
        <item x="634"/>
        <item x="635"/>
        <item x="636"/>
        <item x="637"/>
        <item x="638"/>
        <item x="639"/>
        <item x="640"/>
        <item x="641"/>
        <item x="642"/>
        <item x="643"/>
        <item x="644"/>
        <item x="645"/>
        <item x="646"/>
        <item x="647"/>
        <item x="648"/>
        <item x="649"/>
        <item x="650"/>
        <item x="651"/>
        <item x="652"/>
        <item x="653"/>
        <item x="654"/>
        <item x="655"/>
        <item x="656"/>
        <item x="657"/>
        <item x="658"/>
        <item x="659"/>
        <item x="660"/>
        <item x="661"/>
        <item x="662"/>
        <item x="663"/>
        <item x="664"/>
        <item x="665"/>
        <item x="666"/>
        <item x="667"/>
        <item x="668"/>
        <item x="669"/>
        <item x="670"/>
        <item x="671"/>
        <item x="672"/>
        <item x="673"/>
        <item x="674"/>
        <item x="676"/>
        <item x="677"/>
        <item x="678"/>
        <item x="679"/>
        <item x="680"/>
        <item x="681"/>
        <item x="682"/>
        <item x="683"/>
        <item x="684"/>
        <item x="685"/>
        <item x="686"/>
        <item x="687"/>
        <item x="688"/>
        <item x="690"/>
        <item x="691"/>
        <item x="692"/>
        <item x="693"/>
        <item x="694"/>
        <item x="695"/>
        <item x="696"/>
        <item x="697"/>
        <item x="698"/>
        <item x="699"/>
        <item x="700"/>
        <item x="701"/>
        <item x="702"/>
        <item x="703"/>
        <item x="704"/>
        <item x="705"/>
        <item x="706"/>
        <item x="707"/>
        <item x="708"/>
        <item x="709"/>
        <item x="710"/>
        <item x="711"/>
        <item t="default"/>
      </items>
    </pivotField>
    <pivotField multipleItemSelectionAllowed="1"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dataField="1" showAll="0"/>
    <pivotField showAll="0"/>
    <pivotField showAll="0"/>
    <pivotField showAll="0"/>
    <pivotField showAll="0"/>
    <pivotField showAll="0"/>
    <pivotField showAll="0"/>
    <pivotField showAll="0"/>
    <pivotField showAll="0"/>
    <pivotField axis="axisRow" multipleItemSelectionAllowed="1" showAll="0">
      <items count="10">
        <item m="1" x="7"/>
        <item m="1" x="8"/>
        <item x="2"/>
        <item x="1"/>
        <item x="0"/>
        <item x="5"/>
        <item x="3"/>
        <item x="4"/>
        <item x="6"/>
        <item t="default"/>
      </items>
    </pivotField>
    <pivotField dataField="1" showAll="0"/>
    <pivotField dataField="1" showAll="0"/>
    <pivotField showAll="0"/>
    <pivotField showAll="0"/>
    <pivotField showAll="0"/>
    <pivotField showAll="0"/>
    <pivotField showAll="0"/>
    <pivotField showAll="0"/>
    <pivotField dataField="1" showAll="0"/>
    <pivotField showAll="0"/>
    <pivotField showAll="0"/>
    <pivotField showAll="0"/>
    <pivotField showAll="0"/>
  </pivotFields>
  <rowFields count="2">
    <field x="1"/>
    <field x="30"/>
  </rowFields>
  <rowItems count="5">
    <i>
      <x v="5"/>
    </i>
    <i r="1">
      <x v="2"/>
    </i>
    <i r="1">
      <x v="3"/>
    </i>
    <i r="1">
      <x v="4"/>
    </i>
    <i t="grand">
      <x/>
    </i>
  </rowItems>
  <colFields count="1">
    <field x="-2"/>
  </colFields>
  <colItems count="5">
    <i>
      <x/>
    </i>
    <i i="1">
      <x v="1"/>
    </i>
    <i i="2">
      <x v="2"/>
    </i>
    <i i="3">
      <x v="3"/>
    </i>
    <i i="4">
      <x v="4"/>
    </i>
  </colItems>
  <pageFields count="1">
    <pageField fld="3" hier="-1"/>
  </pageFields>
  <dataFields count="5">
    <dataField name="Count of Unique Project Identification Number" fld="0" subtotal="count" baseField="0" baseItem="0"/>
    <dataField name="Sum of Total Awarded Amount" fld="21" baseField="0" baseItem="0" numFmtId="168"/>
    <dataField name="Sum of Disbursements to Awardee " fld="32" baseField="0" baseItem="0" numFmtId="168"/>
    <dataField name="Sum of Recaptured Funds" fld="39" baseField="1" baseItem="0" numFmtId="168"/>
    <dataField name="Sum of Remaining Potential Liability to Awardee" fld="31" baseField="0" baseItem="0" numFmtId="168"/>
  </dataFields>
  <formats count="1">
    <format dxfId="5">
      <pivotArea outline="0" collapsedLevelsAreSubtotals="1" fieldPosition="0">
        <references count="1">
          <reference field="4294967294" count="4" selected="0">
            <x v="1"/>
            <x v="2"/>
            <x v="3"/>
            <x v="4"/>
          </reference>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D16E5352-B034-4ADD-AE6E-C89440FB8FE7}" name="PivotTable1" cacheId="18"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A3:I10" firstHeaderRow="0" firstDataRow="1" firstDataCol="1"/>
  <pivotFields count="44">
    <pivotField showAll="0"/>
    <pivotField axis="axisRow" showAll="0">
      <items count="6">
        <item h="1" x="1"/>
        <item x="2"/>
        <item h="1" x="3"/>
        <item x="0"/>
        <item h="1" x="4"/>
        <item t="default"/>
      </items>
    </pivotField>
    <pivotField axis="axisRow" showAll="0">
      <items count="4">
        <item x="0"/>
        <item x="1"/>
        <item x="2"/>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dataField="1" showAll="0"/>
    <pivotField dataField="1" showAll="0"/>
    <pivotField showAll="0"/>
    <pivotField dataField="1" showAll="0"/>
    <pivotField showAll="0"/>
    <pivotField showAll="0"/>
    <pivotField showAll="0"/>
    <pivotField showAll="0"/>
    <pivotField showAll="0"/>
    <pivotField showAll="0"/>
    <pivotField showAll="0"/>
    <pivotField dataField="1" showAll="0"/>
    <pivotField showAll="0"/>
    <pivotField showAll="0"/>
    <pivotField dataField="1" showAll="0"/>
    <pivotField showAll="0"/>
    <pivotField showAll="0"/>
    <pivotField showAll="0"/>
    <pivotField dataField="1" showAll="0"/>
    <pivotField dataField="1" showAll="0"/>
    <pivotField showAll="0"/>
    <pivotField dataField="1" showAll="0"/>
    <pivotField showAll="0"/>
  </pivotFields>
  <rowFields count="2">
    <field x="1"/>
    <field x="2"/>
  </rowFields>
  <rowItems count="7">
    <i>
      <x v="1"/>
    </i>
    <i r="1">
      <x/>
    </i>
    <i r="1">
      <x v="1"/>
    </i>
    <i>
      <x v="3"/>
    </i>
    <i r="1">
      <x/>
    </i>
    <i r="1">
      <x v="1"/>
    </i>
    <i t="grand">
      <x/>
    </i>
  </rowItems>
  <colFields count="1">
    <field x="-2"/>
  </colFields>
  <colItems count="8">
    <i>
      <x/>
    </i>
    <i i="1">
      <x v="1"/>
    </i>
    <i i="2">
      <x v="2"/>
    </i>
    <i i="3">
      <x v="3"/>
    </i>
    <i i="4">
      <x v="4"/>
    </i>
    <i i="5">
      <x v="5"/>
    </i>
    <i i="6">
      <x v="6"/>
    </i>
    <i i="7">
      <x v="7"/>
    </i>
  </colItems>
  <dataFields count="8">
    <dataField name="Sum of Amount of Initial Award Available to Companies (JDIG Only)" fld="22" baseField="2" baseItem="0"/>
    <dataField name="Sum of Total Awarded Amount" fld="21" baseField="0" baseItem="0"/>
    <dataField name="Sum of Local Funds Awarded" fld="40" baseField="1" baseItem="0"/>
    <dataField name="Sum of Minimum Required New Jobs" fld="24" baseField="1" baseItem="0"/>
    <dataField name="Sum of Disbursements to Awardee " fld="32" baseField="0" baseItem="0"/>
    <dataField name="Sum of Local Funds Disbursed" fld="42" baseField="1" baseItem="0"/>
    <dataField name="Sum of Recaptured Funds" fld="39" baseField="2" baseItem="0"/>
    <dataField name="Sum of Jobs Created" fld="35" baseField="1"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C8B4D612-E892-4154-8006-D0F8CA2A81B7}" name="PivotTable2" cacheId="18"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A1:E13" firstHeaderRow="0" firstDataRow="1" firstDataCol="1"/>
  <pivotFields count="44">
    <pivotField showAll="0"/>
    <pivotField axis="axisRow" showAll="0">
      <items count="6">
        <item x="1"/>
        <item x="2"/>
        <item x="3"/>
        <item x="0"/>
        <item h="1" x="4"/>
        <item t="default"/>
      </items>
    </pivotField>
    <pivotField axis="axisRow" showAll="0">
      <items count="4">
        <item x="0"/>
        <item x="1"/>
        <item x="2"/>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dataField="1" showAll="0"/>
    <pivotField showAll="0"/>
    <pivotField showAll="0"/>
    <pivotField showAll="0"/>
    <pivotField showAll="0"/>
    <pivotField showAll="0"/>
    <pivotField showAll="0"/>
    <pivotField showAll="0"/>
    <pivotField showAll="0"/>
    <pivotField showAll="0"/>
    <pivotField showAll="0"/>
    <pivotField dataField="1" showAll="0"/>
    <pivotField showAll="0"/>
    <pivotField showAll="0"/>
    <pivotField showAll="0"/>
    <pivotField showAll="0"/>
    <pivotField dataField="1" showAll="0"/>
    <pivotField showAll="0"/>
    <pivotField dataField="1" showAll="0"/>
    <pivotField showAll="0"/>
  </pivotFields>
  <rowFields count="2">
    <field x="1"/>
    <field x="2"/>
  </rowFields>
  <rowItems count="12">
    <i>
      <x/>
    </i>
    <i r="1">
      <x/>
    </i>
    <i r="1">
      <x v="1"/>
    </i>
    <i>
      <x v="1"/>
    </i>
    <i r="1">
      <x/>
    </i>
    <i r="1">
      <x v="1"/>
    </i>
    <i>
      <x v="2"/>
    </i>
    <i r="1">
      <x v="2"/>
    </i>
    <i>
      <x v="3"/>
    </i>
    <i r="1">
      <x/>
    </i>
    <i r="1">
      <x v="1"/>
    </i>
    <i t="grand">
      <x/>
    </i>
  </rowItems>
  <colFields count="1">
    <field x="-2"/>
  </colFields>
  <colItems count="4">
    <i>
      <x/>
    </i>
    <i i="1">
      <x v="1"/>
    </i>
    <i i="2">
      <x v="2"/>
    </i>
    <i i="3">
      <x v="3"/>
    </i>
  </colItems>
  <dataFields count="4">
    <dataField name="Sum of Local Funds Awarded" fld="40" baseField="1" baseItem="0"/>
    <dataField name="Sum of Minimum Required New Jobs" fld="24" baseField="1" baseItem="0"/>
    <dataField name="Sum of Local Funds Disbursed" fld="42" baseField="1" baseItem="0"/>
    <dataField name="Sum of Jobs Created" fld="35" baseField="1" baseItem="0"/>
  </dataFields>
  <formats count="1">
    <format dxfId="4">
      <pivotArea outline="0" collapsedLevelsAreSubtotals="1"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9FA666DF-86C6-407F-B061-908E90951FE2}" name="PivotTable4" cacheId="18"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A3:I10" firstHeaderRow="0" firstDataRow="1" firstDataCol="1"/>
  <pivotFields count="44">
    <pivotField showAll="0"/>
    <pivotField axis="axisRow" showAll="0">
      <items count="6">
        <item h="1" x="1"/>
        <item x="2"/>
        <item h="1" x="3"/>
        <item x="0"/>
        <item h="1" x="4"/>
        <item t="default"/>
      </items>
    </pivotField>
    <pivotField axis="axisRow" showAll="0">
      <items count="4">
        <item x="0"/>
        <item x="1"/>
        <item x="2"/>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dataField="1" showAll="0"/>
    <pivotField dataField="1" showAll="0"/>
    <pivotField showAll="0"/>
    <pivotField dataField="1" showAll="0"/>
    <pivotField showAll="0"/>
    <pivotField showAll="0"/>
    <pivotField showAll="0"/>
    <pivotField showAll="0"/>
    <pivotField showAll="0"/>
    <pivotField showAll="0"/>
    <pivotField showAll="0"/>
    <pivotField dataField="1" showAll="0"/>
    <pivotField showAll="0"/>
    <pivotField showAll="0"/>
    <pivotField dataField="1" showAll="0"/>
    <pivotField showAll="0"/>
    <pivotField showAll="0"/>
    <pivotField showAll="0"/>
    <pivotField dataField="1" showAll="0"/>
    <pivotField dataField="1" showAll="0"/>
    <pivotField showAll="0"/>
    <pivotField dataField="1" showAll="0"/>
    <pivotField showAll="0"/>
  </pivotFields>
  <rowFields count="2">
    <field x="1"/>
    <field x="2"/>
  </rowFields>
  <rowItems count="7">
    <i>
      <x v="1"/>
    </i>
    <i r="1">
      <x/>
    </i>
    <i r="1">
      <x v="1"/>
    </i>
    <i>
      <x v="3"/>
    </i>
    <i r="1">
      <x/>
    </i>
    <i r="1">
      <x v="1"/>
    </i>
    <i t="grand">
      <x/>
    </i>
  </rowItems>
  <colFields count="1">
    <field x="-2"/>
  </colFields>
  <colItems count="8">
    <i>
      <x/>
    </i>
    <i i="1">
      <x v="1"/>
    </i>
    <i i="2">
      <x v="2"/>
    </i>
    <i i="3">
      <x v="3"/>
    </i>
    <i i="4">
      <x v="4"/>
    </i>
    <i i="5">
      <x v="5"/>
    </i>
    <i i="6">
      <x v="6"/>
    </i>
    <i i="7">
      <x v="7"/>
    </i>
  </colItems>
  <dataFields count="8">
    <dataField name="Sum of Amount of Initial Award Available to Companies (JDIG Only)" fld="22" baseField="2" baseItem="0"/>
    <dataField name="Sum of Total Awarded Amount" fld="21" baseField="0" baseItem="0"/>
    <dataField name="Sum of Local Funds Awarded" fld="40" baseField="1" baseItem="0"/>
    <dataField name="Sum of Minimum Required New Jobs" fld="24" baseField="1" baseItem="0"/>
    <dataField name="Sum of Disbursements to Awardee " fld="32" baseField="0" baseItem="0"/>
    <dataField name="Sum of Local Funds Disbursed" fld="42" baseField="1" baseItem="0"/>
    <dataField name="Sum of Recaptured Funds" fld="39" baseField="2" baseItem="0"/>
    <dataField name="Sum of Jobs Created" fld="35" baseField="1" baseItem="0"/>
  </dataFields>
  <formats count="1">
    <format dxfId="3">
      <pivotArea outline="0" collapsedLevelsAreSubtotals="1"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ivotTable" Target="../pivotTables/pivotTable2.xml"/></Relationships>
</file>

<file path=xl/worksheets/_rels/sheet4.xml.rels><?xml version="1.0" encoding="UTF-8" standalone="yes"?>
<Relationships xmlns="http://schemas.openxmlformats.org/package/2006/relationships"><Relationship Id="rId26" Type="http://schemas.openxmlformats.org/officeDocument/2006/relationships/hyperlink" Target="http://www.medline.com/" TargetMode="External"/><Relationship Id="rId21" Type="http://schemas.openxmlformats.org/officeDocument/2006/relationships/hyperlink" Target="http://www.lowes.com/" TargetMode="External"/><Relationship Id="rId42" Type="http://schemas.openxmlformats.org/officeDocument/2006/relationships/hyperlink" Target="http://www.parkerboats.com/" TargetMode="External"/><Relationship Id="rId47" Type="http://schemas.openxmlformats.org/officeDocument/2006/relationships/hyperlink" Target="http://www.unixpackaging.com/" TargetMode="External"/><Relationship Id="rId63" Type="http://schemas.openxmlformats.org/officeDocument/2006/relationships/hyperlink" Target="http://www.ruger.com/" TargetMode="External"/><Relationship Id="rId68" Type="http://schemas.openxmlformats.org/officeDocument/2006/relationships/hyperlink" Target="http://www.fujifilm.com/" TargetMode="External"/><Relationship Id="rId84" Type="http://schemas.openxmlformats.org/officeDocument/2006/relationships/hyperlink" Target="http://www.albemarlenc.gov/" TargetMode="External"/><Relationship Id="rId89" Type="http://schemas.openxmlformats.org/officeDocument/2006/relationships/hyperlink" Target="http://www.townoflouisburg.org/" TargetMode="External"/><Relationship Id="rId16" Type="http://schemas.openxmlformats.org/officeDocument/2006/relationships/hyperlink" Target="http://www.loba-wakol.com/" TargetMode="External"/><Relationship Id="rId11" Type="http://schemas.openxmlformats.org/officeDocument/2006/relationships/hyperlink" Target="http://www.airbossofamerica.com/" TargetMode="External"/><Relationship Id="rId32" Type="http://schemas.openxmlformats.org/officeDocument/2006/relationships/hyperlink" Target="http://www.thefreshmarket.com/" TargetMode="External"/><Relationship Id="rId37" Type="http://schemas.openxmlformats.org/officeDocument/2006/relationships/hyperlink" Target="http://www.pactiv.com/" TargetMode="External"/><Relationship Id="rId53" Type="http://schemas.openxmlformats.org/officeDocument/2006/relationships/hyperlink" Target="http://www.dansons.com/" TargetMode="External"/><Relationship Id="rId58" Type="http://schemas.openxmlformats.org/officeDocument/2006/relationships/hyperlink" Target="http://www.ecsfi.com/" TargetMode="External"/><Relationship Id="rId74" Type="http://schemas.openxmlformats.org/officeDocument/2006/relationships/hyperlink" Target="http://www.carolinacoops.com/" TargetMode="External"/><Relationship Id="rId79" Type="http://schemas.openxmlformats.org/officeDocument/2006/relationships/hyperlink" Target="http://www.lotusbakeries.com/" TargetMode="External"/><Relationship Id="rId102" Type="http://schemas.openxmlformats.org/officeDocument/2006/relationships/hyperlink" Target="http://www.hollyridgenc.org/" TargetMode="External"/><Relationship Id="rId5" Type="http://schemas.openxmlformats.org/officeDocument/2006/relationships/hyperlink" Target="http://www.drinkbuchi.com/" TargetMode="External"/><Relationship Id="rId90" Type="http://schemas.openxmlformats.org/officeDocument/2006/relationships/hyperlink" Target="http://www.troy.nc.us/" TargetMode="External"/><Relationship Id="rId95" Type="http://schemas.openxmlformats.org/officeDocument/2006/relationships/hyperlink" Target="http://www.warrencountync.com/" TargetMode="External"/><Relationship Id="rId22" Type="http://schemas.openxmlformats.org/officeDocument/2006/relationships/hyperlink" Target="http://www.telephonics.com/" TargetMode="External"/><Relationship Id="rId27" Type="http://schemas.openxmlformats.org/officeDocument/2006/relationships/hyperlink" Target="http://www.palletconsultants.com/" TargetMode="External"/><Relationship Id="rId43" Type="http://schemas.openxmlformats.org/officeDocument/2006/relationships/hyperlink" Target="http://www.dymax.com/" TargetMode="External"/><Relationship Id="rId48" Type="http://schemas.openxmlformats.org/officeDocument/2006/relationships/hyperlink" Target="http://www.imc-ma.com/" TargetMode="External"/><Relationship Id="rId64" Type="http://schemas.openxmlformats.org/officeDocument/2006/relationships/hyperlink" Target="http://www.integro-tech.com/" TargetMode="External"/><Relationship Id="rId69" Type="http://schemas.openxmlformats.org/officeDocument/2006/relationships/hyperlink" Target="http://www.raybow.com/" TargetMode="External"/><Relationship Id="rId80" Type="http://schemas.openxmlformats.org/officeDocument/2006/relationships/hyperlink" Target="http://www.ltapparel.com/" TargetMode="External"/><Relationship Id="rId85" Type="http://schemas.openxmlformats.org/officeDocument/2006/relationships/hyperlink" Target="http://www.mcdowellgov.com/" TargetMode="External"/><Relationship Id="rId12" Type="http://schemas.openxmlformats.org/officeDocument/2006/relationships/hyperlink" Target="http://www.bestco.com/" TargetMode="External"/><Relationship Id="rId17" Type="http://schemas.openxmlformats.org/officeDocument/2006/relationships/hyperlink" Target="http://www.ameriqualgroup.com/" TargetMode="External"/><Relationship Id="rId25" Type="http://schemas.openxmlformats.org/officeDocument/2006/relationships/hyperlink" Target="http://www.kitsbow.com/" TargetMode="External"/><Relationship Id="rId33" Type="http://schemas.openxmlformats.org/officeDocument/2006/relationships/hyperlink" Target="http://www.polyhose.com/" TargetMode="External"/><Relationship Id="rId38" Type="http://schemas.openxmlformats.org/officeDocument/2006/relationships/hyperlink" Target="http://www.atlanticcasualty.net/" TargetMode="External"/><Relationship Id="rId46" Type="http://schemas.openxmlformats.org/officeDocument/2006/relationships/hyperlink" Target="http://www.serioplast.com/" TargetMode="External"/><Relationship Id="rId59" Type="http://schemas.openxmlformats.org/officeDocument/2006/relationships/hyperlink" Target="http://www.cornerstonebuildingbrands.com/" TargetMode="External"/><Relationship Id="rId67" Type="http://schemas.openxmlformats.org/officeDocument/2006/relationships/hyperlink" Target="http://www.crown.com/" TargetMode="External"/><Relationship Id="rId20" Type="http://schemas.openxmlformats.org/officeDocument/2006/relationships/hyperlink" Target="http://www.pamlico-air.com/" TargetMode="External"/><Relationship Id="rId41" Type="http://schemas.openxmlformats.org/officeDocument/2006/relationships/hyperlink" Target="http://www.syngenta-us.com/" TargetMode="External"/><Relationship Id="rId54" Type="http://schemas.openxmlformats.org/officeDocument/2006/relationships/hyperlink" Target="http://www.cleanaire.net/" TargetMode="External"/><Relationship Id="rId62" Type="http://schemas.openxmlformats.org/officeDocument/2006/relationships/hyperlink" Target="http://www.riverside-furniture.com/" TargetMode="External"/><Relationship Id="rId70" Type="http://schemas.openxmlformats.org/officeDocument/2006/relationships/hyperlink" Target="http://www.americanracingheaders.com/" TargetMode="External"/><Relationship Id="rId75" Type="http://schemas.openxmlformats.org/officeDocument/2006/relationships/hyperlink" Target="http://www.frozenfulfillment.com/" TargetMode="External"/><Relationship Id="rId83" Type="http://schemas.openxmlformats.org/officeDocument/2006/relationships/hyperlink" Target="http://www.townofedenton.com/" TargetMode="External"/><Relationship Id="rId88" Type="http://schemas.openxmlformats.org/officeDocument/2006/relationships/hyperlink" Target="http://www.sanfordnc.net/" TargetMode="External"/><Relationship Id="rId91" Type="http://schemas.openxmlformats.org/officeDocument/2006/relationships/hyperlink" Target="http://www.cravencountync.gov/" TargetMode="External"/><Relationship Id="rId96" Type="http://schemas.openxmlformats.org/officeDocument/2006/relationships/hyperlink" Target="http://www.lenoircountync.gov/" TargetMode="External"/><Relationship Id="rId1" Type="http://schemas.openxmlformats.org/officeDocument/2006/relationships/hyperlink" Target="http://www.moog.com/" TargetMode="External"/><Relationship Id="rId6" Type="http://schemas.openxmlformats.org/officeDocument/2006/relationships/hyperlink" Target="http://www.angstrom-usa.com/" TargetMode="External"/><Relationship Id="rId15" Type="http://schemas.openxmlformats.org/officeDocument/2006/relationships/hyperlink" Target="http://www.impactplastics-ct.com/" TargetMode="External"/><Relationship Id="rId23" Type="http://schemas.openxmlformats.org/officeDocument/2006/relationships/hyperlink" Target="http://www.blackstire.com/" TargetMode="External"/><Relationship Id="rId28" Type="http://schemas.openxmlformats.org/officeDocument/2006/relationships/hyperlink" Target="http://www.michaelaram.com/" TargetMode="External"/><Relationship Id="rId36" Type="http://schemas.openxmlformats.org/officeDocument/2006/relationships/hyperlink" Target="http://www.saraleefrozenbakery.com/" TargetMode="External"/><Relationship Id="rId49" Type="http://schemas.openxmlformats.org/officeDocument/2006/relationships/hyperlink" Target="http://www.anthemdisplays.com/" TargetMode="External"/><Relationship Id="rId57" Type="http://schemas.openxmlformats.org/officeDocument/2006/relationships/hyperlink" Target="http://www.itw.com/" TargetMode="External"/><Relationship Id="rId10" Type="http://schemas.openxmlformats.org/officeDocument/2006/relationships/hyperlink" Target="http://www.upichem.com/" TargetMode="External"/><Relationship Id="rId31" Type="http://schemas.openxmlformats.org/officeDocument/2006/relationships/hyperlink" Target="http://www.merck.com/" TargetMode="External"/><Relationship Id="rId44" Type="http://schemas.openxmlformats.org/officeDocument/2006/relationships/hyperlink" Target="http://www.moog.com/" TargetMode="External"/><Relationship Id="rId52" Type="http://schemas.openxmlformats.org/officeDocument/2006/relationships/hyperlink" Target="http://www.cspplastics.com/" TargetMode="External"/><Relationship Id="rId60" Type="http://schemas.openxmlformats.org/officeDocument/2006/relationships/hyperlink" Target="http://www.awf.com/" TargetMode="External"/><Relationship Id="rId65" Type="http://schemas.openxmlformats.org/officeDocument/2006/relationships/hyperlink" Target="http://www.huvepharma.com/" TargetMode="External"/><Relationship Id="rId73" Type="http://schemas.openxmlformats.org/officeDocument/2006/relationships/hyperlink" Target="http://www.gusmerenterprises.com/" TargetMode="External"/><Relationship Id="rId78" Type="http://schemas.openxmlformats.org/officeDocument/2006/relationships/hyperlink" Target="http://www.knoll-db.de/" TargetMode="External"/><Relationship Id="rId81" Type="http://schemas.openxmlformats.org/officeDocument/2006/relationships/hyperlink" Target="http://www.hccomposite.com/" TargetMode="External"/><Relationship Id="rId86" Type="http://schemas.openxmlformats.org/officeDocument/2006/relationships/hyperlink" Target="http://www.transylvaniacounty.org/" TargetMode="External"/><Relationship Id="rId94" Type="http://schemas.openxmlformats.org/officeDocument/2006/relationships/hyperlink" Target="http://www.ci.kinston.nc.us/" TargetMode="External"/><Relationship Id="rId99" Type="http://schemas.openxmlformats.org/officeDocument/2006/relationships/hyperlink" Target="http://www.townofwarsawnc.com/" TargetMode="External"/><Relationship Id="rId101" Type="http://schemas.openxmlformats.org/officeDocument/2006/relationships/hyperlink" Target="http://www.richmondnc.com/" TargetMode="External"/><Relationship Id="rId4" Type="http://schemas.openxmlformats.org/officeDocument/2006/relationships/hyperlink" Target="http://www.mcg-pyle.com/" TargetMode="External"/><Relationship Id="rId9" Type="http://schemas.openxmlformats.org/officeDocument/2006/relationships/hyperlink" Target="http://www.resers.com/" TargetMode="External"/><Relationship Id="rId13" Type="http://schemas.openxmlformats.org/officeDocument/2006/relationships/hyperlink" Target="http://www.e-n-g.com/" TargetMode="External"/><Relationship Id="rId18" Type="http://schemas.openxmlformats.org/officeDocument/2006/relationships/hyperlink" Target="http://www.ashleyfurniture.com/" TargetMode="External"/><Relationship Id="rId39" Type="http://schemas.openxmlformats.org/officeDocument/2006/relationships/hyperlink" Target="http://www.armorock.com/" TargetMode="External"/><Relationship Id="rId34" Type="http://schemas.openxmlformats.org/officeDocument/2006/relationships/hyperlink" Target="http://www.sunlight.gr/" TargetMode="External"/><Relationship Id="rId50" Type="http://schemas.openxmlformats.org/officeDocument/2006/relationships/hyperlink" Target="http://www.chewy.com/" TargetMode="External"/><Relationship Id="rId55" Type="http://schemas.openxmlformats.org/officeDocument/2006/relationships/hyperlink" Target="http://www.tripleaughtdesign.com/" TargetMode="External"/><Relationship Id="rId76" Type="http://schemas.openxmlformats.org/officeDocument/2006/relationships/hyperlink" Target="http://www.ardaghgroup.com/" TargetMode="External"/><Relationship Id="rId97" Type="http://schemas.openxmlformats.org/officeDocument/2006/relationships/hyperlink" Target="http://www.ci.lumberton.nc.us/" TargetMode="External"/><Relationship Id="rId7" Type="http://schemas.openxmlformats.org/officeDocument/2006/relationships/hyperlink" Target="http://www.srt.co.jp/" TargetMode="External"/><Relationship Id="rId71" Type="http://schemas.openxmlformats.org/officeDocument/2006/relationships/hyperlink" Target="http://www.apemissions.com/" TargetMode="External"/><Relationship Id="rId92" Type="http://schemas.openxmlformats.org/officeDocument/2006/relationships/hyperlink" Target="http://www.cumberlandcountync.gov/" TargetMode="External"/><Relationship Id="rId2" Type="http://schemas.openxmlformats.org/officeDocument/2006/relationships/hyperlink" Target="http://www.jacksonpaper.net/" TargetMode="External"/><Relationship Id="rId29" Type="http://schemas.openxmlformats.org/officeDocument/2006/relationships/hyperlink" Target="http://www.gildancorp.com/" TargetMode="External"/><Relationship Id="rId24" Type="http://schemas.openxmlformats.org/officeDocument/2006/relationships/hyperlink" Target="http://www.hockmeyer.com/" TargetMode="External"/><Relationship Id="rId40" Type="http://schemas.openxmlformats.org/officeDocument/2006/relationships/hyperlink" Target="http://www.countryestatevinyl.com/" TargetMode="External"/><Relationship Id="rId45" Type="http://schemas.openxmlformats.org/officeDocument/2006/relationships/hyperlink" Target="http://www.charlottepipe.com/" TargetMode="External"/><Relationship Id="rId66" Type="http://schemas.openxmlformats.org/officeDocument/2006/relationships/hyperlink" Target="http://www.cardinalfoodsllc.com/" TargetMode="External"/><Relationship Id="rId87" Type="http://schemas.openxmlformats.org/officeDocument/2006/relationships/hyperlink" Target="http://www.toknc.com/" TargetMode="External"/><Relationship Id="rId61" Type="http://schemas.openxmlformats.org/officeDocument/2006/relationships/hyperlink" Target="http://www.flowdental.com/" TargetMode="External"/><Relationship Id="rId82" Type="http://schemas.openxmlformats.org/officeDocument/2006/relationships/hyperlink" Target="http://www.burkenc.org/" TargetMode="External"/><Relationship Id="rId19" Type="http://schemas.openxmlformats.org/officeDocument/2006/relationships/hyperlink" Target="http://www.krigenpharmaceuticals.com/" TargetMode="External"/><Relationship Id="rId14" Type="http://schemas.openxmlformats.org/officeDocument/2006/relationships/hyperlink" Target="http://www.paconmfg.com/" TargetMode="External"/><Relationship Id="rId30" Type="http://schemas.openxmlformats.org/officeDocument/2006/relationships/hyperlink" Target="http://www.brightfarms.com/" TargetMode="External"/><Relationship Id="rId35" Type="http://schemas.openxmlformats.org/officeDocument/2006/relationships/hyperlink" Target="http://www.llflex.com/" TargetMode="External"/><Relationship Id="rId56" Type="http://schemas.openxmlformats.org/officeDocument/2006/relationships/hyperlink" Target="http://www.hamiltondp.com/" TargetMode="External"/><Relationship Id="rId77" Type="http://schemas.openxmlformats.org/officeDocument/2006/relationships/hyperlink" Target="http://www.aeronautical.com/" TargetMode="External"/><Relationship Id="rId100" Type="http://schemas.openxmlformats.org/officeDocument/2006/relationships/hyperlink" Target="http://www.elizabethtownnc.org/" TargetMode="External"/><Relationship Id="rId8" Type="http://schemas.openxmlformats.org/officeDocument/2006/relationships/hyperlink" Target="http://www.erapol.com.au/" TargetMode="External"/><Relationship Id="rId51" Type="http://schemas.openxmlformats.org/officeDocument/2006/relationships/hyperlink" Target="http://www.selectproducts-usa.com/" TargetMode="External"/><Relationship Id="rId72" Type="http://schemas.openxmlformats.org/officeDocument/2006/relationships/hyperlink" Target="http://www.pipe.us/" TargetMode="External"/><Relationship Id="rId93" Type="http://schemas.openxmlformats.org/officeDocument/2006/relationships/hyperlink" Target="http://www.columbusco.org/" TargetMode="External"/><Relationship Id="rId98" Type="http://schemas.openxmlformats.org/officeDocument/2006/relationships/hyperlink" Target="http://www.ci.drexel.nc.us/" TargetMode="External"/><Relationship Id="rId3" Type="http://schemas.openxmlformats.org/officeDocument/2006/relationships/hyperlink" Target="http://www.dowa.co.jp/" TargetMode="External"/></Relationships>
</file>

<file path=xl/worksheets/_rels/sheet5.xml.rels><?xml version="1.0" encoding="UTF-8" standalone="yes"?>
<Relationships xmlns="http://schemas.openxmlformats.org/package/2006/relationships"><Relationship Id="rId1" Type="http://schemas.openxmlformats.org/officeDocument/2006/relationships/pivotTable" Target="../pivotTables/pivotTable3.xml"/></Relationships>
</file>

<file path=xl/worksheets/_rels/sheet6.xml.rels><?xml version="1.0" encoding="UTF-8" standalone="yes"?>
<Relationships xmlns="http://schemas.openxmlformats.org/package/2006/relationships"><Relationship Id="rId1" Type="http://schemas.openxmlformats.org/officeDocument/2006/relationships/pivotTable" Target="../pivotTables/pivotTable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362E9D-632C-408C-82D0-E2D6A4C541E0}">
  <dimension ref="A3:F10"/>
  <sheetViews>
    <sheetView workbookViewId="0">
      <selection activeCell="B26" sqref="B26"/>
    </sheetView>
  </sheetViews>
  <sheetFormatPr defaultRowHeight="14.4" x14ac:dyDescent="0.3"/>
  <cols>
    <col min="1" max="1" width="26.44140625" bestFit="1" customWidth="1"/>
    <col min="2" max="2" width="42.33203125" bestFit="1" customWidth="1"/>
    <col min="3" max="3" width="27.77734375" bestFit="1" customWidth="1"/>
    <col min="4" max="4" width="31.77734375" bestFit="1" customWidth="1"/>
    <col min="5" max="5" width="23.21875" bestFit="1" customWidth="1"/>
    <col min="6" max="6" width="43.5546875" bestFit="1" customWidth="1"/>
    <col min="7" max="10" width="18.33203125" bestFit="1" customWidth="1"/>
    <col min="11" max="12" width="27.44140625" bestFit="1" customWidth="1"/>
  </cols>
  <sheetData>
    <row r="3" spans="1:6" x14ac:dyDescent="0.3">
      <c r="A3" s="18" t="s">
        <v>0</v>
      </c>
      <c r="B3" t="s">
        <v>1</v>
      </c>
    </row>
    <row r="5" spans="1:6" x14ac:dyDescent="0.3">
      <c r="A5" s="18" t="s">
        <v>2</v>
      </c>
      <c r="B5" t="s">
        <v>3</v>
      </c>
      <c r="C5" t="s">
        <v>4</v>
      </c>
      <c r="D5" t="s">
        <v>5</v>
      </c>
      <c r="E5" t="s">
        <v>6</v>
      </c>
      <c r="F5" t="s">
        <v>7</v>
      </c>
    </row>
    <row r="6" spans="1:6" x14ac:dyDescent="0.3">
      <c r="A6" s="19" t="s">
        <v>8</v>
      </c>
      <c r="B6">
        <v>653</v>
      </c>
      <c r="C6" s="34">
        <v>180716908</v>
      </c>
      <c r="D6" s="34">
        <v>61511902.5</v>
      </c>
      <c r="E6" s="34">
        <v>2228869</v>
      </c>
      <c r="F6" s="34">
        <v>25569763</v>
      </c>
    </row>
    <row r="7" spans="1:6" x14ac:dyDescent="0.3">
      <c r="A7" s="20" t="s">
        <v>9</v>
      </c>
      <c r="B7">
        <v>104</v>
      </c>
      <c r="C7" s="34">
        <v>28434000</v>
      </c>
      <c r="D7" s="34">
        <v>2864237</v>
      </c>
      <c r="E7" s="34">
        <v>0</v>
      </c>
      <c r="F7" s="34">
        <v>25569763</v>
      </c>
    </row>
    <row r="8" spans="1:6" x14ac:dyDescent="0.3">
      <c r="A8" s="20" t="s">
        <v>10</v>
      </c>
      <c r="B8">
        <v>290</v>
      </c>
      <c r="C8" s="34">
        <v>76756990</v>
      </c>
      <c r="D8" s="34">
        <v>0</v>
      </c>
      <c r="E8" s="34">
        <v>0</v>
      </c>
      <c r="F8" s="34">
        <v>0</v>
      </c>
    </row>
    <row r="9" spans="1:6" x14ac:dyDescent="0.3">
      <c r="A9" s="20" t="s">
        <v>11</v>
      </c>
      <c r="B9">
        <v>259</v>
      </c>
      <c r="C9" s="34">
        <v>75525918</v>
      </c>
      <c r="D9" s="34">
        <v>58647665.5</v>
      </c>
      <c r="E9" s="34">
        <v>2228869</v>
      </c>
      <c r="F9" s="34">
        <v>0</v>
      </c>
    </row>
    <row r="10" spans="1:6" x14ac:dyDescent="0.3">
      <c r="A10" s="19" t="s">
        <v>12</v>
      </c>
      <c r="B10">
        <v>653</v>
      </c>
      <c r="C10" s="34">
        <v>180716908</v>
      </c>
      <c r="D10" s="34">
        <v>61511902.5</v>
      </c>
      <c r="E10" s="34">
        <v>2228869</v>
      </c>
      <c r="F10" s="34">
        <v>25569763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DD5492-93BE-4885-B2D6-83B6B708252B}">
  <dimension ref="A1:L1423"/>
  <sheetViews>
    <sheetView tabSelected="1" workbookViewId="0">
      <pane ySplit="1" topLeftCell="A2" activePane="bottomLeft" state="frozen"/>
      <selection pane="bottomLeft"/>
    </sheetView>
  </sheetViews>
  <sheetFormatPr defaultRowHeight="15.6" x14ac:dyDescent="0.3"/>
  <cols>
    <col min="1" max="1" width="18.5546875" style="6" bestFit="1" customWidth="1"/>
    <col min="2" max="2" width="15.109375" style="32" customWidth="1"/>
    <col min="3" max="3" width="93.77734375" style="6" bestFit="1" customWidth="1"/>
    <col min="4" max="4" width="25.33203125" style="6" customWidth="1"/>
    <col min="5" max="5" width="53.33203125" style="6" customWidth="1"/>
    <col min="6" max="6" width="13.5546875" style="12" bestFit="1" customWidth="1"/>
    <col min="7" max="7" width="19.77734375" style="12" customWidth="1"/>
    <col min="8" max="8" width="29.5546875" style="23" bestFit="1" customWidth="1"/>
    <col min="9" max="9" width="18.88671875" style="27" customWidth="1"/>
    <col min="10" max="10" width="28.6640625" style="12" bestFit="1" customWidth="1"/>
    <col min="11" max="11" width="16.44140625" style="12" customWidth="1"/>
    <col min="12" max="12" width="13.77734375" style="12" bestFit="1" customWidth="1"/>
  </cols>
  <sheetData>
    <row r="1" spans="1:12" s="4" customFormat="1" ht="117.6" customHeight="1" x14ac:dyDescent="0.3">
      <c r="A1" s="1" t="s">
        <v>14</v>
      </c>
      <c r="B1" s="2" t="s">
        <v>0</v>
      </c>
      <c r="C1" s="1" t="s">
        <v>6703</v>
      </c>
      <c r="D1" s="1" t="s">
        <v>20</v>
      </c>
      <c r="E1" s="1" t="s">
        <v>30</v>
      </c>
      <c r="F1" s="1" t="s">
        <v>36</v>
      </c>
      <c r="G1" s="1" t="s">
        <v>37</v>
      </c>
      <c r="H1" s="1" t="s">
        <v>38</v>
      </c>
      <c r="I1" s="1" t="s">
        <v>55</v>
      </c>
      <c r="J1" s="1" t="s">
        <v>42</v>
      </c>
      <c r="K1" s="1" t="s">
        <v>47</v>
      </c>
      <c r="L1" s="1" t="s">
        <v>48</v>
      </c>
    </row>
    <row r="2" spans="1:12" x14ac:dyDescent="0.3">
      <c r="A2" s="6" t="s">
        <v>6154</v>
      </c>
      <c r="B2" s="32">
        <v>39132</v>
      </c>
      <c r="C2" s="6" t="s">
        <v>6534</v>
      </c>
      <c r="D2" s="6" t="s">
        <v>1120</v>
      </c>
      <c r="E2" s="6" t="s">
        <v>143</v>
      </c>
      <c r="F2" s="12" t="s">
        <v>143</v>
      </c>
      <c r="G2" s="12" t="s">
        <v>143</v>
      </c>
      <c r="H2" s="23" t="s">
        <v>143</v>
      </c>
      <c r="I2" s="27">
        <v>28487.52</v>
      </c>
      <c r="J2" s="12" t="s">
        <v>11</v>
      </c>
      <c r="K2" s="23" t="s">
        <v>143</v>
      </c>
      <c r="L2" s="23" t="s">
        <v>143</v>
      </c>
    </row>
    <row r="3" spans="1:12" x14ac:dyDescent="0.3">
      <c r="A3" s="6" t="s">
        <v>6154</v>
      </c>
      <c r="B3" s="32">
        <v>39164</v>
      </c>
      <c r="C3" s="6" t="s">
        <v>6535</v>
      </c>
      <c r="D3" s="6" t="s">
        <v>1120</v>
      </c>
      <c r="E3" s="6" t="s">
        <v>143</v>
      </c>
      <c r="F3" s="12" t="s">
        <v>143</v>
      </c>
      <c r="G3" s="12" t="s">
        <v>143</v>
      </c>
      <c r="H3" s="23" t="s">
        <v>143</v>
      </c>
      <c r="I3" s="27">
        <v>21547.9</v>
      </c>
      <c r="J3" s="12" t="s">
        <v>11</v>
      </c>
      <c r="K3" s="23" t="s">
        <v>143</v>
      </c>
      <c r="L3" s="23" t="s">
        <v>143</v>
      </c>
    </row>
    <row r="4" spans="1:12" x14ac:dyDescent="0.3">
      <c r="A4" s="6" t="s">
        <v>6154</v>
      </c>
      <c r="B4" s="32">
        <v>39174</v>
      </c>
      <c r="C4" s="6" t="s">
        <v>6536</v>
      </c>
      <c r="D4" s="6" t="s">
        <v>82</v>
      </c>
      <c r="E4" s="6" t="s">
        <v>143</v>
      </c>
      <c r="F4" s="12" t="s">
        <v>143</v>
      </c>
      <c r="G4" s="12" t="s">
        <v>143</v>
      </c>
      <c r="H4" s="23" t="s">
        <v>143</v>
      </c>
      <c r="I4" s="27">
        <v>33079</v>
      </c>
      <c r="J4" s="12" t="s">
        <v>11</v>
      </c>
      <c r="K4" s="23" t="s">
        <v>143</v>
      </c>
      <c r="L4" s="23" t="s">
        <v>143</v>
      </c>
    </row>
    <row r="5" spans="1:12" x14ac:dyDescent="0.3">
      <c r="A5" s="6" t="s">
        <v>6154</v>
      </c>
      <c r="B5" s="32">
        <v>39290</v>
      </c>
      <c r="C5" s="6" t="s">
        <v>6537</v>
      </c>
      <c r="D5" s="6" t="s">
        <v>138</v>
      </c>
      <c r="E5" s="6" t="s">
        <v>143</v>
      </c>
      <c r="F5" s="12" t="s">
        <v>143</v>
      </c>
      <c r="G5" s="12" t="s">
        <v>143</v>
      </c>
      <c r="H5" s="23" t="s">
        <v>143</v>
      </c>
      <c r="I5" s="27">
        <v>140000</v>
      </c>
      <c r="J5" s="12" t="s">
        <v>11</v>
      </c>
      <c r="K5" s="23" t="s">
        <v>143</v>
      </c>
      <c r="L5" s="23" t="s">
        <v>143</v>
      </c>
    </row>
    <row r="6" spans="1:12" x14ac:dyDescent="0.3">
      <c r="A6" s="6" t="s">
        <v>6154</v>
      </c>
      <c r="B6" s="32">
        <v>39294</v>
      </c>
      <c r="C6" s="6" t="s">
        <v>6538</v>
      </c>
      <c r="D6" s="6" t="s">
        <v>1017</v>
      </c>
      <c r="E6" s="6" t="s">
        <v>143</v>
      </c>
      <c r="F6" s="12" t="s">
        <v>143</v>
      </c>
      <c r="G6" s="12" t="s">
        <v>143</v>
      </c>
      <c r="H6" s="23" t="s">
        <v>143</v>
      </c>
      <c r="I6" s="27">
        <v>500000</v>
      </c>
      <c r="J6" s="12" t="s">
        <v>11</v>
      </c>
      <c r="K6" s="23" t="s">
        <v>143</v>
      </c>
      <c r="L6" s="23" t="s">
        <v>143</v>
      </c>
    </row>
    <row r="7" spans="1:12" x14ac:dyDescent="0.3">
      <c r="A7" s="6" t="s">
        <v>6154</v>
      </c>
      <c r="B7" s="32">
        <v>39402</v>
      </c>
      <c r="C7" s="6" t="s">
        <v>6539</v>
      </c>
      <c r="D7" s="6" t="s">
        <v>375</v>
      </c>
      <c r="E7" s="6" t="s">
        <v>143</v>
      </c>
      <c r="F7" s="12" t="s">
        <v>143</v>
      </c>
      <c r="G7" s="12" t="s">
        <v>143</v>
      </c>
      <c r="H7" s="23" t="s">
        <v>143</v>
      </c>
      <c r="I7" s="27">
        <v>0</v>
      </c>
      <c r="J7" s="12" t="s">
        <v>10</v>
      </c>
      <c r="K7" s="23" t="s">
        <v>143</v>
      </c>
      <c r="L7" s="23" t="s">
        <v>143</v>
      </c>
    </row>
    <row r="8" spans="1:12" x14ac:dyDescent="0.3">
      <c r="A8" s="6" t="s">
        <v>6154</v>
      </c>
      <c r="B8" s="32">
        <v>39416</v>
      </c>
      <c r="C8" s="6" t="s">
        <v>6540</v>
      </c>
      <c r="D8" s="6" t="s">
        <v>3644</v>
      </c>
      <c r="E8" s="6" t="s">
        <v>143</v>
      </c>
      <c r="F8" s="12" t="s">
        <v>143</v>
      </c>
      <c r="G8" s="12" t="s">
        <v>143</v>
      </c>
      <c r="H8" s="23" t="s">
        <v>143</v>
      </c>
      <c r="I8" s="27">
        <v>95000</v>
      </c>
      <c r="J8" s="12" t="s">
        <v>11</v>
      </c>
      <c r="K8" s="23" t="s">
        <v>143</v>
      </c>
      <c r="L8" s="23" t="s">
        <v>143</v>
      </c>
    </row>
    <row r="9" spans="1:12" x14ac:dyDescent="0.3">
      <c r="A9" s="6" t="s">
        <v>6154</v>
      </c>
      <c r="B9" s="32">
        <v>39511</v>
      </c>
      <c r="C9" s="6" t="s">
        <v>6469</v>
      </c>
      <c r="D9" s="6" t="s">
        <v>198</v>
      </c>
      <c r="E9" s="6" t="s">
        <v>143</v>
      </c>
      <c r="F9" s="12" t="s">
        <v>143</v>
      </c>
      <c r="G9" s="12" t="s">
        <v>143</v>
      </c>
      <c r="H9" s="23" t="s">
        <v>143</v>
      </c>
      <c r="I9" s="27">
        <v>210000</v>
      </c>
      <c r="J9" s="12" t="s">
        <v>11</v>
      </c>
      <c r="K9" s="23" t="s">
        <v>143</v>
      </c>
      <c r="L9" s="23" t="s">
        <v>143</v>
      </c>
    </row>
    <row r="10" spans="1:12" x14ac:dyDescent="0.3">
      <c r="A10" s="6" t="s">
        <v>6154</v>
      </c>
      <c r="B10" s="32">
        <v>39558</v>
      </c>
      <c r="C10" s="6" t="s">
        <v>6470</v>
      </c>
      <c r="D10" s="6" t="s">
        <v>3945</v>
      </c>
      <c r="E10" s="6" t="s">
        <v>143</v>
      </c>
      <c r="F10" s="12" t="s">
        <v>143</v>
      </c>
      <c r="G10" s="12" t="s">
        <v>143</v>
      </c>
      <c r="H10" s="23" t="s">
        <v>143</v>
      </c>
      <c r="I10" s="27">
        <v>100000</v>
      </c>
      <c r="J10" s="12" t="s">
        <v>11</v>
      </c>
      <c r="K10" s="23" t="s">
        <v>143</v>
      </c>
      <c r="L10" s="23" t="s">
        <v>143</v>
      </c>
    </row>
    <row r="11" spans="1:12" x14ac:dyDescent="0.3">
      <c r="A11" s="6" t="s">
        <v>6154</v>
      </c>
      <c r="B11" s="32">
        <v>39558</v>
      </c>
      <c r="C11" s="6" t="s">
        <v>6471</v>
      </c>
      <c r="D11" s="6" t="s">
        <v>1805</v>
      </c>
      <c r="E11" s="6" t="s">
        <v>143</v>
      </c>
      <c r="F11" s="12" t="s">
        <v>143</v>
      </c>
      <c r="G11" s="12" t="s">
        <v>143</v>
      </c>
      <c r="H11" s="23" t="s">
        <v>143</v>
      </c>
      <c r="I11" s="27">
        <v>100000</v>
      </c>
      <c r="J11" s="12" t="s">
        <v>11</v>
      </c>
      <c r="K11" s="23" t="s">
        <v>143</v>
      </c>
      <c r="L11" s="23" t="s">
        <v>143</v>
      </c>
    </row>
    <row r="12" spans="1:12" x14ac:dyDescent="0.3">
      <c r="A12" s="6" t="s">
        <v>6154</v>
      </c>
      <c r="B12" s="32">
        <v>39689</v>
      </c>
      <c r="C12" s="6" t="s">
        <v>6472</v>
      </c>
      <c r="D12" s="6" t="s">
        <v>1650</v>
      </c>
      <c r="E12" s="6" t="s">
        <v>143</v>
      </c>
      <c r="F12" s="12" t="s">
        <v>143</v>
      </c>
      <c r="G12" s="12" t="s">
        <v>143</v>
      </c>
      <c r="H12" s="23" t="s">
        <v>143</v>
      </c>
      <c r="I12" s="27">
        <v>500000</v>
      </c>
      <c r="J12" s="12" t="s">
        <v>11</v>
      </c>
      <c r="K12" s="23" t="s">
        <v>143</v>
      </c>
      <c r="L12" s="23" t="s">
        <v>143</v>
      </c>
    </row>
    <row r="13" spans="1:12" x14ac:dyDescent="0.3">
      <c r="A13" s="6" t="s">
        <v>6154</v>
      </c>
      <c r="B13" s="32">
        <v>39818</v>
      </c>
      <c r="C13" s="6" t="s">
        <v>6412</v>
      </c>
      <c r="D13" s="6" t="s">
        <v>190</v>
      </c>
      <c r="E13" s="6" t="s">
        <v>143</v>
      </c>
      <c r="F13" s="12" t="s">
        <v>143</v>
      </c>
      <c r="G13" s="12" t="s">
        <v>143</v>
      </c>
      <c r="H13" s="23" t="s">
        <v>143</v>
      </c>
      <c r="I13" s="27">
        <v>64868.58</v>
      </c>
      <c r="J13" s="12" t="s">
        <v>11</v>
      </c>
      <c r="K13" s="23" t="s">
        <v>143</v>
      </c>
      <c r="L13" s="23" t="s">
        <v>143</v>
      </c>
    </row>
    <row r="14" spans="1:12" x14ac:dyDescent="0.3">
      <c r="A14" s="6" t="s">
        <v>6154</v>
      </c>
      <c r="B14" s="32">
        <v>39818</v>
      </c>
      <c r="C14" s="6" t="s">
        <v>6413</v>
      </c>
      <c r="D14" s="6" t="s">
        <v>322</v>
      </c>
      <c r="E14" s="6" t="s">
        <v>143</v>
      </c>
      <c r="F14" s="12" t="s">
        <v>143</v>
      </c>
      <c r="G14" s="12" t="s">
        <v>143</v>
      </c>
      <c r="H14" s="23" t="s">
        <v>143</v>
      </c>
      <c r="I14" s="27">
        <v>65130.59</v>
      </c>
      <c r="J14" s="12" t="s">
        <v>11</v>
      </c>
      <c r="K14" s="23" t="s">
        <v>143</v>
      </c>
      <c r="L14" s="23" t="s">
        <v>143</v>
      </c>
    </row>
    <row r="15" spans="1:12" x14ac:dyDescent="0.3">
      <c r="A15" s="6" t="s">
        <v>6154</v>
      </c>
      <c r="B15" s="32">
        <v>39853</v>
      </c>
      <c r="C15" s="6" t="s">
        <v>6414</v>
      </c>
      <c r="D15" s="6" t="s">
        <v>73</v>
      </c>
      <c r="E15" s="6" t="s">
        <v>143</v>
      </c>
      <c r="F15" s="12" t="s">
        <v>143</v>
      </c>
      <c r="G15" s="12" t="s">
        <v>143</v>
      </c>
      <c r="H15" s="23" t="s">
        <v>143</v>
      </c>
      <c r="I15" s="27">
        <v>331456</v>
      </c>
      <c r="J15" s="12" t="s">
        <v>11</v>
      </c>
      <c r="K15" s="23" t="s">
        <v>143</v>
      </c>
      <c r="L15" s="23" t="s">
        <v>143</v>
      </c>
    </row>
    <row r="16" spans="1:12" x14ac:dyDescent="0.3">
      <c r="A16" s="6" t="s">
        <v>6154</v>
      </c>
      <c r="B16" s="32">
        <v>39895</v>
      </c>
      <c r="C16" s="6" t="s">
        <v>6372</v>
      </c>
      <c r="D16" s="6" t="s">
        <v>1076</v>
      </c>
      <c r="E16" s="6" t="s">
        <v>143</v>
      </c>
      <c r="F16" s="12" t="s">
        <v>143</v>
      </c>
      <c r="G16" s="12" t="s">
        <v>143</v>
      </c>
      <c r="H16" s="23" t="s">
        <v>143</v>
      </c>
      <c r="I16" s="27">
        <v>0</v>
      </c>
      <c r="J16" s="12" t="s">
        <v>10</v>
      </c>
      <c r="K16" s="23" t="s">
        <v>143</v>
      </c>
      <c r="L16" s="23" t="s">
        <v>143</v>
      </c>
    </row>
    <row r="17" spans="1:12" x14ac:dyDescent="0.3">
      <c r="A17" s="6" t="s">
        <v>6154</v>
      </c>
      <c r="B17" s="32">
        <v>39924</v>
      </c>
      <c r="C17" s="6" t="s">
        <v>6415</v>
      </c>
      <c r="D17" s="6" t="s">
        <v>190</v>
      </c>
      <c r="E17" s="6" t="s">
        <v>143</v>
      </c>
      <c r="F17" s="12" t="s">
        <v>143</v>
      </c>
      <c r="G17" s="12" t="s">
        <v>143</v>
      </c>
      <c r="H17" s="23" t="s">
        <v>143</v>
      </c>
      <c r="I17" s="27">
        <v>366744.94</v>
      </c>
      <c r="J17" s="12" t="s">
        <v>11</v>
      </c>
      <c r="K17" s="23" t="s">
        <v>143</v>
      </c>
      <c r="L17" s="23" t="s">
        <v>143</v>
      </c>
    </row>
    <row r="18" spans="1:12" x14ac:dyDescent="0.3">
      <c r="A18" s="6" t="s">
        <v>6154</v>
      </c>
      <c r="B18" s="32">
        <v>39975</v>
      </c>
      <c r="C18" s="6" t="s">
        <v>6417</v>
      </c>
      <c r="D18" s="6" t="s">
        <v>6418</v>
      </c>
      <c r="E18" s="6" t="s">
        <v>143</v>
      </c>
      <c r="F18" s="12" t="s">
        <v>143</v>
      </c>
      <c r="G18" s="12" t="s">
        <v>143</v>
      </c>
      <c r="H18" s="23" t="s">
        <v>143</v>
      </c>
      <c r="I18" s="27">
        <v>0</v>
      </c>
      <c r="J18" s="12" t="s">
        <v>10</v>
      </c>
      <c r="K18" s="23" t="s">
        <v>143</v>
      </c>
      <c r="L18" s="23" t="s">
        <v>143</v>
      </c>
    </row>
    <row r="19" spans="1:12" x14ac:dyDescent="0.3">
      <c r="A19" s="6" t="s">
        <v>6154</v>
      </c>
      <c r="B19" s="32">
        <v>39975</v>
      </c>
      <c r="C19" s="6" t="s">
        <v>6416</v>
      </c>
      <c r="D19" s="6" t="s">
        <v>1228</v>
      </c>
      <c r="E19" s="6" t="s">
        <v>143</v>
      </c>
      <c r="F19" s="12" t="s">
        <v>143</v>
      </c>
      <c r="G19" s="12" t="s">
        <v>143</v>
      </c>
      <c r="H19" s="23" t="s">
        <v>143</v>
      </c>
      <c r="I19" s="27">
        <v>50000</v>
      </c>
      <c r="J19" s="12" t="s">
        <v>11</v>
      </c>
      <c r="K19" s="23" t="s">
        <v>143</v>
      </c>
      <c r="L19" s="23" t="s">
        <v>143</v>
      </c>
    </row>
    <row r="20" spans="1:12" x14ac:dyDescent="0.3">
      <c r="A20" s="6" t="s">
        <v>6154</v>
      </c>
      <c r="B20" s="32">
        <v>40070</v>
      </c>
      <c r="C20" s="6" t="s">
        <v>6419</v>
      </c>
      <c r="D20" s="6" t="s">
        <v>4107</v>
      </c>
      <c r="E20" s="6" t="s">
        <v>143</v>
      </c>
      <c r="F20" s="12" t="s">
        <v>143</v>
      </c>
      <c r="G20" s="12" t="s">
        <v>143</v>
      </c>
      <c r="H20" s="23" t="s">
        <v>143</v>
      </c>
      <c r="I20" s="27">
        <v>0</v>
      </c>
      <c r="J20" s="12" t="s">
        <v>10</v>
      </c>
      <c r="K20" s="23" t="s">
        <v>143</v>
      </c>
      <c r="L20" s="23" t="s">
        <v>143</v>
      </c>
    </row>
    <row r="21" spans="1:12" x14ac:dyDescent="0.3">
      <c r="A21" s="6" t="s">
        <v>6154</v>
      </c>
      <c r="B21" s="32">
        <v>40100</v>
      </c>
      <c r="C21" s="6" t="s">
        <v>6182</v>
      </c>
      <c r="D21" s="6" t="s">
        <v>73</v>
      </c>
      <c r="E21" s="6" t="s">
        <v>143</v>
      </c>
      <c r="F21" s="12" t="s">
        <v>143</v>
      </c>
      <c r="G21" s="12" t="s">
        <v>143</v>
      </c>
      <c r="H21" s="23" t="s">
        <v>143</v>
      </c>
      <c r="I21" s="27">
        <v>253174</v>
      </c>
      <c r="J21" s="12" t="s">
        <v>11</v>
      </c>
      <c r="K21" s="23" t="s">
        <v>143</v>
      </c>
      <c r="L21" s="23" t="s">
        <v>143</v>
      </c>
    </row>
    <row r="22" spans="1:12" x14ac:dyDescent="0.3">
      <c r="A22" s="6" t="s">
        <v>6154</v>
      </c>
      <c r="B22" s="32">
        <v>40142</v>
      </c>
      <c r="C22" s="6" t="s">
        <v>6420</v>
      </c>
      <c r="D22" s="6" t="s">
        <v>2728</v>
      </c>
      <c r="E22" s="6" t="s">
        <v>143</v>
      </c>
      <c r="F22" s="12" t="s">
        <v>143</v>
      </c>
      <c r="G22" s="12" t="s">
        <v>143</v>
      </c>
      <c r="H22" s="23" t="s">
        <v>143</v>
      </c>
      <c r="I22" s="27">
        <v>149500</v>
      </c>
      <c r="J22" s="12" t="s">
        <v>11</v>
      </c>
      <c r="K22" s="23" t="s">
        <v>143</v>
      </c>
      <c r="L22" s="23" t="s">
        <v>143</v>
      </c>
    </row>
    <row r="23" spans="1:12" x14ac:dyDescent="0.3">
      <c r="A23" s="6" t="s">
        <v>6154</v>
      </c>
      <c r="B23" s="32">
        <v>40190</v>
      </c>
      <c r="C23" s="6" t="s">
        <v>6344</v>
      </c>
      <c r="D23" s="6" t="s">
        <v>234</v>
      </c>
      <c r="E23" s="6" t="s">
        <v>143</v>
      </c>
      <c r="F23" s="12" t="s">
        <v>143</v>
      </c>
      <c r="G23" s="12" t="s">
        <v>143</v>
      </c>
      <c r="H23" s="23" t="s">
        <v>143</v>
      </c>
      <c r="I23" s="27">
        <v>100000</v>
      </c>
      <c r="J23" s="12" t="s">
        <v>11</v>
      </c>
      <c r="K23" s="23" t="s">
        <v>143</v>
      </c>
      <c r="L23" s="23" t="s">
        <v>143</v>
      </c>
    </row>
    <row r="24" spans="1:12" x14ac:dyDescent="0.3">
      <c r="A24" s="6" t="s">
        <v>6154</v>
      </c>
      <c r="B24" s="32">
        <v>40190</v>
      </c>
      <c r="C24" s="6" t="s">
        <v>6345</v>
      </c>
      <c r="D24" s="6" t="s">
        <v>476</v>
      </c>
      <c r="E24" s="6" t="s">
        <v>143</v>
      </c>
      <c r="F24" s="12" t="s">
        <v>143</v>
      </c>
      <c r="G24" s="12" t="s">
        <v>143</v>
      </c>
      <c r="H24" s="23" t="s">
        <v>143</v>
      </c>
      <c r="I24" s="27">
        <v>334947</v>
      </c>
      <c r="J24" s="12" t="s">
        <v>11</v>
      </c>
      <c r="K24" s="23" t="s">
        <v>143</v>
      </c>
      <c r="L24" s="23" t="s">
        <v>143</v>
      </c>
    </row>
    <row r="25" spans="1:12" x14ac:dyDescent="0.3">
      <c r="A25" s="6" t="s">
        <v>6154</v>
      </c>
      <c r="B25" s="32">
        <v>40240</v>
      </c>
      <c r="C25" s="6" t="s">
        <v>6346</v>
      </c>
      <c r="D25" s="6" t="s">
        <v>1422</v>
      </c>
      <c r="E25" s="6" t="s">
        <v>143</v>
      </c>
      <c r="F25" s="12" t="s">
        <v>143</v>
      </c>
      <c r="G25" s="12" t="s">
        <v>143</v>
      </c>
      <c r="H25" s="23" t="s">
        <v>143</v>
      </c>
      <c r="I25" s="27">
        <v>500000</v>
      </c>
      <c r="J25" s="12" t="s">
        <v>11</v>
      </c>
      <c r="K25" s="23" t="s">
        <v>143</v>
      </c>
      <c r="L25" s="23" t="s">
        <v>143</v>
      </c>
    </row>
    <row r="26" spans="1:12" x14ac:dyDescent="0.3">
      <c r="A26" s="6" t="s">
        <v>6154</v>
      </c>
      <c r="B26" s="32">
        <v>40469</v>
      </c>
      <c r="C26" s="6" t="s">
        <v>6347</v>
      </c>
      <c r="D26" s="6" t="s">
        <v>1422</v>
      </c>
      <c r="E26" s="6" t="s">
        <v>143</v>
      </c>
      <c r="F26" s="12" t="s">
        <v>143</v>
      </c>
      <c r="G26" s="12" t="s">
        <v>143</v>
      </c>
      <c r="H26" s="23" t="s">
        <v>143</v>
      </c>
      <c r="I26" s="27">
        <v>183676.12</v>
      </c>
      <c r="J26" s="12" t="s">
        <v>11</v>
      </c>
      <c r="K26" s="23" t="s">
        <v>143</v>
      </c>
      <c r="L26" s="23" t="s">
        <v>143</v>
      </c>
    </row>
    <row r="27" spans="1:12" x14ac:dyDescent="0.3">
      <c r="A27" s="6" t="s">
        <v>6154</v>
      </c>
      <c r="B27" s="32">
        <v>40611</v>
      </c>
      <c r="C27" s="6" t="s">
        <v>6155</v>
      </c>
      <c r="D27" s="6" t="s">
        <v>1017</v>
      </c>
      <c r="E27" s="6" t="s">
        <v>143</v>
      </c>
      <c r="F27" s="12" t="s">
        <v>143</v>
      </c>
      <c r="G27" s="12" t="s">
        <v>143</v>
      </c>
      <c r="H27" s="23" t="s">
        <v>143</v>
      </c>
      <c r="I27" s="27">
        <v>25000</v>
      </c>
      <c r="J27" s="12" t="s">
        <v>11</v>
      </c>
      <c r="K27" s="23" t="s">
        <v>143</v>
      </c>
      <c r="L27" s="23" t="s">
        <v>143</v>
      </c>
    </row>
    <row r="28" spans="1:12" x14ac:dyDescent="0.3">
      <c r="A28" s="6" t="s">
        <v>135</v>
      </c>
      <c r="B28" s="32">
        <v>39191</v>
      </c>
      <c r="C28" s="6" t="s">
        <v>137</v>
      </c>
      <c r="D28" s="6" t="s">
        <v>1422</v>
      </c>
      <c r="E28" s="6" t="s">
        <v>143</v>
      </c>
      <c r="F28" s="12" t="s">
        <v>143</v>
      </c>
      <c r="G28" s="12" t="s">
        <v>143</v>
      </c>
      <c r="H28" s="23" t="s">
        <v>143</v>
      </c>
      <c r="I28" s="27">
        <v>100000</v>
      </c>
      <c r="J28" s="12" t="s">
        <v>11</v>
      </c>
      <c r="K28" s="23" t="s">
        <v>143</v>
      </c>
      <c r="L28" s="23" t="s">
        <v>143</v>
      </c>
    </row>
    <row r="29" spans="1:12" x14ac:dyDescent="0.3">
      <c r="A29" s="6" t="s">
        <v>135</v>
      </c>
      <c r="B29" s="32">
        <v>39300</v>
      </c>
      <c r="C29" s="6" t="s">
        <v>137</v>
      </c>
      <c r="D29" s="6" t="s">
        <v>3945</v>
      </c>
      <c r="E29" s="6" t="s">
        <v>143</v>
      </c>
      <c r="F29" s="12" t="s">
        <v>143</v>
      </c>
      <c r="G29" s="12" t="s">
        <v>143</v>
      </c>
      <c r="H29" s="23" t="s">
        <v>143</v>
      </c>
      <c r="I29" s="27">
        <v>0</v>
      </c>
      <c r="J29" s="12" t="s">
        <v>10</v>
      </c>
      <c r="K29" s="23" t="s">
        <v>143</v>
      </c>
      <c r="L29" s="23" t="s">
        <v>143</v>
      </c>
    </row>
    <row r="30" spans="1:12" x14ac:dyDescent="0.3">
      <c r="A30" s="6" t="s">
        <v>135</v>
      </c>
      <c r="B30" s="32">
        <v>39325</v>
      </c>
      <c r="C30" s="6" t="s">
        <v>137</v>
      </c>
      <c r="D30" s="6" t="s">
        <v>90</v>
      </c>
      <c r="E30" s="6" t="s">
        <v>143</v>
      </c>
      <c r="F30" s="12" t="s">
        <v>143</v>
      </c>
      <c r="G30" s="12" t="s">
        <v>143</v>
      </c>
      <c r="H30" s="23" t="s">
        <v>143</v>
      </c>
      <c r="I30" s="27">
        <v>500000</v>
      </c>
      <c r="J30" s="12" t="s">
        <v>11</v>
      </c>
      <c r="K30" s="23" t="s">
        <v>143</v>
      </c>
      <c r="L30" s="23" t="s">
        <v>143</v>
      </c>
    </row>
    <row r="31" spans="1:12" x14ac:dyDescent="0.3">
      <c r="A31" s="6" t="s">
        <v>135</v>
      </c>
      <c r="B31" s="32">
        <v>39325</v>
      </c>
      <c r="C31" s="6" t="s">
        <v>137</v>
      </c>
      <c r="D31" s="6" t="s">
        <v>366</v>
      </c>
      <c r="E31" s="6" t="s">
        <v>143</v>
      </c>
      <c r="F31" s="12" t="s">
        <v>143</v>
      </c>
      <c r="G31" s="12" t="s">
        <v>143</v>
      </c>
      <c r="H31" s="23" t="s">
        <v>143</v>
      </c>
      <c r="I31" s="27">
        <v>104986.27</v>
      </c>
      <c r="J31" s="12" t="s">
        <v>11</v>
      </c>
      <c r="K31" s="23" t="s">
        <v>143</v>
      </c>
      <c r="L31" s="23" t="s">
        <v>143</v>
      </c>
    </row>
    <row r="32" spans="1:12" x14ac:dyDescent="0.3">
      <c r="A32" s="6" t="s">
        <v>135</v>
      </c>
      <c r="B32" s="32">
        <v>39343</v>
      </c>
      <c r="C32" s="6" t="s">
        <v>6541</v>
      </c>
      <c r="D32" s="6" t="s">
        <v>73</v>
      </c>
      <c r="E32" s="6" t="s">
        <v>143</v>
      </c>
      <c r="F32" s="12" t="s">
        <v>143</v>
      </c>
      <c r="G32" s="12" t="s">
        <v>143</v>
      </c>
      <c r="H32" s="23" t="s">
        <v>143</v>
      </c>
      <c r="I32" s="27">
        <v>400000</v>
      </c>
      <c r="J32" s="12" t="s">
        <v>11</v>
      </c>
      <c r="K32" s="23" t="s">
        <v>143</v>
      </c>
      <c r="L32" s="23" t="s">
        <v>143</v>
      </c>
    </row>
    <row r="33" spans="1:12" x14ac:dyDescent="0.3">
      <c r="A33" s="6" t="s">
        <v>135</v>
      </c>
      <c r="B33" s="32">
        <v>39458</v>
      </c>
      <c r="C33" s="6" t="s">
        <v>137</v>
      </c>
      <c r="D33" s="6" t="s">
        <v>190</v>
      </c>
      <c r="E33" s="6" t="s">
        <v>143</v>
      </c>
      <c r="F33" s="12" t="s">
        <v>143</v>
      </c>
      <c r="G33" s="12" t="s">
        <v>143</v>
      </c>
      <c r="H33" s="23" t="s">
        <v>143</v>
      </c>
      <c r="I33" s="27">
        <v>125000</v>
      </c>
      <c r="J33" s="12" t="s">
        <v>11</v>
      </c>
      <c r="K33" s="23" t="s">
        <v>143</v>
      </c>
      <c r="L33" s="23" t="s">
        <v>143</v>
      </c>
    </row>
    <row r="34" spans="1:12" x14ac:dyDescent="0.3">
      <c r="A34" s="6" t="s">
        <v>135</v>
      </c>
      <c r="B34" s="32">
        <v>39485</v>
      </c>
      <c r="C34" s="6" t="s">
        <v>137</v>
      </c>
      <c r="D34" s="6" t="s">
        <v>138</v>
      </c>
      <c r="E34" s="6" t="s">
        <v>143</v>
      </c>
      <c r="F34" s="12" t="s">
        <v>143</v>
      </c>
      <c r="G34" s="12" t="s">
        <v>143</v>
      </c>
      <c r="H34" s="23" t="s">
        <v>143</v>
      </c>
      <c r="I34" s="27">
        <v>0</v>
      </c>
      <c r="J34" s="12" t="s">
        <v>10</v>
      </c>
      <c r="K34" s="23" t="s">
        <v>143</v>
      </c>
      <c r="L34" s="23" t="s">
        <v>143</v>
      </c>
    </row>
    <row r="35" spans="1:12" x14ac:dyDescent="0.3">
      <c r="A35" s="6" t="s">
        <v>135</v>
      </c>
      <c r="B35" s="32">
        <v>39498</v>
      </c>
      <c r="C35" s="6" t="s">
        <v>137</v>
      </c>
      <c r="D35" s="6" t="s">
        <v>1017</v>
      </c>
      <c r="E35" s="6" t="s">
        <v>143</v>
      </c>
      <c r="F35" s="12" t="s">
        <v>143</v>
      </c>
      <c r="G35" s="12" t="s">
        <v>143</v>
      </c>
      <c r="H35" s="23" t="s">
        <v>143</v>
      </c>
      <c r="I35" s="27">
        <v>473106.8</v>
      </c>
      <c r="J35" s="12" t="s">
        <v>11</v>
      </c>
      <c r="K35" s="23" t="s">
        <v>143</v>
      </c>
      <c r="L35" s="23" t="s">
        <v>143</v>
      </c>
    </row>
    <row r="36" spans="1:12" x14ac:dyDescent="0.3">
      <c r="A36" s="6" t="s">
        <v>135</v>
      </c>
      <c r="B36" s="32">
        <v>39505</v>
      </c>
      <c r="C36" s="6" t="s">
        <v>137</v>
      </c>
      <c r="D36" s="6" t="s">
        <v>501</v>
      </c>
      <c r="E36" s="6" t="s">
        <v>143</v>
      </c>
      <c r="F36" s="12" t="s">
        <v>143</v>
      </c>
      <c r="G36" s="12" t="s">
        <v>143</v>
      </c>
      <c r="H36" s="23" t="s">
        <v>143</v>
      </c>
      <c r="I36" s="27">
        <v>500000</v>
      </c>
      <c r="J36" s="12" t="s">
        <v>11</v>
      </c>
      <c r="K36" s="23" t="s">
        <v>143</v>
      </c>
      <c r="L36" s="23" t="s">
        <v>143</v>
      </c>
    </row>
    <row r="37" spans="1:12" x14ac:dyDescent="0.3">
      <c r="A37" s="6" t="s">
        <v>135</v>
      </c>
      <c r="B37" s="32">
        <v>39637</v>
      </c>
      <c r="C37" s="6" t="s">
        <v>137</v>
      </c>
      <c r="D37" s="6" t="s">
        <v>221</v>
      </c>
      <c r="E37" s="6" t="s">
        <v>143</v>
      </c>
      <c r="F37" s="12" t="s">
        <v>143</v>
      </c>
      <c r="G37" s="12" t="s">
        <v>143</v>
      </c>
      <c r="H37" s="23" t="s">
        <v>143</v>
      </c>
      <c r="I37" s="27">
        <v>499999.8</v>
      </c>
      <c r="J37" s="12" t="s">
        <v>11</v>
      </c>
      <c r="K37" s="23" t="s">
        <v>143</v>
      </c>
      <c r="L37" s="23" t="s">
        <v>143</v>
      </c>
    </row>
    <row r="38" spans="1:12" x14ac:dyDescent="0.3">
      <c r="A38" s="6" t="s">
        <v>135</v>
      </c>
      <c r="B38" s="32">
        <v>39664</v>
      </c>
      <c r="C38" s="6" t="s">
        <v>6473</v>
      </c>
      <c r="D38" s="6" t="s">
        <v>1805</v>
      </c>
      <c r="E38" s="6" t="s">
        <v>143</v>
      </c>
      <c r="F38" s="12" t="s">
        <v>143</v>
      </c>
      <c r="G38" s="12" t="s">
        <v>143</v>
      </c>
      <c r="H38" s="23" t="s">
        <v>143</v>
      </c>
      <c r="I38" s="27">
        <v>275000</v>
      </c>
      <c r="J38" s="12" t="s">
        <v>11</v>
      </c>
      <c r="K38" s="23" t="s">
        <v>143</v>
      </c>
      <c r="L38" s="23" t="s">
        <v>143</v>
      </c>
    </row>
    <row r="39" spans="1:12" x14ac:dyDescent="0.3">
      <c r="A39" s="6" t="s">
        <v>135</v>
      </c>
      <c r="B39" s="32">
        <v>39664</v>
      </c>
      <c r="C39" s="6" t="s">
        <v>6470</v>
      </c>
      <c r="D39" s="6" t="s">
        <v>3945</v>
      </c>
      <c r="E39" s="6" t="s">
        <v>143</v>
      </c>
      <c r="F39" s="12" t="s">
        <v>143</v>
      </c>
      <c r="G39" s="12" t="s">
        <v>143</v>
      </c>
      <c r="H39" s="23" t="s">
        <v>143</v>
      </c>
      <c r="I39" s="27">
        <v>142000</v>
      </c>
      <c r="J39" s="12" t="s">
        <v>11</v>
      </c>
      <c r="K39" s="23" t="s">
        <v>143</v>
      </c>
      <c r="L39" s="23" t="s">
        <v>143</v>
      </c>
    </row>
    <row r="40" spans="1:12" x14ac:dyDescent="0.3">
      <c r="A40" s="6" t="s">
        <v>135</v>
      </c>
      <c r="B40" s="32">
        <v>39736</v>
      </c>
      <c r="C40" s="6" t="s">
        <v>6474</v>
      </c>
      <c r="D40" s="6" t="s">
        <v>1642</v>
      </c>
      <c r="E40" s="6" t="s">
        <v>143</v>
      </c>
      <c r="F40" s="12" t="s">
        <v>143</v>
      </c>
      <c r="G40" s="12" t="s">
        <v>143</v>
      </c>
      <c r="H40" s="23" t="s">
        <v>143</v>
      </c>
      <c r="I40" s="27">
        <v>379911.15</v>
      </c>
      <c r="J40" s="12" t="s">
        <v>11</v>
      </c>
      <c r="K40" s="23" t="s">
        <v>143</v>
      </c>
      <c r="L40" s="23" t="s">
        <v>143</v>
      </c>
    </row>
    <row r="41" spans="1:12" x14ac:dyDescent="0.3">
      <c r="A41" s="6" t="s">
        <v>135</v>
      </c>
      <c r="B41" s="32">
        <v>39819</v>
      </c>
      <c r="C41" s="6" t="s">
        <v>137</v>
      </c>
      <c r="D41" s="6" t="s">
        <v>669</v>
      </c>
      <c r="E41" s="6" t="s">
        <v>143</v>
      </c>
      <c r="F41" s="12" t="s">
        <v>143</v>
      </c>
      <c r="G41" s="12" t="s">
        <v>143</v>
      </c>
      <c r="H41" s="23" t="s">
        <v>143</v>
      </c>
      <c r="I41" s="27">
        <v>489566</v>
      </c>
      <c r="J41" s="12" t="s">
        <v>11</v>
      </c>
      <c r="K41" s="23" t="s">
        <v>143</v>
      </c>
      <c r="L41" s="23" t="s">
        <v>143</v>
      </c>
    </row>
    <row r="42" spans="1:12" x14ac:dyDescent="0.3">
      <c r="A42" s="6" t="s">
        <v>135</v>
      </c>
      <c r="B42" s="32">
        <v>39853</v>
      </c>
      <c r="C42" s="6" t="s">
        <v>137</v>
      </c>
      <c r="D42" s="6" t="s">
        <v>2385</v>
      </c>
      <c r="E42" s="6" t="s">
        <v>143</v>
      </c>
      <c r="F42" s="12" t="s">
        <v>143</v>
      </c>
      <c r="G42" s="12" t="s">
        <v>143</v>
      </c>
      <c r="H42" s="23" t="s">
        <v>143</v>
      </c>
      <c r="I42" s="27">
        <v>0</v>
      </c>
      <c r="J42" s="12" t="s">
        <v>10</v>
      </c>
      <c r="K42" s="23" t="s">
        <v>143</v>
      </c>
      <c r="L42" s="23" t="s">
        <v>143</v>
      </c>
    </row>
    <row r="43" spans="1:12" x14ac:dyDescent="0.3">
      <c r="A43" s="6" t="s">
        <v>135</v>
      </c>
      <c r="B43" s="32">
        <v>39961</v>
      </c>
      <c r="C43" s="6" t="s">
        <v>137</v>
      </c>
      <c r="D43" s="6" t="s">
        <v>466</v>
      </c>
      <c r="E43" s="6" t="s">
        <v>143</v>
      </c>
      <c r="F43" s="12" t="s">
        <v>143</v>
      </c>
      <c r="G43" s="12" t="s">
        <v>143</v>
      </c>
      <c r="H43" s="23" t="s">
        <v>143</v>
      </c>
      <c r="I43" s="27">
        <v>492931.17</v>
      </c>
      <c r="J43" s="12" t="s">
        <v>11</v>
      </c>
      <c r="K43" s="23" t="s">
        <v>143</v>
      </c>
      <c r="L43" s="23" t="s">
        <v>143</v>
      </c>
    </row>
    <row r="44" spans="1:12" x14ac:dyDescent="0.3">
      <c r="A44" s="6" t="s">
        <v>135</v>
      </c>
      <c r="B44" s="32">
        <v>39975</v>
      </c>
      <c r="C44" s="6" t="s">
        <v>6416</v>
      </c>
      <c r="D44" s="6" t="s">
        <v>1228</v>
      </c>
      <c r="E44" s="6" t="s">
        <v>143</v>
      </c>
      <c r="F44" s="12" t="s">
        <v>143</v>
      </c>
      <c r="G44" s="12" t="s">
        <v>143</v>
      </c>
      <c r="H44" s="23" t="s">
        <v>143</v>
      </c>
      <c r="I44" s="27">
        <v>404578</v>
      </c>
      <c r="J44" s="12" t="s">
        <v>11</v>
      </c>
      <c r="K44" s="23" t="s">
        <v>143</v>
      </c>
      <c r="L44" s="23" t="s">
        <v>143</v>
      </c>
    </row>
    <row r="45" spans="1:12" x14ac:dyDescent="0.3">
      <c r="A45" s="6" t="s">
        <v>135</v>
      </c>
      <c r="B45" s="32">
        <v>40081</v>
      </c>
      <c r="C45" s="6" t="s">
        <v>6349</v>
      </c>
      <c r="D45" s="6" t="s">
        <v>73</v>
      </c>
      <c r="E45" s="6" t="s">
        <v>143</v>
      </c>
      <c r="F45" s="12" t="s">
        <v>143</v>
      </c>
      <c r="G45" s="12" t="s">
        <v>143</v>
      </c>
      <c r="H45" s="23" t="s">
        <v>143</v>
      </c>
      <c r="I45" s="27">
        <v>500000</v>
      </c>
      <c r="J45" s="12" t="s">
        <v>11</v>
      </c>
      <c r="K45" s="23" t="s">
        <v>143</v>
      </c>
      <c r="L45" s="23" t="s">
        <v>143</v>
      </c>
    </row>
    <row r="46" spans="1:12" x14ac:dyDescent="0.3">
      <c r="A46" s="6" t="s">
        <v>135</v>
      </c>
      <c r="B46" s="32">
        <v>40088</v>
      </c>
      <c r="C46" s="6" t="s">
        <v>6421</v>
      </c>
      <c r="D46" s="6" t="s">
        <v>4107</v>
      </c>
      <c r="E46" s="6" t="s">
        <v>143</v>
      </c>
      <c r="F46" s="12" t="s">
        <v>143</v>
      </c>
      <c r="G46" s="12" t="s">
        <v>143</v>
      </c>
      <c r="H46" s="23" t="s">
        <v>143</v>
      </c>
      <c r="I46" s="27">
        <v>500000</v>
      </c>
      <c r="J46" s="12" t="s">
        <v>11</v>
      </c>
      <c r="K46" s="23" t="s">
        <v>143</v>
      </c>
      <c r="L46" s="23" t="s">
        <v>143</v>
      </c>
    </row>
    <row r="47" spans="1:12" x14ac:dyDescent="0.3">
      <c r="A47" s="6" t="s">
        <v>135</v>
      </c>
      <c r="B47" s="32">
        <v>40240</v>
      </c>
      <c r="C47" s="6" t="s">
        <v>137</v>
      </c>
      <c r="D47" s="6" t="s">
        <v>190</v>
      </c>
      <c r="E47" s="6" t="s">
        <v>143</v>
      </c>
      <c r="F47" s="12" t="s">
        <v>143</v>
      </c>
      <c r="G47" s="12" t="s">
        <v>143</v>
      </c>
      <c r="H47" s="23" t="s">
        <v>143</v>
      </c>
      <c r="I47" s="27">
        <v>468148.51</v>
      </c>
      <c r="J47" s="12" t="s">
        <v>11</v>
      </c>
      <c r="K47" s="23" t="s">
        <v>143</v>
      </c>
      <c r="L47" s="23" t="s">
        <v>143</v>
      </c>
    </row>
    <row r="48" spans="1:12" x14ac:dyDescent="0.3">
      <c r="A48" s="6" t="s">
        <v>135</v>
      </c>
      <c r="B48" s="32">
        <v>40255</v>
      </c>
      <c r="C48" s="6" t="s">
        <v>6348</v>
      </c>
      <c r="D48" s="6" t="s">
        <v>1422</v>
      </c>
      <c r="E48" s="6" t="s">
        <v>143</v>
      </c>
      <c r="F48" s="12" t="s">
        <v>143</v>
      </c>
      <c r="G48" s="12" t="s">
        <v>143</v>
      </c>
      <c r="H48" s="23" t="s">
        <v>143</v>
      </c>
      <c r="I48" s="27">
        <v>139218</v>
      </c>
      <c r="J48" s="12" t="s">
        <v>11</v>
      </c>
      <c r="K48" s="23" t="s">
        <v>143</v>
      </c>
      <c r="L48" s="23" t="s">
        <v>143</v>
      </c>
    </row>
    <row r="49" spans="1:12" x14ac:dyDescent="0.3">
      <c r="A49" s="6" t="s">
        <v>135</v>
      </c>
      <c r="B49" s="32">
        <v>40262</v>
      </c>
      <c r="C49" s="6" t="s">
        <v>137</v>
      </c>
      <c r="D49" s="6" t="s">
        <v>354</v>
      </c>
      <c r="E49" s="6" t="s">
        <v>143</v>
      </c>
      <c r="F49" s="12" t="s">
        <v>143</v>
      </c>
      <c r="G49" s="12" t="s">
        <v>143</v>
      </c>
      <c r="H49" s="23" t="s">
        <v>143</v>
      </c>
      <c r="I49" s="27">
        <v>160548.52000000002</v>
      </c>
      <c r="J49" s="12" t="s">
        <v>11</v>
      </c>
      <c r="K49" s="23" t="s">
        <v>143</v>
      </c>
      <c r="L49" s="23" t="s">
        <v>143</v>
      </c>
    </row>
    <row r="50" spans="1:12" x14ac:dyDescent="0.3">
      <c r="A50" s="6" t="s">
        <v>135</v>
      </c>
      <c r="B50" s="32">
        <v>40291</v>
      </c>
      <c r="C50" s="6" t="s">
        <v>6349</v>
      </c>
      <c r="D50" s="6" t="s">
        <v>73</v>
      </c>
      <c r="E50" s="6" t="s">
        <v>143</v>
      </c>
      <c r="F50" s="12" t="s">
        <v>143</v>
      </c>
      <c r="G50" s="12" t="s">
        <v>143</v>
      </c>
      <c r="H50" s="23" t="s">
        <v>143</v>
      </c>
      <c r="I50" s="27">
        <v>499999.99999999994</v>
      </c>
      <c r="J50" s="12" t="s">
        <v>11</v>
      </c>
      <c r="K50" s="23" t="s">
        <v>143</v>
      </c>
      <c r="L50" s="23" t="s">
        <v>143</v>
      </c>
    </row>
    <row r="51" spans="1:12" x14ac:dyDescent="0.3">
      <c r="A51" s="6" t="s">
        <v>135</v>
      </c>
      <c r="B51" s="32">
        <v>40294</v>
      </c>
      <c r="C51" s="6" t="s">
        <v>6350</v>
      </c>
      <c r="D51" s="6" t="s">
        <v>1041</v>
      </c>
      <c r="E51" s="6" t="s">
        <v>143</v>
      </c>
      <c r="F51" s="12" t="s">
        <v>143</v>
      </c>
      <c r="G51" s="12" t="s">
        <v>143</v>
      </c>
      <c r="H51" s="23" t="s">
        <v>143</v>
      </c>
      <c r="I51" s="27">
        <v>402473</v>
      </c>
      <c r="J51" s="12" t="s">
        <v>11</v>
      </c>
      <c r="K51" s="23" t="s">
        <v>143</v>
      </c>
      <c r="L51" s="23" t="s">
        <v>143</v>
      </c>
    </row>
    <row r="52" spans="1:12" x14ac:dyDescent="0.3">
      <c r="A52" s="6" t="s">
        <v>135</v>
      </c>
      <c r="B52" s="32">
        <v>40303</v>
      </c>
      <c r="C52" s="6" t="s">
        <v>137</v>
      </c>
      <c r="D52" s="6" t="s">
        <v>2377</v>
      </c>
      <c r="E52" s="6" t="s">
        <v>143</v>
      </c>
      <c r="F52" s="12" t="s">
        <v>143</v>
      </c>
      <c r="G52" s="12" t="s">
        <v>143</v>
      </c>
      <c r="H52" s="23" t="s">
        <v>143</v>
      </c>
      <c r="I52" s="27">
        <v>500000</v>
      </c>
      <c r="J52" s="12" t="s">
        <v>11</v>
      </c>
      <c r="K52" s="23" t="s">
        <v>143</v>
      </c>
      <c r="L52" s="23" t="s">
        <v>143</v>
      </c>
    </row>
    <row r="53" spans="1:12" x14ac:dyDescent="0.3">
      <c r="A53" s="6" t="s">
        <v>135</v>
      </c>
      <c r="B53" s="32">
        <v>40401</v>
      </c>
      <c r="C53" s="6" t="s">
        <v>137</v>
      </c>
      <c r="D53" s="6" t="s">
        <v>173</v>
      </c>
      <c r="E53" s="6" t="s">
        <v>143</v>
      </c>
      <c r="F53" s="12" t="s">
        <v>143</v>
      </c>
      <c r="G53" s="12" t="s">
        <v>143</v>
      </c>
      <c r="H53" s="23" t="s">
        <v>143</v>
      </c>
      <c r="I53" s="27">
        <v>500000</v>
      </c>
      <c r="J53" s="12" t="s">
        <v>11</v>
      </c>
      <c r="K53" s="23" t="s">
        <v>143</v>
      </c>
      <c r="L53" s="23" t="s">
        <v>143</v>
      </c>
    </row>
    <row r="54" spans="1:12" x14ac:dyDescent="0.3">
      <c r="A54" s="6" t="s">
        <v>135</v>
      </c>
      <c r="B54" s="32">
        <v>40407</v>
      </c>
      <c r="C54" s="6" t="s">
        <v>6351</v>
      </c>
      <c r="D54" s="6" t="s">
        <v>501</v>
      </c>
      <c r="E54" s="6" t="s">
        <v>143</v>
      </c>
      <c r="F54" s="12" t="s">
        <v>143</v>
      </c>
      <c r="G54" s="12" t="s">
        <v>143</v>
      </c>
      <c r="H54" s="23" t="s">
        <v>143</v>
      </c>
      <c r="I54" s="27">
        <v>483359.27</v>
      </c>
      <c r="J54" s="12" t="s">
        <v>11</v>
      </c>
      <c r="K54" s="23" t="s">
        <v>143</v>
      </c>
      <c r="L54" s="23" t="s">
        <v>143</v>
      </c>
    </row>
    <row r="55" spans="1:12" x14ac:dyDescent="0.3">
      <c r="A55" s="6" t="s">
        <v>135</v>
      </c>
      <c r="B55" s="32">
        <v>40417</v>
      </c>
      <c r="C55" s="6" t="s">
        <v>6352</v>
      </c>
      <c r="D55" s="6" t="s">
        <v>1805</v>
      </c>
      <c r="E55" s="6" t="s">
        <v>143</v>
      </c>
      <c r="F55" s="12" t="s">
        <v>143</v>
      </c>
      <c r="G55" s="12" t="s">
        <v>143</v>
      </c>
      <c r="H55" s="23" t="s">
        <v>143</v>
      </c>
      <c r="I55" s="27">
        <v>500000</v>
      </c>
      <c r="J55" s="12" t="s">
        <v>11</v>
      </c>
      <c r="K55" s="23" t="s">
        <v>143</v>
      </c>
      <c r="L55" s="23" t="s">
        <v>143</v>
      </c>
    </row>
    <row r="56" spans="1:12" x14ac:dyDescent="0.3">
      <c r="A56" s="6" t="s">
        <v>135</v>
      </c>
      <c r="B56" s="32">
        <v>40417</v>
      </c>
      <c r="C56" s="6" t="s">
        <v>6353</v>
      </c>
      <c r="D56" s="6" t="s">
        <v>5688</v>
      </c>
      <c r="E56" s="6" t="s">
        <v>143</v>
      </c>
      <c r="F56" s="12" t="s">
        <v>143</v>
      </c>
      <c r="G56" s="12" t="s">
        <v>143</v>
      </c>
      <c r="H56" s="23" t="s">
        <v>143</v>
      </c>
      <c r="I56" s="27">
        <v>130000</v>
      </c>
      <c r="J56" s="12" t="s">
        <v>11</v>
      </c>
      <c r="K56" s="23" t="s">
        <v>143</v>
      </c>
      <c r="L56" s="23" t="s">
        <v>143</v>
      </c>
    </row>
    <row r="57" spans="1:12" x14ac:dyDescent="0.3">
      <c r="A57" s="6" t="s">
        <v>135</v>
      </c>
      <c r="B57" s="32">
        <v>40422</v>
      </c>
      <c r="C57" s="6" t="s">
        <v>137</v>
      </c>
      <c r="D57" s="6" t="s">
        <v>60</v>
      </c>
      <c r="E57" s="6" t="s">
        <v>143</v>
      </c>
      <c r="F57" s="12" t="s">
        <v>143</v>
      </c>
      <c r="G57" s="12" t="s">
        <v>143</v>
      </c>
      <c r="H57" s="23" t="s">
        <v>143</v>
      </c>
      <c r="I57" s="27">
        <v>386530.04</v>
      </c>
      <c r="J57" s="12" t="s">
        <v>11</v>
      </c>
      <c r="K57" s="23" t="s">
        <v>143</v>
      </c>
      <c r="L57" s="23" t="s">
        <v>143</v>
      </c>
    </row>
    <row r="58" spans="1:12" x14ac:dyDescent="0.3">
      <c r="A58" s="6" t="s">
        <v>135</v>
      </c>
      <c r="B58" s="32">
        <v>40459</v>
      </c>
      <c r="C58" s="6" t="s">
        <v>2283</v>
      </c>
      <c r="D58" s="6" t="s">
        <v>173</v>
      </c>
      <c r="E58" s="6" t="s">
        <v>143</v>
      </c>
      <c r="F58" s="12" t="s">
        <v>143</v>
      </c>
      <c r="G58" s="12" t="s">
        <v>143</v>
      </c>
      <c r="H58" s="23" t="s">
        <v>143</v>
      </c>
      <c r="I58" s="27">
        <v>500000</v>
      </c>
      <c r="J58" s="12" t="s">
        <v>11</v>
      </c>
      <c r="K58" s="23" t="s">
        <v>143</v>
      </c>
      <c r="L58" s="23" t="s">
        <v>143</v>
      </c>
    </row>
    <row r="59" spans="1:12" x14ac:dyDescent="0.3">
      <c r="A59" s="6" t="s">
        <v>135</v>
      </c>
      <c r="B59" s="32">
        <v>40473</v>
      </c>
      <c r="C59" s="6" t="s">
        <v>6354</v>
      </c>
      <c r="D59" s="6" t="s">
        <v>234</v>
      </c>
      <c r="E59" s="6" t="s">
        <v>143</v>
      </c>
      <c r="F59" s="12" t="s">
        <v>143</v>
      </c>
      <c r="G59" s="12" t="s">
        <v>143</v>
      </c>
      <c r="H59" s="23" t="s">
        <v>143</v>
      </c>
      <c r="I59" s="27">
        <v>69190.23000000001</v>
      </c>
      <c r="J59" s="12" t="s">
        <v>11</v>
      </c>
      <c r="K59" s="23" t="s">
        <v>143</v>
      </c>
      <c r="L59" s="23" t="s">
        <v>143</v>
      </c>
    </row>
    <row r="60" spans="1:12" x14ac:dyDescent="0.3">
      <c r="A60" s="6" t="s">
        <v>135</v>
      </c>
      <c r="B60" s="32">
        <v>40541</v>
      </c>
      <c r="C60" s="6" t="s">
        <v>6355</v>
      </c>
      <c r="D60" s="6" t="s">
        <v>173</v>
      </c>
      <c r="E60" s="6" t="s">
        <v>143</v>
      </c>
      <c r="F60" s="12" t="s">
        <v>143</v>
      </c>
      <c r="G60" s="12" t="s">
        <v>143</v>
      </c>
      <c r="H60" s="23" t="s">
        <v>143</v>
      </c>
      <c r="I60" s="27">
        <v>469770.77</v>
      </c>
      <c r="J60" s="12" t="s">
        <v>11</v>
      </c>
      <c r="K60" s="23" t="s">
        <v>143</v>
      </c>
      <c r="L60" s="23" t="s">
        <v>143</v>
      </c>
    </row>
    <row r="61" spans="1:12" x14ac:dyDescent="0.3">
      <c r="A61" s="6" t="s">
        <v>135</v>
      </c>
      <c r="B61" s="32">
        <v>40542</v>
      </c>
      <c r="C61" s="6" t="s">
        <v>6356</v>
      </c>
      <c r="D61" s="6" t="s">
        <v>354</v>
      </c>
      <c r="E61" s="6" t="s">
        <v>143</v>
      </c>
      <c r="F61" s="12" t="s">
        <v>143</v>
      </c>
      <c r="G61" s="12" t="s">
        <v>143</v>
      </c>
      <c r="H61" s="23" t="s">
        <v>143</v>
      </c>
      <c r="I61" s="27">
        <v>20000</v>
      </c>
      <c r="J61" s="12" t="s">
        <v>11</v>
      </c>
      <c r="K61" s="23" t="s">
        <v>143</v>
      </c>
      <c r="L61" s="23" t="s">
        <v>143</v>
      </c>
    </row>
    <row r="62" spans="1:12" x14ac:dyDescent="0.3">
      <c r="A62" s="6" t="s">
        <v>135</v>
      </c>
      <c r="B62" s="32">
        <v>40546</v>
      </c>
      <c r="C62" s="6" t="s">
        <v>6156</v>
      </c>
      <c r="D62" s="6" t="s">
        <v>3417</v>
      </c>
      <c r="E62" s="6" t="s">
        <v>143</v>
      </c>
      <c r="F62" s="12" t="s">
        <v>143</v>
      </c>
      <c r="G62" s="12" t="s">
        <v>143</v>
      </c>
      <c r="H62" s="23" t="s">
        <v>143</v>
      </c>
      <c r="I62" s="27">
        <v>144507.82</v>
      </c>
      <c r="J62" s="12" t="s">
        <v>11</v>
      </c>
      <c r="K62" s="23" t="s">
        <v>143</v>
      </c>
      <c r="L62" s="23" t="s">
        <v>143</v>
      </c>
    </row>
    <row r="63" spans="1:12" x14ac:dyDescent="0.3">
      <c r="A63" s="6" t="s">
        <v>135</v>
      </c>
      <c r="B63" s="32">
        <v>40611</v>
      </c>
      <c r="C63" s="6" t="s">
        <v>6157</v>
      </c>
      <c r="D63" s="6" t="s">
        <v>234</v>
      </c>
      <c r="E63" s="6" t="s">
        <v>143</v>
      </c>
      <c r="F63" s="12" t="s">
        <v>143</v>
      </c>
      <c r="G63" s="12" t="s">
        <v>143</v>
      </c>
      <c r="H63" s="23" t="s">
        <v>143</v>
      </c>
      <c r="I63" s="27">
        <v>59837.55</v>
      </c>
      <c r="J63" s="12" t="s">
        <v>11</v>
      </c>
      <c r="K63" s="23" t="s">
        <v>143</v>
      </c>
      <c r="L63" s="23" t="s">
        <v>143</v>
      </c>
    </row>
    <row r="64" spans="1:12" x14ac:dyDescent="0.3">
      <c r="A64" s="6" t="s">
        <v>135</v>
      </c>
      <c r="B64" s="32">
        <v>40617</v>
      </c>
      <c r="C64" s="6" t="s">
        <v>6158</v>
      </c>
      <c r="D64" s="6" t="s">
        <v>73</v>
      </c>
      <c r="E64" s="6" t="s">
        <v>143</v>
      </c>
      <c r="F64" s="12" t="s">
        <v>143</v>
      </c>
      <c r="G64" s="12" t="s">
        <v>143</v>
      </c>
      <c r="H64" s="23" t="s">
        <v>143</v>
      </c>
      <c r="I64" s="27">
        <v>500000</v>
      </c>
      <c r="J64" s="12" t="s">
        <v>11</v>
      </c>
      <c r="K64" s="23" t="s">
        <v>143</v>
      </c>
      <c r="L64" s="23" t="s">
        <v>143</v>
      </c>
    </row>
    <row r="65" spans="1:12" x14ac:dyDescent="0.3">
      <c r="A65" s="6" t="s">
        <v>135</v>
      </c>
      <c r="B65" s="32">
        <v>40669</v>
      </c>
      <c r="C65" s="6" t="s">
        <v>6159</v>
      </c>
      <c r="D65" s="6" t="s">
        <v>1120</v>
      </c>
      <c r="E65" s="6" t="s">
        <v>143</v>
      </c>
      <c r="F65" s="12" t="s">
        <v>143</v>
      </c>
      <c r="G65" s="12" t="s">
        <v>143</v>
      </c>
      <c r="H65" s="23" t="s">
        <v>143</v>
      </c>
      <c r="I65" s="27">
        <v>33000</v>
      </c>
      <c r="J65" s="12" t="s">
        <v>11</v>
      </c>
      <c r="K65" s="23" t="s">
        <v>143</v>
      </c>
      <c r="L65" s="23" t="s">
        <v>143</v>
      </c>
    </row>
    <row r="66" spans="1:12" x14ac:dyDescent="0.3">
      <c r="A66" s="6" t="s">
        <v>135</v>
      </c>
      <c r="B66" s="32">
        <v>40701</v>
      </c>
      <c r="C66" s="6" t="s">
        <v>6160</v>
      </c>
      <c r="D66" s="6" t="s">
        <v>302</v>
      </c>
      <c r="E66" s="6" t="s">
        <v>143</v>
      </c>
      <c r="F66" s="12" t="s">
        <v>143</v>
      </c>
      <c r="G66" s="12" t="s">
        <v>143</v>
      </c>
      <c r="H66" s="23" t="s">
        <v>143</v>
      </c>
      <c r="I66" s="27">
        <v>302793.26</v>
      </c>
      <c r="J66" s="12" t="s">
        <v>11</v>
      </c>
      <c r="K66" s="23" t="s">
        <v>143</v>
      </c>
      <c r="L66" s="23" t="s">
        <v>143</v>
      </c>
    </row>
    <row r="67" spans="1:12" x14ac:dyDescent="0.3">
      <c r="A67" s="6" t="s">
        <v>135</v>
      </c>
      <c r="B67" s="32">
        <v>40715</v>
      </c>
      <c r="C67" s="6" t="s">
        <v>6161</v>
      </c>
      <c r="D67" s="6" t="s">
        <v>98</v>
      </c>
      <c r="E67" s="6" t="s">
        <v>143</v>
      </c>
      <c r="F67" s="12" t="s">
        <v>143</v>
      </c>
      <c r="G67" s="12" t="s">
        <v>143</v>
      </c>
      <c r="H67" s="23" t="s">
        <v>143</v>
      </c>
      <c r="I67" s="27">
        <v>500000</v>
      </c>
      <c r="J67" s="12" t="s">
        <v>11</v>
      </c>
      <c r="K67" s="23" t="s">
        <v>143</v>
      </c>
      <c r="L67" s="23" t="s">
        <v>143</v>
      </c>
    </row>
    <row r="68" spans="1:12" x14ac:dyDescent="0.3">
      <c r="A68" s="6" t="s">
        <v>135</v>
      </c>
      <c r="B68" s="32">
        <v>40743</v>
      </c>
      <c r="C68" s="6" t="s">
        <v>6164</v>
      </c>
      <c r="D68" s="6" t="s">
        <v>173</v>
      </c>
      <c r="E68" s="6" t="s">
        <v>143</v>
      </c>
      <c r="F68" s="12">
        <v>19</v>
      </c>
      <c r="G68" s="12">
        <v>117</v>
      </c>
      <c r="H68" s="23" t="s">
        <v>143</v>
      </c>
      <c r="I68" s="27">
        <v>94287</v>
      </c>
      <c r="J68" s="12" t="s">
        <v>11</v>
      </c>
      <c r="K68" s="23" t="s">
        <v>143</v>
      </c>
      <c r="L68" s="23" t="s">
        <v>143</v>
      </c>
    </row>
    <row r="69" spans="1:12" x14ac:dyDescent="0.3">
      <c r="A69" s="6" t="s">
        <v>135</v>
      </c>
      <c r="B69" s="32">
        <v>40765</v>
      </c>
      <c r="C69" s="6" t="s">
        <v>6171</v>
      </c>
      <c r="D69" s="6" t="s">
        <v>1017</v>
      </c>
      <c r="E69" s="6" t="s">
        <v>77</v>
      </c>
      <c r="F69" s="12">
        <v>64</v>
      </c>
      <c r="G69" s="12" t="s">
        <v>143</v>
      </c>
      <c r="H69" s="23" t="s">
        <v>143</v>
      </c>
      <c r="I69" s="27">
        <v>250000</v>
      </c>
      <c r="J69" s="12" t="s">
        <v>11</v>
      </c>
      <c r="K69" s="23" t="s">
        <v>143</v>
      </c>
      <c r="L69" s="23" t="s">
        <v>143</v>
      </c>
    </row>
    <row r="70" spans="1:12" x14ac:dyDescent="0.3">
      <c r="A70" s="6" t="s">
        <v>135</v>
      </c>
      <c r="B70" s="32">
        <v>40774</v>
      </c>
      <c r="C70" s="6" t="s">
        <v>137</v>
      </c>
      <c r="D70" s="6" t="s">
        <v>4208</v>
      </c>
      <c r="E70" s="6" t="s">
        <v>143</v>
      </c>
      <c r="F70" s="12" t="s">
        <v>143</v>
      </c>
      <c r="G70" s="12" t="s">
        <v>143</v>
      </c>
      <c r="H70" s="23" t="s">
        <v>143</v>
      </c>
      <c r="I70" s="27">
        <v>490447.21</v>
      </c>
      <c r="J70" s="12" t="s">
        <v>11</v>
      </c>
      <c r="K70" s="23" t="s">
        <v>143</v>
      </c>
      <c r="L70" s="23" t="s">
        <v>143</v>
      </c>
    </row>
    <row r="71" spans="1:12" x14ac:dyDescent="0.3">
      <c r="A71" s="6" t="s">
        <v>135</v>
      </c>
      <c r="B71" s="32">
        <v>40826</v>
      </c>
      <c r="C71" s="6" t="s">
        <v>6182</v>
      </c>
      <c r="D71" s="6" t="s">
        <v>73</v>
      </c>
      <c r="E71" s="6" t="s">
        <v>77</v>
      </c>
      <c r="F71" s="12" t="s">
        <v>143</v>
      </c>
      <c r="G71" s="12">
        <v>328</v>
      </c>
      <c r="H71" s="23" t="s">
        <v>143</v>
      </c>
      <c r="I71" s="27">
        <v>500000</v>
      </c>
      <c r="J71" s="12" t="s">
        <v>11</v>
      </c>
      <c r="K71" s="23" t="s">
        <v>143</v>
      </c>
      <c r="L71" s="23" t="s">
        <v>143</v>
      </c>
    </row>
    <row r="72" spans="1:12" x14ac:dyDescent="0.3">
      <c r="A72" s="6" t="s">
        <v>135</v>
      </c>
      <c r="B72" s="32">
        <v>40861</v>
      </c>
      <c r="C72" s="6" t="s">
        <v>137</v>
      </c>
      <c r="D72" s="6" t="s">
        <v>138</v>
      </c>
      <c r="E72" s="6" t="s">
        <v>143</v>
      </c>
      <c r="F72" s="12" t="s">
        <v>143</v>
      </c>
      <c r="G72" s="12" t="s">
        <v>143</v>
      </c>
      <c r="H72" s="23" t="s">
        <v>143</v>
      </c>
      <c r="I72" s="27">
        <v>378080</v>
      </c>
      <c r="J72" s="12" t="s">
        <v>11</v>
      </c>
      <c r="K72" s="23" t="s">
        <v>143</v>
      </c>
      <c r="L72" s="23" t="s">
        <v>143</v>
      </c>
    </row>
    <row r="73" spans="1:12" x14ac:dyDescent="0.3">
      <c r="A73" s="6" t="s">
        <v>135</v>
      </c>
      <c r="B73" s="32">
        <v>40861</v>
      </c>
      <c r="C73" s="6" t="s">
        <v>137</v>
      </c>
      <c r="D73" s="6" t="s">
        <v>676</v>
      </c>
      <c r="E73" s="6" t="s">
        <v>143</v>
      </c>
      <c r="F73" s="12" t="s">
        <v>143</v>
      </c>
      <c r="G73" s="12" t="s">
        <v>143</v>
      </c>
      <c r="H73" s="23" t="s">
        <v>143</v>
      </c>
      <c r="I73" s="27">
        <v>250000</v>
      </c>
      <c r="J73" s="12" t="s">
        <v>11</v>
      </c>
      <c r="K73" s="23" t="s">
        <v>143</v>
      </c>
      <c r="L73" s="23" t="s">
        <v>143</v>
      </c>
    </row>
    <row r="74" spans="1:12" x14ac:dyDescent="0.3">
      <c r="A74" s="6" t="s">
        <v>135</v>
      </c>
      <c r="B74" s="32">
        <v>40911</v>
      </c>
      <c r="C74" s="6" t="s">
        <v>5687</v>
      </c>
      <c r="D74" s="6" t="s">
        <v>5688</v>
      </c>
      <c r="E74" s="6" t="s">
        <v>728</v>
      </c>
      <c r="F74" s="12">
        <v>38</v>
      </c>
      <c r="G74" s="12">
        <v>18</v>
      </c>
      <c r="H74" s="23" t="s">
        <v>143</v>
      </c>
      <c r="I74" s="27">
        <v>355679.33</v>
      </c>
      <c r="J74" s="12" t="s">
        <v>11</v>
      </c>
      <c r="K74" s="23" t="s">
        <v>143</v>
      </c>
      <c r="L74" s="23" t="s">
        <v>143</v>
      </c>
    </row>
    <row r="75" spans="1:12" x14ac:dyDescent="0.3">
      <c r="A75" s="6" t="s">
        <v>135</v>
      </c>
      <c r="B75" s="32">
        <v>40912</v>
      </c>
      <c r="C75" s="6" t="s">
        <v>5697</v>
      </c>
      <c r="D75" s="6" t="s">
        <v>2385</v>
      </c>
      <c r="E75" s="6" t="s">
        <v>77</v>
      </c>
      <c r="F75" s="12">
        <v>250</v>
      </c>
      <c r="G75" s="12" t="s">
        <v>143</v>
      </c>
      <c r="H75" s="23" t="s">
        <v>143</v>
      </c>
      <c r="I75" s="27">
        <v>500000</v>
      </c>
      <c r="J75" s="12" t="s">
        <v>11</v>
      </c>
      <c r="K75" s="23" t="s">
        <v>143</v>
      </c>
      <c r="L75" s="23" t="s">
        <v>143</v>
      </c>
    </row>
    <row r="76" spans="1:12" x14ac:dyDescent="0.3">
      <c r="A76" s="6" t="s">
        <v>135</v>
      </c>
      <c r="B76" s="32">
        <v>41023</v>
      </c>
      <c r="C76" s="6" t="s">
        <v>5702</v>
      </c>
      <c r="D76" s="6" t="s">
        <v>1805</v>
      </c>
      <c r="E76" s="6" t="s">
        <v>77</v>
      </c>
      <c r="F76" s="12">
        <v>62</v>
      </c>
      <c r="G76" s="12" t="s">
        <v>143</v>
      </c>
      <c r="H76" s="23" t="s">
        <v>143</v>
      </c>
      <c r="I76" s="27">
        <v>387757.22</v>
      </c>
      <c r="J76" s="12" t="s">
        <v>11</v>
      </c>
      <c r="K76" s="23" t="s">
        <v>143</v>
      </c>
      <c r="L76" s="23" t="s">
        <v>143</v>
      </c>
    </row>
    <row r="77" spans="1:12" x14ac:dyDescent="0.3">
      <c r="A77" s="6" t="s">
        <v>135</v>
      </c>
      <c r="B77" s="32">
        <v>41108</v>
      </c>
      <c r="C77" s="6" t="s">
        <v>5708</v>
      </c>
      <c r="D77" s="6" t="s">
        <v>5688</v>
      </c>
      <c r="E77" s="6" t="s">
        <v>143</v>
      </c>
      <c r="F77" s="12" t="s">
        <v>143</v>
      </c>
      <c r="G77" s="12" t="s">
        <v>143</v>
      </c>
      <c r="H77" s="23" t="s">
        <v>143</v>
      </c>
      <c r="I77" s="27">
        <v>86673</v>
      </c>
      <c r="J77" s="12" t="s">
        <v>11</v>
      </c>
      <c r="K77" s="23" t="s">
        <v>143</v>
      </c>
      <c r="L77" s="23" t="s">
        <v>143</v>
      </c>
    </row>
    <row r="78" spans="1:12" x14ac:dyDescent="0.3">
      <c r="A78" s="6" t="s">
        <v>135</v>
      </c>
      <c r="B78" s="32">
        <v>41185</v>
      </c>
      <c r="C78" s="6" t="s">
        <v>5714</v>
      </c>
      <c r="D78" s="6" t="s">
        <v>173</v>
      </c>
      <c r="E78" s="6" t="s">
        <v>143</v>
      </c>
      <c r="F78" s="12" t="s">
        <v>143</v>
      </c>
      <c r="G78" s="12" t="s">
        <v>143</v>
      </c>
      <c r="H78" s="23" t="s">
        <v>143</v>
      </c>
      <c r="I78" s="27">
        <v>242006.52000000002</v>
      </c>
      <c r="J78" s="12" t="s">
        <v>11</v>
      </c>
      <c r="K78" s="23" t="s">
        <v>143</v>
      </c>
      <c r="L78" s="23" t="s">
        <v>143</v>
      </c>
    </row>
    <row r="79" spans="1:12" x14ac:dyDescent="0.3">
      <c r="A79" s="6" t="s">
        <v>135</v>
      </c>
      <c r="B79" s="32">
        <v>41221</v>
      </c>
      <c r="C79" s="6" t="s">
        <v>5697</v>
      </c>
      <c r="D79" s="6" t="s">
        <v>2385</v>
      </c>
      <c r="E79" s="6" t="s">
        <v>143</v>
      </c>
      <c r="F79" s="12" t="s">
        <v>143</v>
      </c>
      <c r="G79" s="12" t="s">
        <v>143</v>
      </c>
      <c r="H79" s="23" t="s">
        <v>143</v>
      </c>
      <c r="I79" s="27">
        <v>500000</v>
      </c>
      <c r="J79" s="12" t="s">
        <v>11</v>
      </c>
      <c r="K79" s="23" t="s">
        <v>143</v>
      </c>
      <c r="L79" s="23" t="s">
        <v>143</v>
      </c>
    </row>
    <row r="80" spans="1:12" x14ac:dyDescent="0.3">
      <c r="A80" s="6" t="s">
        <v>135</v>
      </c>
      <c r="B80" s="32">
        <v>41395</v>
      </c>
      <c r="C80" s="6" t="s">
        <v>5002</v>
      </c>
      <c r="D80" s="6" t="s">
        <v>690</v>
      </c>
      <c r="E80" s="6" t="s">
        <v>143</v>
      </c>
      <c r="F80" s="12" t="s">
        <v>143</v>
      </c>
      <c r="G80" s="12" t="s">
        <v>143</v>
      </c>
      <c r="H80" s="23" t="s">
        <v>143</v>
      </c>
      <c r="I80" s="27">
        <v>648259</v>
      </c>
      <c r="J80" s="12" t="s">
        <v>11</v>
      </c>
      <c r="K80" s="23" t="s">
        <v>143</v>
      </c>
      <c r="L80" s="23" t="s">
        <v>143</v>
      </c>
    </row>
    <row r="81" spans="1:12" x14ac:dyDescent="0.3">
      <c r="A81" s="6" t="s">
        <v>135</v>
      </c>
      <c r="B81" s="32">
        <v>41439</v>
      </c>
      <c r="C81" s="6" t="s">
        <v>5007</v>
      </c>
      <c r="D81" s="6" t="s">
        <v>1642</v>
      </c>
      <c r="E81" s="6" t="s">
        <v>143</v>
      </c>
      <c r="F81" s="12" t="s">
        <v>143</v>
      </c>
      <c r="G81" s="12" t="s">
        <v>143</v>
      </c>
      <c r="H81" s="23" t="s">
        <v>143</v>
      </c>
      <c r="I81" s="27">
        <v>0</v>
      </c>
      <c r="J81" s="12" t="s">
        <v>10</v>
      </c>
      <c r="K81" s="23" t="s">
        <v>143</v>
      </c>
      <c r="L81" s="23" t="s">
        <v>143</v>
      </c>
    </row>
    <row r="82" spans="1:12" x14ac:dyDescent="0.3">
      <c r="A82" s="6" t="s">
        <v>135</v>
      </c>
      <c r="B82" s="32">
        <v>41449</v>
      </c>
      <c r="C82" s="6" t="s">
        <v>137</v>
      </c>
      <c r="D82" s="6" t="s">
        <v>1268</v>
      </c>
      <c r="E82" s="6" t="s">
        <v>143</v>
      </c>
      <c r="F82" s="12" t="s">
        <v>143</v>
      </c>
      <c r="G82" s="12" t="s">
        <v>143</v>
      </c>
      <c r="H82" s="23" t="s">
        <v>143</v>
      </c>
      <c r="I82" s="27">
        <v>721020</v>
      </c>
      <c r="J82" s="12" t="s">
        <v>11</v>
      </c>
      <c r="K82" s="23" t="s">
        <v>143</v>
      </c>
      <c r="L82" s="23" t="s">
        <v>143</v>
      </c>
    </row>
    <row r="83" spans="1:12" x14ac:dyDescent="0.3">
      <c r="A83" s="6" t="s">
        <v>135</v>
      </c>
      <c r="B83" s="32">
        <v>41463</v>
      </c>
      <c r="C83" s="6" t="s">
        <v>5018</v>
      </c>
      <c r="D83" s="6" t="s">
        <v>173</v>
      </c>
      <c r="E83" s="6" t="s">
        <v>77</v>
      </c>
      <c r="F83" s="12" t="s">
        <v>143</v>
      </c>
      <c r="G83" s="12" t="s">
        <v>143</v>
      </c>
      <c r="H83" s="23" t="s">
        <v>143</v>
      </c>
      <c r="I83" s="27">
        <v>373240.37</v>
      </c>
      <c r="J83" s="12" t="s">
        <v>11</v>
      </c>
      <c r="K83" s="23" t="s">
        <v>143</v>
      </c>
      <c r="L83" s="23" t="s">
        <v>143</v>
      </c>
    </row>
    <row r="84" spans="1:12" x14ac:dyDescent="0.3">
      <c r="A84" s="6" t="s">
        <v>135</v>
      </c>
      <c r="B84" s="32">
        <v>41506</v>
      </c>
      <c r="C84" s="6" t="s">
        <v>5025</v>
      </c>
      <c r="D84" s="6" t="s">
        <v>366</v>
      </c>
      <c r="E84" s="6" t="s">
        <v>77</v>
      </c>
      <c r="F84" s="12" t="s">
        <v>143</v>
      </c>
      <c r="G84" s="12" t="s">
        <v>143</v>
      </c>
      <c r="H84" s="23" t="s">
        <v>143</v>
      </c>
      <c r="I84" s="27">
        <v>500000</v>
      </c>
      <c r="J84" s="12" t="s">
        <v>11</v>
      </c>
      <c r="K84" s="23" t="s">
        <v>143</v>
      </c>
      <c r="L84" s="23" t="s">
        <v>143</v>
      </c>
    </row>
    <row r="85" spans="1:12" x14ac:dyDescent="0.3">
      <c r="A85" s="6" t="s">
        <v>135</v>
      </c>
      <c r="B85" s="32">
        <v>41550</v>
      </c>
      <c r="C85" s="6" t="s">
        <v>5031</v>
      </c>
      <c r="D85" s="6" t="s">
        <v>690</v>
      </c>
      <c r="E85" s="6" t="s">
        <v>77</v>
      </c>
      <c r="F85" s="12" t="s">
        <v>143</v>
      </c>
      <c r="G85" s="12" t="s">
        <v>143</v>
      </c>
      <c r="H85" s="23" t="s">
        <v>143</v>
      </c>
      <c r="I85" s="27">
        <v>45873.32</v>
      </c>
      <c r="J85" s="12" t="s">
        <v>11</v>
      </c>
      <c r="K85" s="23" t="s">
        <v>143</v>
      </c>
      <c r="L85" s="23" t="s">
        <v>143</v>
      </c>
    </row>
    <row r="86" spans="1:12" x14ac:dyDescent="0.3">
      <c r="A86" s="6" t="s">
        <v>135</v>
      </c>
      <c r="B86" s="32">
        <v>41612</v>
      </c>
      <c r="C86" s="6" t="s">
        <v>2289</v>
      </c>
      <c r="D86" s="6" t="s">
        <v>690</v>
      </c>
      <c r="E86" s="6" t="s">
        <v>77</v>
      </c>
      <c r="F86" s="12" t="s">
        <v>143</v>
      </c>
      <c r="G86" s="12" t="s">
        <v>143</v>
      </c>
      <c r="H86" s="23" t="s">
        <v>143</v>
      </c>
      <c r="I86" s="27">
        <v>31200</v>
      </c>
      <c r="J86" s="12" t="s">
        <v>11</v>
      </c>
      <c r="K86" s="23" t="s">
        <v>143</v>
      </c>
      <c r="L86" s="23" t="s">
        <v>143</v>
      </c>
    </row>
    <row r="87" spans="1:12" x14ac:dyDescent="0.3">
      <c r="A87" s="6" t="s">
        <v>135</v>
      </c>
      <c r="B87" s="32">
        <v>41612</v>
      </c>
      <c r="C87" s="6" t="s">
        <v>5041</v>
      </c>
      <c r="D87" s="6" t="s">
        <v>1017</v>
      </c>
      <c r="E87" s="6" t="s">
        <v>77</v>
      </c>
      <c r="F87" s="12" t="s">
        <v>143</v>
      </c>
      <c r="G87" s="12" t="s">
        <v>143</v>
      </c>
      <c r="H87" s="23" t="s">
        <v>143</v>
      </c>
      <c r="I87" s="27">
        <v>30000</v>
      </c>
      <c r="J87" s="12" t="s">
        <v>11</v>
      </c>
      <c r="K87" s="23" t="s">
        <v>143</v>
      </c>
      <c r="L87" s="23" t="s">
        <v>143</v>
      </c>
    </row>
    <row r="88" spans="1:12" x14ac:dyDescent="0.3">
      <c r="A88" s="6" t="s">
        <v>135</v>
      </c>
      <c r="B88" s="32">
        <v>41654</v>
      </c>
      <c r="C88" s="6" t="s">
        <v>1267</v>
      </c>
      <c r="D88" s="6" t="s">
        <v>1268</v>
      </c>
      <c r="E88" s="6" t="s">
        <v>77</v>
      </c>
      <c r="F88" s="12" t="s">
        <v>143</v>
      </c>
      <c r="G88" s="12" t="s">
        <v>143</v>
      </c>
      <c r="H88" s="23" t="s">
        <v>143</v>
      </c>
      <c r="I88" s="27">
        <v>0</v>
      </c>
      <c r="J88" s="12" t="s">
        <v>10</v>
      </c>
      <c r="K88" s="23" t="s">
        <v>143</v>
      </c>
      <c r="L88" s="23" t="s">
        <v>143</v>
      </c>
    </row>
    <row r="89" spans="1:12" x14ac:dyDescent="0.3">
      <c r="A89" s="6" t="s">
        <v>135</v>
      </c>
      <c r="B89" s="32">
        <v>41654</v>
      </c>
      <c r="C89" s="6" t="s">
        <v>137</v>
      </c>
      <c r="D89" s="6" t="s">
        <v>375</v>
      </c>
      <c r="E89" s="6" t="s">
        <v>143</v>
      </c>
      <c r="F89" s="12" t="s">
        <v>143</v>
      </c>
      <c r="G89" s="12" t="s">
        <v>143</v>
      </c>
      <c r="H89" s="23" t="s">
        <v>143</v>
      </c>
      <c r="I89" s="27">
        <v>336771.97</v>
      </c>
      <c r="J89" s="12" t="s">
        <v>11</v>
      </c>
      <c r="K89" s="23" t="s">
        <v>143</v>
      </c>
      <c r="L89" s="23" t="s">
        <v>143</v>
      </c>
    </row>
    <row r="90" spans="1:12" x14ac:dyDescent="0.3">
      <c r="A90" s="6" t="s">
        <v>135</v>
      </c>
      <c r="B90" s="32">
        <v>41654</v>
      </c>
      <c r="C90" s="6" t="s">
        <v>4398</v>
      </c>
      <c r="D90" s="6" t="s">
        <v>2385</v>
      </c>
      <c r="E90" s="6" t="s">
        <v>77</v>
      </c>
      <c r="F90" s="12" t="s">
        <v>143</v>
      </c>
      <c r="G90" s="12" t="s">
        <v>143</v>
      </c>
      <c r="H90" s="23" t="s">
        <v>143</v>
      </c>
      <c r="I90" s="27">
        <v>117611.37</v>
      </c>
      <c r="J90" s="12" t="s">
        <v>11</v>
      </c>
      <c r="K90" s="23" t="s">
        <v>143</v>
      </c>
      <c r="L90" s="23" t="s">
        <v>143</v>
      </c>
    </row>
    <row r="91" spans="1:12" x14ac:dyDescent="0.3">
      <c r="A91" s="6" t="s">
        <v>135</v>
      </c>
      <c r="B91" s="32">
        <v>41725</v>
      </c>
      <c r="C91" s="6" t="s">
        <v>4403</v>
      </c>
      <c r="D91" s="6" t="s">
        <v>322</v>
      </c>
      <c r="E91" s="6" t="s">
        <v>77</v>
      </c>
      <c r="F91" s="12" t="s">
        <v>143</v>
      </c>
      <c r="G91" s="12" t="s">
        <v>143</v>
      </c>
      <c r="H91" s="23" t="s">
        <v>143</v>
      </c>
      <c r="I91" s="27">
        <v>585624.40999999992</v>
      </c>
      <c r="J91" s="12" t="s">
        <v>11</v>
      </c>
      <c r="K91" s="23" t="s">
        <v>143</v>
      </c>
      <c r="L91" s="23" t="s">
        <v>143</v>
      </c>
    </row>
    <row r="92" spans="1:12" x14ac:dyDescent="0.3">
      <c r="A92" s="6" t="s">
        <v>135</v>
      </c>
      <c r="B92" s="32">
        <v>41725</v>
      </c>
      <c r="C92" s="6" t="s">
        <v>4408</v>
      </c>
      <c r="D92" s="6" t="s">
        <v>4107</v>
      </c>
      <c r="E92" s="6" t="s">
        <v>77</v>
      </c>
      <c r="F92" s="12" t="s">
        <v>143</v>
      </c>
      <c r="G92" s="12" t="s">
        <v>143</v>
      </c>
      <c r="H92" s="23" t="s">
        <v>143</v>
      </c>
      <c r="I92" s="27">
        <v>366896.54000000004</v>
      </c>
      <c r="J92" s="12" t="s">
        <v>11</v>
      </c>
      <c r="K92" s="23" t="s">
        <v>143</v>
      </c>
      <c r="L92" s="23" t="s">
        <v>143</v>
      </c>
    </row>
    <row r="93" spans="1:12" x14ac:dyDescent="0.3">
      <c r="A93" s="6" t="s">
        <v>135</v>
      </c>
      <c r="B93" s="32">
        <v>41725</v>
      </c>
      <c r="C93" s="6" t="s">
        <v>4146</v>
      </c>
      <c r="D93" s="6" t="s">
        <v>2385</v>
      </c>
      <c r="E93" s="6" t="s">
        <v>77</v>
      </c>
      <c r="F93" s="12" t="s">
        <v>143</v>
      </c>
      <c r="G93" s="12" t="s">
        <v>143</v>
      </c>
      <c r="H93" s="23" t="s">
        <v>143</v>
      </c>
      <c r="I93" s="27">
        <v>111747.75</v>
      </c>
      <c r="J93" s="12" t="s">
        <v>11</v>
      </c>
      <c r="K93" s="23" t="s">
        <v>143</v>
      </c>
      <c r="L93" s="23" t="s">
        <v>143</v>
      </c>
    </row>
    <row r="94" spans="1:12" x14ac:dyDescent="0.3">
      <c r="A94" s="6" t="s">
        <v>135</v>
      </c>
      <c r="B94" s="32">
        <v>41827</v>
      </c>
      <c r="C94" s="6" t="s">
        <v>137</v>
      </c>
      <c r="D94" s="6" t="s">
        <v>4419</v>
      </c>
      <c r="E94" s="6" t="s">
        <v>143</v>
      </c>
      <c r="F94" s="12" t="s">
        <v>143</v>
      </c>
      <c r="G94" s="12" t="s">
        <v>143</v>
      </c>
      <c r="H94" s="23" t="s">
        <v>143</v>
      </c>
      <c r="I94" s="27">
        <v>980392.37</v>
      </c>
      <c r="J94" s="12" t="s">
        <v>11</v>
      </c>
      <c r="K94" s="23" t="s">
        <v>143</v>
      </c>
      <c r="L94" s="23" t="s">
        <v>143</v>
      </c>
    </row>
    <row r="95" spans="1:12" x14ac:dyDescent="0.3">
      <c r="A95" s="6" t="s">
        <v>135</v>
      </c>
      <c r="B95" s="32">
        <v>41829</v>
      </c>
      <c r="C95" s="6" t="s">
        <v>4424</v>
      </c>
      <c r="D95" s="6" t="s">
        <v>4107</v>
      </c>
      <c r="E95" s="6" t="s">
        <v>77</v>
      </c>
      <c r="F95" s="12" t="s">
        <v>143</v>
      </c>
      <c r="G95" s="12" t="s">
        <v>143</v>
      </c>
      <c r="H95" s="23" t="s">
        <v>143</v>
      </c>
      <c r="I95" s="27">
        <v>50000</v>
      </c>
      <c r="J95" s="12" t="s">
        <v>11</v>
      </c>
      <c r="K95" s="23" t="s">
        <v>143</v>
      </c>
      <c r="L95" s="23" t="s">
        <v>143</v>
      </c>
    </row>
    <row r="96" spans="1:12" x14ac:dyDescent="0.3">
      <c r="A96" s="6" t="s">
        <v>135</v>
      </c>
      <c r="B96" s="32">
        <v>41892</v>
      </c>
      <c r="C96" s="6" t="s">
        <v>137</v>
      </c>
      <c r="D96" s="6" t="s">
        <v>138</v>
      </c>
      <c r="E96" s="6" t="s">
        <v>143</v>
      </c>
      <c r="F96" s="12" t="s">
        <v>143</v>
      </c>
      <c r="G96" s="12" t="s">
        <v>143</v>
      </c>
      <c r="H96" s="23" t="s">
        <v>143</v>
      </c>
      <c r="I96" s="27">
        <v>490458.84</v>
      </c>
      <c r="J96" s="12" t="s">
        <v>11</v>
      </c>
      <c r="K96" s="23" t="s">
        <v>143</v>
      </c>
      <c r="L96" s="23" t="s">
        <v>143</v>
      </c>
    </row>
    <row r="97" spans="1:12" x14ac:dyDescent="0.3">
      <c r="A97" s="6" t="s">
        <v>135</v>
      </c>
      <c r="B97" s="32">
        <v>41960</v>
      </c>
      <c r="C97" s="6" t="s">
        <v>4434</v>
      </c>
      <c r="D97" s="6" t="s">
        <v>4107</v>
      </c>
      <c r="E97" s="6" t="s">
        <v>77</v>
      </c>
      <c r="F97" s="12" t="s">
        <v>143</v>
      </c>
      <c r="G97" s="12" t="s">
        <v>143</v>
      </c>
      <c r="H97" s="23" t="s">
        <v>143</v>
      </c>
      <c r="I97" s="27">
        <v>1110000</v>
      </c>
      <c r="J97" s="12" t="s">
        <v>11</v>
      </c>
      <c r="K97" s="23" t="s">
        <v>143</v>
      </c>
      <c r="L97" s="23" t="s">
        <v>143</v>
      </c>
    </row>
    <row r="98" spans="1:12" x14ac:dyDescent="0.3">
      <c r="A98" s="6" t="s">
        <v>135</v>
      </c>
      <c r="B98" s="32">
        <v>42088</v>
      </c>
      <c r="C98" s="6" t="s">
        <v>3932</v>
      </c>
      <c r="D98" s="6" t="s">
        <v>1017</v>
      </c>
      <c r="E98" s="6" t="s">
        <v>77</v>
      </c>
      <c r="F98" s="12" t="s">
        <v>143</v>
      </c>
      <c r="G98" s="12" t="s">
        <v>143</v>
      </c>
      <c r="H98" s="23" t="s">
        <v>143</v>
      </c>
      <c r="I98" s="27">
        <v>750000</v>
      </c>
      <c r="J98" s="12" t="s">
        <v>11</v>
      </c>
      <c r="K98" s="23" t="s">
        <v>143</v>
      </c>
      <c r="L98" s="23" t="s">
        <v>143</v>
      </c>
    </row>
    <row r="99" spans="1:12" x14ac:dyDescent="0.3">
      <c r="A99" s="6" t="s">
        <v>135</v>
      </c>
      <c r="B99" s="32">
        <v>42088</v>
      </c>
      <c r="C99" s="6" t="s">
        <v>3936</v>
      </c>
      <c r="D99" s="6" t="s">
        <v>2728</v>
      </c>
      <c r="E99" s="6" t="s">
        <v>77</v>
      </c>
      <c r="F99" s="12" t="s">
        <v>143</v>
      </c>
      <c r="G99" s="12" t="s">
        <v>143</v>
      </c>
      <c r="H99" s="23" t="s">
        <v>143</v>
      </c>
      <c r="I99" s="27">
        <v>314922.84000000003</v>
      </c>
      <c r="J99" s="12" t="s">
        <v>11</v>
      </c>
      <c r="K99" s="23" t="s">
        <v>143</v>
      </c>
      <c r="L99" s="23" t="s">
        <v>143</v>
      </c>
    </row>
    <row r="100" spans="1:12" x14ac:dyDescent="0.3">
      <c r="A100" s="6" t="s">
        <v>135</v>
      </c>
      <c r="B100" s="32">
        <v>42088</v>
      </c>
      <c r="C100" s="6" t="s">
        <v>137</v>
      </c>
      <c r="D100" s="6" t="s">
        <v>2318</v>
      </c>
      <c r="E100" s="6" t="s">
        <v>143</v>
      </c>
      <c r="F100" s="12" t="s">
        <v>143</v>
      </c>
      <c r="G100" s="12" t="s">
        <v>143</v>
      </c>
      <c r="H100" s="23" t="s">
        <v>143</v>
      </c>
      <c r="I100" s="27">
        <v>450000</v>
      </c>
      <c r="J100" s="12" t="s">
        <v>11</v>
      </c>
      <c r="K100" s="23" t="s">
        <v>143</v>
      </c>
      <c r="L100" s="23" t="s">
        <v>143</v>
      </c>
    </row>
    <row r="101" spans="1:12" x14ac:dyDescent="0.3">
      <c r="A101" s="6" t="s">
        <v>135</v>
      </c>
      <c r="B101" s="32">
        <v>42216</v>
      </c>
      <c r="C101" s="6" t="s">
        <v>137</v>
      </c>
      <c r="D101" s="6" t="s">
        <v>3945</v>
      </c>
      <c r="E101" s="6" t="s">
        <v>143</v>
      </c>
      <c r="F101" s="12" t="s">
        <v>143</v>
      </c>
      <c r="G101" s="12" t="s">
        <v>143</v>
      </c>
      <c r="H101" s="23" t="s">
        <v>143</v>
      </c>
      <c r="I101" s="27">
        <v>602000</v>
      </c>
      <c r="J101" s="12" t="s">
        <v>11</v>
      </c>
      <c r="K101" s="23" t="s">
        <v>143</v>
      </c>
      <c r="L101" s="23" t="s">
        <v>143</v>
      </c>
    </row>
    <row r="102" spans="1:12" x14ac:dyDescent="0.3">
      <c r="A102" s="6" t="s">
        <v>135</v>
      </c>
      <c r="B102" s="32">
        <v>42247</v>
      </c>
      <c r="C102" s="6" t="s">
        <v>137</v>
      </c>
      <c r="D102" s="6" t="s">
        <v>2392</v>
      </c>
      <c r="E102" s="6" t="s">
        <v>143</v>
      </c>
      <c r="F102" s="12" t="s">
        <v>143</v>
      </c>
      <c r="G102" s="12" t="s">
        <v>143</v>
      </c>
      <c r="H102" s="23" t="s">
        <v>143</v>
      </c>
      <c r="I102" s="27">
        <v>863405.29</v>
      </c>
      <c r="J102" s="12" t="s">
        <v>11</v>
      </c>
      <c r="K102" s="23" t="s">
        <v>143</v>
      </c>
      <c r="L102" s="23" t="s">
        <v>143</v>
      </c>
    </row>
    <row r="103" spans="1:12" x14ac:dyDescent="0.3">
      <c r="A103" s="6" t="s">
        <v>135</v>
      </c>
      <c r="B103" s="32">
        <v>42262</v>
      </c>
      <c r="C103" s="6" t="s">
        <v>3739</v>
      </c>
      <c r="D103" s="6" t="s">
        <v>354</v>
      </c>
      <c r="E103" s="6" t="s">
        <v>77</v>
      </c>
      <c r="F103" s="12" t="s">
        <v>143</v>
      </c>
      <c r="G103" s="12" t="s">
        <v>143</v>
      </c>
      <c r="H103" s="23" t="s">
        <v>143</v>
      </c>
      <c r="I103" s="27">
        <v>0</v>
      </c>
      <c r="J103" s="12" t="s">
        <v>10</v>
      </c>
      <c r="K103" s="23" t="s">
        <v>143</v>
      </c>
      <c r="L103" s="23" t="s">
        <v>143</v>
      </c>
    </row>
    <row r="104" spans="1:12" x14ac:dyDescent="0.3">
      <c r="A104" s="6" t="s">
        <v>135</v>
      </c>
      <c r="B104" s="32">
        <v>42262</v>
      </c>
      <c r="C104" s="6" t="s">
        <v>137</v>
      </c>
      <c r="D104" s="6" t="s">
        <v>198</v>
      </c>
      <c r="E104" s="6" t="s">
        <v>143</v>
      </c>
      <c r="F104" s="12" t="s">
        <v>143</v>
      </c>
      <c r="G104" s="12" t="s">
        <v>143</v>
      </c>
      <c r="H104" s="23" t="s">
        <v>143</v>
      </c>
      <c r="I104" s="27">
        <v>500000.00000000006</v>
      </c>
      <c r="J104" s="12" t="s">
        <v>11</v>
      </c>
      <c r="K104" s="23" t="s">
        <v>143</v>
      </c>
      <c r="L104" s="23" t="s">
        <v>143</v>
      </c>
    </row>
    <row r="105" spans="1:12" x14ac:dyDescent="0.3">
      <c r="A105" s="6" t="s">
        <v>135</v>
      </c>
      <c r="B105" s="32">
        <v>42271</v>
      </c>
      <c r="C105" s="6" t="s">
        <v>137</v>
      </c>
      <c r="D105" s="6" t="s">
        <v>669</v>
      </c>
      <c r="E105" s="6" t="s">
        <v>143</v>
      </c>
      <c r="F105" s="12" t="s">
        <v>143</v>
      </c>
      <c r="G105" s="12" t="s">
        <v>143</v>
      </c>
      <c r="H105" s="23" t="s">
        <v>143</v>
      </c>
      <c r="I105" s="27">
        <v>682103</v>
      </c>
      <c r="J105" s="12" t="s">
        <v>11</v>
      </c>
      <c r="K105" s="23" t="s">
        <v>143</v>
      </c>
      <c r="L105" s="23" t="s">
        <v>143</v>
      </c>
    </row>
    <row r="106" spans="1:12" x14ac:dyDescent="0.3">
      <c r="A106" s="6" t="s">
        <v>135</v>
      </c>
      <c r="B106" s="32">
        <v>42443</v>
      </c>
      <c r="C106" s="6" t="s">
        <v>3424</v>
      </c>
      <c r="D106" s="6" t="s">
        <v>476</v>
      </c>
      <c r="E106" s="6" t="s">
        <v>77</v>
      </c>
      <c r="F106" s="12" t="s">
        <v>143</v>
      </c>
      <c r="G106" s="12" t="s">
        <v>143</v>
      </c>
      <c r="H106" s="23" t="s">
        <v>143</v>
      </c>
      <c r="I106" s="27">
        <v>135605</v>
      </c>
      <c r="J106" s="12" t="s">
        <v>11</v>
      </c>
      <c r="K106" s="23" t="s">
        <v>143</v>
      </c>
      <c r="L106" s="23" t="s">
        <v>143</v>
      </c>
    </row>
    <row r="107" spans="1:12" x14ac:dyDescent="0.3">
      <c r="A107" s="6" t="s">
        <v>135</v>
      </c>
      <c r="B107" s="32">
        <v>42445</v>
      </c>
      <c r="C107" s="6" t="s">
        <v>3428</v>
      </c>
      <c r="D107" s="6" t="s">
        <v>676</v>
      </c>
      <c r="E107" s="6" t="s">
        <v>77</v>
      </c>
      <c r="F107" s="12" t="s">
        <v>143</v>
      </c>
      <c r="G107" s="12" t="s">
        <v>143</v>
      </c>
      <c r="H107" s="23" t="s">
        <v>143</v>
      </c>
      <c r="I107" s="27">
        <v>1000000</v>
      </c>
      <c r="J107" s="12" t="s">
        <v>11</v>
      </c>
      <c r="K107" s="23" t="s">
        <v>143</v>
      </c>
      <c r="L107" s="23" t="s">
        <v>143</v>
      </c>
    </row>
    <row r="108" spans="1:12" x14ac:dyDescent="0.3">
      <c r="A108" s="6" t="s">
        <v>135</v>
      </c>
      <c r="B108" s="32">
        <v>42508</v>
      </c>
      <c r="C108" s="6" t="s">
        <v>137</v>
      </c>
      <c r="D108" s="6" t="s">
        <v>1120</v>
      </c>
      <c r="E108" s="6" t="s">
        <v>143</v>
      </c>
      <c r="F108" s="12" t="s">
        <v>143</v>
      </c>
      <c r="G108" s="12" t="s">
        <v>143</v>
      </c>
      <c r="H108" s="23" t="s">
        <v>143</v>
      </c>
      <c r="I108" s="27">
        <v>131881.95000000001</v>
      </c>
      <c r="J108" s="12" t="s">
        <v>11</v>
      </c>
      <c r="K108" s="23" t="s">
        <v>143</v>
      </c>
      <c r="L108" s="23" t="s">
        <v>143</v>
      </c>
    </row>
    <row r="109" spans="1:12" x14ac:dyDescent="0.3">
      <c r="A109" s="6" t="s">
        <v>135</v>
      </c>
      <c r="B109" s="32">
        <v>42522</v>
      </c>
      <c r="C109" s="6" t="s">
        <v>137</v>
      </c>
      <c r="D109" s="6" t="s">
        <v>683</v>
      </c>
      <c r="E109" s="6" t="s">
        <v>143</v>
      </c>
      <c r="F109" s="12" t="s">
        <v>143</v>
      </c>
      <c r="G109" s="12" t="s">
        <v>143</v>
      </c>
      <c r="H109" s="23" t="s">
        <v>143</v>
      </c>
      <c r="I109" s="27">
        <v>1168881</v>
      </c>
      <c r="J109" s="12" t="s">
        <v>11</v>
      </c>
      <c r="K109" s="23" t="s">
        <v>143</v>
      </c>
      <c r="L109" s="23" t="s">
        <v>143</v>
      </c>
    </row>
    <row r="110" spans="1:12" x14ac:dyDescent="0.3">
      <c r="A110" s="6" t="s">
        <v>135</v>
      </c>
      <c r="B110" s="32">
        <v>42522</v>
      </c>
      <c r="C110" s="6" t="s">
        <v>137</v>
      </c>
      <c r="D110" s="6" t="s">
        <v>1642</v>
      </c>
      <c r="E110" s="6" t="s">
        <v>143</v>
      </c>
      <c r="F110" s="12" t="s">
        <v>143</v>
      </c>
      <c r="G110" s="12" t="s">
        <v>143</v>
      </c>
      <c r="H110" s="23" t="s">
        <v>143</v>
      </c>
      <c r="I110" s="27">
        <v>1377759</v>
      </c>
      <c r="J110" s="12" t="s">
        <v>11</v>
      </c>
      <c r="K110" s="23" t="s">
        <v>143</v>
      </c>
      <c r="L110" s="23" t="s">
        <v>143</v>
      </c>
    </row>
    <row r="111" spans="1:12" x14ac:dyDescent="0.3">
      <c r="A111" s="6" t="s">
        <v>135</v>
      </c>
      <c r="B111" s="32">
        <v>42564</v>
      </c>
      <c r="C111" s="6" t="s">
        <v>137</v>
      </c>
      <c r="D111" s="6" t="s">
        <v>1017</v>
      </c>
      <c r="E111" s="6" t="s">
        <v>143</v>
      </c>
      <c r="F111" s="12" t="s">
        <v>143</v>
      </c>
      <c r="G111" s="12" t="s">
        <v>143</v>
      </c>
      <c r="H111" s="23" t="s">
        <v>143</v>
      </c>
      <c r="I111" s="27">
        <v>666381.25</v>
      </c>
      <c r="J111" s="12" t="s">
        <v>11</v>
      </c>
      <c r="K111" s="23" t="s">
        <v>143</v>
      </c>
      <c r="L111" s="23" t="s">
        <v>143</v>
      </c>
    </row>
    <row r="112" spans="1:12" x14ac:dyDescent="0.3">
      <c r="A112" s="6" t="s">
        <v>135</v>
      </c>
      <c r="B112" s="32">
        <v>42689</v>
      </c>
      <c r="C112" s="6" t="s">
        <v>137</v>
      </c>
      <c r="D112" s="6" t="s">
        <v>805</v>
      </c>
      <c r="E112" s="6" t="s">
        <v>143</v>
      </c>
      <c r="F112" s="12" t="s">
        <v>143</v>
      </c>
      <c r="G112" s="12" t="s">
        <v>143</v>
      </c>
      <c r="H112" s="23" t="s">
        <v>143</v>
      </c>
      <c r="I112" s="27">
        <v>515000</v>
      </c>
      <c r="J112" s="12" t="s">
        <v>11</v>
      </c>
      <c r="K112" s="23" t="s">
        <v>143</v>
      </c>
      <c r="L112" s="23" t="s">
        <v>143</v>
      </c>
    </row>
    <row r="113" spans="1:12" x14ac:dyDescent="0.3">
      <c r="A113" s="6" t="s">
        <v>135</v>
      </c>
      <c r="B113" s="32">
        <v>42705</v>
      </c>
      <c r="C113" s="6" t="s">
        <v>137</v>
      </c>
      <c r="D113" s="6" t="s">
        <v>366</v>
      </c>
      <c r="E113" s="6" t="s">
        <v>143</v>
      </c>
      <c r="F113" s="12" t="s">
        <v>143</v>
      </c>
      <c r="G113" s="12" t="s">
        <v>143</v>
      </c>
      <c r="H113" s="23" t="s">
        <v>143</v>
      </c>
      <c r="I113" s="27">
        <v>655695</v>
      </c>
      <c r="J113" s="12" t="s">
        <v>11</v>
      </c>
      <c r="K113" s="23" t="s">
        <v>143</v>
      </c>
      <c r="L113" s="23" t="s">
        <v>143</v>
      </c>
    </row>
    <row r="114" spans="1:12" x14ac:dyDescent="0.3">
      <c r="A114" s="6" t="s">
        <v>135</v>
      </c>
      <c r="B114" s="32">
        <v>42732</v>
      </c>
      <c r="C114" s="6" t="s">
        <v>3466</v>
      </c>
      <c r="D114" s="6" t="s">
        <v>98</v>
      </c>
      <c r="E114" s="6" t="s">
        <v>77</v>
      </c>
      <c r="F114" s="12" t="s">
        <v>143</v>
      </c>
      <c r="G114" s="12" t="s">
        <v>143</v>
      </c>
      <c r="H114" s="23" t="s">
        <v>143</v>
      </c>
      <c r="I114" s="27">
        <v>702114</v>
      </c>
      <c r="J114" s="12" t="s">
        <v>11</v>
      </c>
      <c r="K114" s="23" t="s">
        <v>143</v>
      </c>
      <c r="L114" s="23" t="s">
        <v>143</v>
      </c>
    </row>
    <row r="115" spans="1:12" x14ac:dyDescent="0.3">
      <c r="A115" s="6" t="s">
        <v>135</v>
      </c>
      <c r="B115" s="32">
        <v>42752</v>
      </c>
      <c r="C115" s="6" t="s">
        <v>137</v>
      </c>
      <c r="D115" s="6" t="s">
        <v>221</v>
      </c>
      <c r="E115" s="6" t="s">
        <v>143</v>
      </c>
      <c r="F115" s="12" t="s">
        <v>143</v>
      </c>
      <c r="G115" s="12" t="s">
        <v>143</v>
      </c>
      <c r="H115" s="23" t="s">
        <v>143</v>
      </c>
      <c r="I115" s="27">
        <v>773822.00000000012</v>
      </c>
      <c r="J115" s="12" t="s">
        <v>11</v>
      </c>
      <c r="K115" s="23" t="s">
        <v>143</v>
      </c>
      <c r="L115" s="23" t="s">
        <v>143</v>
      </c>
    </row>
    <row r="116" spans="1:12" x14ac:dyDescent="0.3">
      <c r="A116" s="6" t="s">
        <v>135</v>
      </c>
      <c r="B116" s="32">
        <v>42768</v>
      </c>
      <c r="C116" s="6" t="s">
        <v>2908</v>
      </c>
      <c r="D116" s="6" t="s">
        <v>138</v>
      </c>
      <c r="E116" s="6" t="s">
        <v>77</v>
      </c>
      <c r="F116" s="12" t="s">
        <v>143</v>
      </c>
      <c r="G116" s="12" t="s">
        <v>143</v>
      </c>
      <c r="H116" s="23" t="s">
        <v>143</v>
      </c>
      <c r="I116" s="27">
        <v>334194.96000000002</v>
      </c>
      <c r="J116" s="12" t="s">
        <v>11</v>
      </c>
      <c r="K116" s="23" t="s">
        <v>143</v>
      </c>
      <c r="L116" s="23" t="s">
        <v>143</v>
      </c>
    </row>
    <row r="117" spans="1:12" x14ac:dyDescent="0.3">
      <c r="A117" s="6" t="s">
        <v>135</v>
      </c>
      <c r="B117" s="32">
        <v>42768</v>
      </c>
      <c r="C117" s="6" t="s">
        <v>137</v>
      </c>
      <c r="D117" s="6" t="s">
        <v>60</v>
      </c>
      <c r="E117" s="6" t="s">
        <v>143</v>
      </c>
      <c r="F117" s="12" t="s">
        <v>143</v>
      </c>
      <c r="G117" s="12" t="s">
        <v>143</v>
      </c>
      <c r="H117" s="23" t="s">
        <v>143</v>
      </c>
      <c r="I117" s="27">
        <v>1805877.71</v>
      </c>
      <c r="J117" s="12" t="s">
        <v>11</v>
      </c>
      <c r="K117" s="23" t="s">
        <v>143</v>
      </c>
      <c r="L117" s="23" t="s">
        <v>143</v>
      </c>
    </row>
    <row r="118" spans="1:12" x14ac:dyDescent="0.3">
      <c r="A118" s="6" t="s">
        <v>135</v>
      </c>
      <c r="B118" s="32">
        <v>42809</v>
      </c>
      <c r="C118" s="6" t="s">
        <v>2919</v>
      </c>
      <c r="D118" s="6" t="s">
        <v>354</v>
      </c>
      <c r="E118" s="6" t="s">
        <v>77</v>
      </c>
      <c r="F118" s="12" t="s">
        <v>143</v>
      </c>
      <c r="G118" s="12" t="s">
        <v>143</v>
      </c>
      <c r="H118" s="23" t="s">
        <v>143</v>
      </c>
      <c r="I118" s="27">
        <v>1000000</v>
      </c>
      <c r="J118" s="12" t="s">
        <v>11</v>
      </c>
      <c r="K118" s="23" t="s">
        <v>143</v>
      </c>
      <c r="L118" s="23" t="s">
        <v>143</v>
      </c>
    </row>
    <row r="119" spans="1:12" x14ac:dyDescent="0.3">
      <c r="A119" s="6" t="s">
        <v>135</v>
      </c>
      <c r="B119" s="32">
        <v>42821</v>
      </c>
      <c r="C119" s="6" t="s">
        <v>137</v>
      </c>
      <c r="D119" s="6" t="s">
        <v>1017</v>
      </c>
      <c r="E119" s="6" t="s">
        <v>143</v>
      </c>
      <c r="F119" s="12" t="s">
        <v>143</v>
      </c>
      <c r="G119" s="12" t="s">
        <v>143</v>
      </c>
      <c r="H119" s="23" t="s">
        <v>143</v>
      </c>
      <c r="I119" s="27">
        <v>1699700</v>
      </c>
      <c r="J119" s="12" t="s">
        <v>11</v>
      </c>
      <c r="K119" s="23" t="s">
        <v>143</v>
      </c>
      <c r="L119" s="23" t="s">
        <v>143</v>
      </c>
    </row>
    <row r="120" spans="1:12" x14ac:dyDescent="0.3">
      <c r="A120" s="6" t="s">
        <v>135</v>
      </c>
      <c r="B120" s="32">
        <v>42821</v>
      </c>
      <c r="C120" s="6" t="s">
        <v>137</v>
      </c>
      <c r="D120" s="6" t="s">
        <v>234</v>
      </c>
      <c r="E120" s="6" t="s">
        <v>143</v>
      </c>
      <c r="F120" s="12" t="s">
        <v>143</v>
      </c>
      <c r="G120" s="12" t="s">
        <v>143</v>
      </c>
      <c r="H120" s="23" t="s">
        <v>143</v>
      </c>
      <c r="I120" s="27">
        <v>1418000</v>
      </c>
      <c r="J120" s="12" t="s">
        <v>11</v>
      </c>
      <c r="K120" s="23" t="s">
        <v>143</v>
      </c>
      <c r="L120" s="23" t="s">
        <v>143</v>
      </c>
    </row>
    <row r="121" spans="1:12" x14ac:dyDescent="0.3">
      <c r="A121" s="6" t="s">
        <v>135</v>
      </c>
      <c r="B121" s="32">
        <v>42893</v>
      </c>
      <c r="C121" s="6" t="s">
        <v>2932</v>
      </c>
      <c r="D121" s="6" t="s">
        <v>128</v>
      </c>
      <c r="E121" s="6" t="s">
        <v>77</v>
      </c>
      <c r="F121" s="12" t="s">
        <v>143</v>
      </c>
      <c r="G121" s="12" t="s">
        <v>143</v>
      </c>
      <c r="H121" s="23" t="s">
        <v>143</v>
      </c>
      <c r="I121" s="27">
        <v>739370.11</v>
      </c>
      <c r="J121" s="12" t="s">
        <v>11</v>
      </c>
      <c r="K121" s="23" t="s">
        <v>143</v>
      </c>
      <c r="L121" s="23" t="s">
        <v>143</v>
      </c>
    </row>
    <row r="122" spans="1:12" x14ac:dyDescent="0.3">
      <c r="A122" s="6" t="s">
        <v>135</v>
      </c>
      <c r="B122" s="32">
        <v>42930</v>
      </c>
      <c r="C122" s="6" t="s">
        <v>2276</v>
      </c>
      <c r="D122" s="6" t="s">
        <v>2277</v>
      </c>
      <c r="E122" s="6" t="s">
        <v>77</v>
      </c>
      <c r="F122" s="12" t="s">
        <v>143</v>
      </c>
      <c r="G122" s="12" t="s">
        <v>143</v>
      </c>
      <c r="H122" s="23" t="s">
        <v>143</v>
      </c>
      <c r="I122" s="27">
        <v>135087.75</v>
      </c>
      <c r="J122" s="12" t="s">
        <v>11</v>
      </c>
      <c r="K122" s="23" t="s">
        <v>143</v>
      </c>
      <c r="L122" s="23" t="s">
        <v>143</v>
      </c>
    </row>
    <row r="123" spans="1:12" x14ac:dyDescent="0.3">
      <c r="A123" s="6" t="s">
        <v>135</v>
      </c>
      <c r="B123" s="32">
        <v>42930</v>
      </c>
      <c r="C123" s="6" t="s">
        <v>2283</v>
      </c>
      <c r="D123" s="6" t="s">
        <v>173</v>
      </c>
      <c r="E123" s="6" t="s">
        <v>77</v>
      </c>
      <c r="F123" s="12" t="s">
        <v>143</v>
      </c>
      <c r="G123" s="12" t="s">
        <v>143</v>
      </c>
      <c r="H123" s="23" t="s">
        <v>143</v>
      </c>
      <c r="I123" s="27">
        <v>1000000</v>
      </c>
      <c r="J123" s="12" t="s">
        <v>11</v>
      </c>
      <c r="K123" s="23" t="s">
        <v>143</v>
      </c>
      <c r="L123" s="23" t="s">
        <v>143</v>
      </c>
    </row>
    <row r="124" spans="1:12" x14ac:dyDescent="0.3">
      <c r="A124" s="6" t="s">
        <v>135</v>
      </c>
      <c r="B124" s="32">
        <v>43018</v>
      </c>
      <c r="C124" s="6" t="s">
        <v>137</v>
      </c>
      <c r="D124" s="6" t="s">
        <v>366</v>
      </c>
      <c r="E124" s="6" t="s">
        <v>143</v>
      </c>
      <c r="F124" s="12" t="s">
        <v>143</v>
      </c>
      <c r="G124" s="12" t="s">
        <v>143</v>
      </c>
      <c r="H124" s="23" t="s">
        <v>143</v>
      </c>
      <c r="I124" s="27">
        <v>1431084</v>
      </c>
      <c r="J124" s="12" t="s">
        <v>11</v>
      </c>
      <c r="K124" s="23" t="s">
        <v>143</v>
      </c>
      <c r="L124" s="23" t="s">
        <v>143</v>
      </c>
    </row>
    <row r="125" spans="1:12" x14ac:dyDescent="0.3">
      <c r="A125" s="6" t="s">
        <v>135</v>
      </c>
      <c r="B125" s="32">
        <v>43018</v>
      </c>
      <c r="C125" s="6" t="s">
        <v>2289</v>
      </c>
      <c r="D125" s="6" t="s">
        <v>690</v>
      </c>
      <c r="E125" s="6" t="s">
        <v>77</v>
      </c>
      <c r="F125" s="12" t="s">
        <v>143</v>
      </c>
      <c r="G125" s="12" t="s">
        <v>143</v>
      </c>
      <c r="H125" s="23" t="s">
        <v>143</v>
      </c>
      <c r="I125" s="27">
        <v>493480</v>
      </c>
      <c r="J125" s="12" t="s">
        <v>11</v>
      </c>
      <c r="K125" s="23" t="s">
        <v>143</v>
      </c>
      <c r="L125" s="23" t="s">
        <v>143</v>
      </c>
    </row>
    <row r="126" spans="1:12" x14ac:dyDescent="0.3">
      <c r="A126" s="6" t="s">
        <v>135</v>
      </c>
      <c r="B126" s="32">
        <v>43052</v>
      </c>
      <c r="C126" s="6" t="s">
        <v>2298</v>
      </c>
      <c r="D126" s="6" t="s">
        <v>476</v>
      </c>
      <c r="E126" s="6" t="s">
        <v>143</v>
      </c>
      <c r="F126" s="12" t="s">
        <v>143</v>
      </c>
      <c r="G126" s="12" t="s">
        <v>143</v>
      </c>
      <c r="H126" s="23" t="s">
        <v>143</v>
      </c>
      <c r="I126" s="27">
        <v>0</v>
      </c>
      <c r="J126" s="12" t="s">
        <v>10</v>
      </c>
      <c r="K126" s="23" t="s">
        <v>143</v>
      </c>
      <c r="L126" s="23" t="s">
        <v>143</v>
      </c>
    </row>
    <row r="127" spans="1:12" x14ac:dyDescent="0.3">
      <c r="A127" s="6" t="s">
        <v>135</v>
      </c>
      <c r="B127" s="32">
        <v>43052</v>
      </c>
      <c r="C127" s="6" t="s">
        <v>2311</v>
      </c>
      <c r="D127" s="6" t="s">
        <v>1076</v>
      </c>
      <c r="E127" s="6" t="s">
        <v>77</v>
      </c>
      <c r="F127" s="12" t="s">
        <v>143</v>
      </c>
      <c r="G127" s="12" t="s">
        <v>143</v>
      </c>
      <c r="H127" s="23" t="s">
        <v>143</v>
      </c>
      <c r="I127" s="27">
        <v>0</v>
      </c>
      <c r="J127" s="12" t="s">
        <v>10</v>
      </c>
      <c r="K127" s="23" t="s">
        <v>143</v>
      </c>
      <c r="L127" s="23" t="s">
        <v>143</v>
      </c>
    </row>
    <row r="128" spans="1:12" x14ac:dyDescent="0.3">
      <c r="A128" s="6" t="s">
        <v>135</v>
      </c>
      <c r="B128" s="32">
        <v>43052</v>
      </c>
      <c r="C128" s="6" t="s">
        <v>2304</v>
      </c>
      <c r="D128" s="6" t="s">
        <v>476</v>
      </c>
      <c r="E128" s="6" t="s">
        <v>77</v>
      </c>
      <c r="F128" s="12" t="s">
        <v>143</v>
      </c>
      <c r="G128" s="12" t="s">
        <v>143</v>
      </c>
      <c r="H128" s="23" t="s">
        <v>143</v>
      </c>
      <c r="I128" s="27">
        <v>217517</v>
      </c>
      <c r="J128" s="12" t="s">
        <v>11</v>
      </c>
      <c r="K128" s="23" t="s">
        <v>143</v>
      </c>
      <c r="L128" s="23" t="s">
        <v>143</v>
      </c>
    </row>
    <row r="129" spans="1:12" x14ac:dyDescent="0.3">
      <c r="A129" s="6" t="s">
        <v>135</v>
      </c>
      <c r="B129" s="32">
        <v>43052</v>
      </c>
      <c r="C129" s="6" t="s">
        <v>137</v>
      </c>
      <c r="D129" s="6" t="s">
        <v>2318</v>
      </c>
      <c r="E129" s="6" t="s">
        <v>143</v>
      </c>
      <c r="F129" s="12" t="s">
        <v>143</v>
      </c>
      <c r="G129" s="12" t="s">
        <v>143</v>
      </c>
      <c r="H129" s="23" t="s">
        <v>143</v>
      </c>
      <c r="I129" s="27">
        <v>376038</v>
      </c>
      <c r="J129" s="12" t="s">
        <v>11</v>
      </c>
      <c r="K129" s="23" t="s">
        <v>143</v>
      </c>
      <c r="L129" s="23" t="s">
        <v>143</v>
      </c>
    </row>
    <row r="130" spans="1:12" x14ac:dyDescent="0.3">
      <c r="A130" s="6" t="s">
        <v>135</v>
      </c>
      <c r="B130" s="32">
        <v>43131</v>
      </c>
      <c r="C130" s="6" t="s">
        <v>137</v>
      </c>
      <c r="D130" s="6" t="s">
        <v>198</v>
      </c>
      <c r="E130" s="6" t="s">
        <v>143</v>
      </c>
      <c r="F130" s="12" t="s">
        <v>143</v>
      </c>
      <c r="G130" s="12" t="s">
        <v>143</v>
      </c>
      <c r="H130" s="23" t="s">
        <v>143</v>
      </c>
      <c r="I130" s="27">
        <v>950000</v>
      </c>
      <c r="J130" s="12" t="s">
        <v>11</v>
      </c>
      <c r="K130" s="23" t="s">
        <v>143</v>
      </c>
      <c r="L130" s="23" t="s">
        <v>143</v>
      </c>
    </row>
    <row r="131" spans="1:12" x14ac:dyDescent="0.3">
      <c r="A131" s="6" t="s">
        <v>135</v>
      </c>
      <c r="B131" s="32">
        <v>43131</v>
      </c>
      <c r="C131" s="6" t="s">
        <v>2330</v>
      </c>
      <c r="D131" s="6" t="s">
        <v>82</v>
      </c>
      <c r="E131" s="6" t="s">
        <v>77</v>
      </c>
      <c r="F131" s="12" t="s">
        <v>143</v>
      </c>
      <c r="G131" s="12" t="s">
        <v>143</v>
      </c>
      <c r="H131" s="23" t="s">
        <v>143</v>
      </c>
      <c r="I131" s="27">
        <v>2911773</v>
      </c>
      <c r="J131" s="12" t="s">
        <v>11</v>
      </c>
      <c r="K131" s="23" t="s">
        <v>143</v>
      </c>
      <c r="L131" s="23" t="s">
        <v>143</v>
      </c>
    </row>
    <row r="132" spans="1:12" x14ac:dyDescent="0.3">
      <c r="A132" s="6" t="s">
        <v>135</v>
      </c>
      <c r="B132" s="32">
        <v>43193</v>
      </c>
      <c r="C132" s="6" t="s">
        <v>2336</v>
      </c>
      <c r="D132" s="6" t="s">
        <v>1120</v>
      </c>
      <c r="E132" s="6" t="s">
        <v>77</v>
      </c>
      <c r="F132" s="12" t="s">
        <v>143</v>
      </c>
      <c r="G132" s="12" t="s">
        <v>143</v>
      </c>
      <c r="H132" s="23" t="s">
        <v>143</v>
      </c>
      <c r="I132" s="27">
        <v>200605.4</v>
      </c>
      <c r="J132" s="12" t="s">
        <v>11</v>
      </c>
      <c r="K132" s="23" t="s">
        <v>143</v>
      </c>
      <c r="L132" s="23" t="s">
        <v>143</v>
      </c>
    </row>
    <row r="133" spans="1:12" x14ac:dyDescent="0.3">
      <c r="A133" s="6" t="s">
        <v>135</v>
      </c>
      <c r="B133" s="32">
        <v>43287</v>
      </c>
      <c r="C133" s="6" t="s">
        <v>137</v>
      </c>
      <c r="D133" s="6" t="s">
        <v>466</v>
      </c>
      <c r="E133" s="6" t="s">
        <v>143</v>
      </c>
      <c r="F133" s="12" t="s">
        <v>143</v>
      </c>
      <c r="G133" s="12" t="s">
        <v>143</v>
      </c>
      <c r="H133" s="23" t="s">
        <v>143</v>
      </c>
      <c r="I133" s="27">
        <v>1997500</v>
      </c>
      <c r="J133" s="12" t="s">
        <v>11</v>
      </c>
      <c r="K133" s="23" t="s">
        <v>143</v>
      </c>
      <c r="L133" s="23" t="s">
        <v>143</v>
      </c>
    </row>
    <row r="134" spans="1:12" x14ac:dyDescent="0.3">
      <c r="A134" s="6" t="s">
        <v>135</v>
      </c>
      <c r="B134" s="32">
        <v>43339</v>
      </c>
      <c r="C134" s="6" t="s">
        <v>137</v>
      </c>
      <c r="D134" s="6" t="s">
        <v>375</v>
      </c>
      <c r="E134" s="6" t="s">
        <v>143</v>
      </c>
      <c r="F134" s="12" t="s">
        <v>143</v>
      </c>
      <c r="G134" s="12" t="s">
        <v>143</v>
      </c>
      <c r="H134" s="23" t="s">
        <v>143</v>
      </c>
      <c r="I134" s="27">
        <v>1514600</v>
      </c>
      <c r="J134" s="12" t="s">
        <v>11</v>
      </c>
      <c r="K134" s="23" t="s">
        <v>143</v>
      </c>
      <c r="L134" s="23" t="s">
        <v>143</v>
      </c>
    </row>
    <row r="135" spans="1:12" x14ac:dyDescent="0.3">
      <c r="A135" s="6" t="s">
        <v>135</v>
      </c>
      <c r="B135" s="32">
        <v>43349</v>
      </c>
      <c r="C135" s="6" t="s">
        <v>137</v>
      </c>
      <c r="D135" s="6" t="s">
        <v>873</v>
      </c>
      <c r="E135" s="6" t="s">
        <v>143</v>
      </c>
      <c r="F135" s="12" t="s">
        <v>143</v>
      </c>
      <c r="G135" s="12" t="s">
        <v>143</v>
      </c>
      <c r="H135" s="23" t="s">
        <v>143</v>
      </c>
      <c r="I135" s="27">
        <v>1083210.93</v>
      </c>
      <c r="J135" s="12" t="s">
        <v>11</v>
      </c>
      <c r="K135" s="23" t="s">
        <v>143</v>
      </c>
      <c r="L135" s="23" t="s">
        <v>143</v>
      </c>
    </row>
    <row r="136" spans="1:12" x14ac:dyDescent="0.3">
      <c r="A136" s="6" t="s">
        <v>135</v>
      </c>
      <c r="B136" s="32">
        <v>43363</v>
      </c>
      <c r="C136" s="6" t="s">
        <v>137</v>
      </c>
      <c r="D136" s="6" t="s">
        <v>1237</v>
      </c>
      <c r="E136" s="6" t="s">
        <v>143</v>
      </c>
      <c r="F136" s="12" t="s">
        <v>143</v>
      </c>
      <c r="G136" s="12" t="s">
        <v>143</v>
      </c>
      <c r="H136" s="23" t="s">
        <v>143</v>
      </c>
      <c r="I136" s="27">
        <v>1672435</v>
      </c>
      <c r="J136" s="12" t="s">
        <v>11</v>
      </c>
      <c r="K136" s="23" t="s">
        <v>143</v>
      </c>
      <c r="L136" s="23" t="s">
        <v>143</v>
      </c>
    </row>
    <row r="137" spans="1:12" x14ac:dyDescent="0.3">
      <c r="A137" s="6" t="s">
        <v>135</v>
      </c>
      <c r="B137" s="32">
        <v>43363</v>
      </c>
      <c r="C137" s="6" t="s">
        <v>137</v>
      </c>
      <c r="D137" s="6" t="s">
        <v>90</v>
      </c>
      <c r="E137" s="6" t="s">
        <v>143</v>
      </c>
      <c r="F137" s="12" t="s">
        <v>143</v>
      </c>
      <c r="G137" s="12" t="s">
        <v>143</v>
      </c>
      <c r="H137" s="23" t="s">
        <v>143</v>
      </c>
      <c r="I137" s="27">
        <v>1785000</v>
      </c>
      <c r="J137" s="12" t="s">
        <v>11</v>
      </c>
      <c r="K137" s="23" t="s">
        <v>143</v>
      </c>
      <c r="L137" s="23" t="s">
        <v>143</v>
      </c>
    </row>
    <row r="138" spans="1:12" x14ac:dyDescent="0.3">
      <c r="A138" s="6" t="s">
        <v>135</v>
      </c>
      <c r="B138" s="32">
        <v>43378</v>
      </c>
      <c r="C138" s="6" t="s">
        <v>137</v>
      </c>
      <c r="D138" s="6" t="s">
        <v>1120</v>
      </c>
      <c r="E138" s="6" t="s">
        <v>143</v>
      </c>
      <c r="F138" s="12" t="s">
        <v>143</v>
      </c>
      <c r="G138" s="12" t="s">
        <v>143</v>
      </c>
      <c r="H138" s="23" t="s">
        <v>143</v>
      </c>
      <c r="I138" s="27">
        <v>2456024</v>
      </c>
      <c r="J138" s="12" t="s">
        <v>11</v>
      </c>
      <c r="K138" s="23" t="s">
        <v>143</v>
      </c>
      <c r="L138" s="23" t="s">
        <v>143</v>
      </c>
    </row>
    <row r="139" spans="1:12" x14ac:dyDescent="0.3">
      <c r="A139" s="6" t="s">
        <v>135</v>
      </c>
      <c r="B139" s="32">
        <v>43378</v>
      </c>
      <c r="C139" s="6" t="s">
        <v>137</v>
      </c>
      <c r="D139" s="6" t="s">
        <v>2377</v>
      </c>
      <c r="E139" s="6" t="s">
        <v>143</v>
      </c>
      <c r="F139" s="12" t="s">
        <v>143</v>
      </c>
      <c r="G139" s="12" t="s">
        <v>143</v>
      </c>
      <c r="H139" s="23" t="s">
        <v>143</v>
      </c>
      <c r="I139" s="27">
        <v>1506719</v>
      </c>
      <c r="J139" s="12" t="s">
        <v>11</v>
      </c>
      <c r="K139" s="23" t="s">
        <v>143</v>
      </c>
      <c r="L139" s="23" t="s">
        <v>143</v>
      </c>
    </row>
    <row r="140" spans="1:12" x14ac:dyDescent="0.3">
      <c r="A140" s="6" t="s">
        <v>135</v>
      </c>
      <c r="B140" s="32">
        <v>43378</v>
      </c>
      <c r="C140" s="6" t="s">
        <v>137</v>
      </c>
      <c r="D140" s="6" t="s">
        <v>2385</v>
      </c>
      <c r="E140" s="6" t="s">
        <v>143</v>
      </c>
      <c r="F140" s="12" t="s">
        <v>143</v>
      </c>
      <c r="G140" s="12" t="s">
        <v>143</v>
      </c>
      <c r="H140" s="23" t="s">
        <v>143</v>
      </c>
      <c r="I140" s="27">
        <v>580103</v>
      </c>
      <c r="J140" s="12" t="s">
        <v>11</v>
      </c>
      <c r="K140" s="23" t="s">
        <v>143</v>
      </c>
      <c r="L140" s="23" t="s">
        <v>143</v>
      </c>
    </row>
    <row r="141" spans="1:12" x14ac:dyDescent="0.3">
      <c r="A141" s="6" t="s">
        <v>135</v>
      </c>
      <c r="B141" s="32">
        <v>43402</v>
      </c>
      <c r="C141" s="6" t="s">
        <v>137</v>
      </c>
      <c r="D141" s="6" t="s">
        <v>2392</v>
      </c>
      <c r="E141" s="6" t="s">
        <v>143</v>
      </c>
      <c r="F141" s="12" t="s">
        <v>143</v>
      </c>
      <c r="G141" s="12" t="s">
        <v>143</v>
      </c>
      <c r="H141" s="23" t="s">
        <v>143</v>
      </c>
      <c r="I141" s="27">
        <v>990361</v>
      </c>
      <c r="J141" s="12" t="s">
        <v>11</v>
      </c>
      <c r="K141" s="23" t="s">
        <v>143</v>
      </c>
      <c r="L141" s="23" t="s">
        <v>143</v>
      </c>
    </row>
    <row r="142" spans="1:12" x14ac:dyDescent="0.3">
      <c r="A142" s="6" t="s">
        <v>135</v>
      </c>
      <c r="B142" s="32">
        <v>43406</v>
      </c>
      <c r="C142" s="6" t="s">
        <v>2398</v>
      </c>
      <c r="D142" s="6" t="s">
        <v>1017</v>
      </c>
      <c r="E142" s="6" t="s">
        <v>328</v>
      </c>
      <c r="F142" s="12" t="s">
        <v>143</v>
      </c>
      <c r="G142" s="12" t="s">
        <v>143</v>
      </c>
      <c r="H142" s="23" t="s">
        <v>143</v>
      </c>
      <c r="I142" s="27">
        <v>530539</v>
      </c>
      <c r="J142" s="12" t="s">
        <v>11</v>
      </c>
      <c r="K142" s="23" t="s">
        <v>143</v>
      </c>
      <c r="L142" s="23" t="s">
        <v>143</v>
      </c>
    </row>
    <row r="143" spans="1:12" x14ac:dyDescent="0.3">
      <c r="A143" s="6" t="s">
        <v>135</v>
      </c>
      <c r="B143" s="32">
        <v>43453</v>
      </c>
      <c r="C143" s="6" t="s">
        <v>137</v>
      </c>
      <c r="D143" s="6" t="s">
        <v>476</v>
      </c>
      <c r="E143" s="6" t="s">
        <v>143</v>
      </c>
      <c r="F143" s="12" t="s">
        <v>143</v>
      </c>
      <c r="G143" s="12" t="s">
        <v>143</v>
      </c>
      <c r="H143" s="23" t="s">
        <v>143</v>
      </c>
      <c r="I143" s="27">
        <v>671919.55</v>
      </c>
      <c r="J143" s="12" t="s">
        <v>11</v>
      </c>
      <c r="K143" s="23" t="s">
        <v>143</v>
      </c>
      <c r="L143" s="23" t="s">
        <v>143</v>
      </c>
    </row>
    <row r="144" spans="1:12" x14ac:dyDescent="0.3">
      <c r="A144" s="6" t="s">
        <v>135</v>
      </c>
      <c r="B144" s="32">
        <v>43472</v>
      </c>
      <c r="C144" s="6" t="s">
        <v>137</v>
      </c>
      <c r="D144" s="6" t="s">
        <v>1237</v>
      </c>
      <c r="E144" s="6" t="s">
        <v>143</v>
      </c>
      <c r="F144" s="12" t="s">
        <v>143</v>
      </c>
      <c r="G144" s="12" t="s">
        <v>143</v>
      </c>
      <c r="H144" s="23" t="s">
        <v>143</v>
      </c>
      <c r="I144" s="27">
        <v>997000</v>
      </c>
      <c r="J144" s="12" t="s">
        <v>11</v>
      </c>
      <c r="K144" s="23" t="s">
        <v>143</v>
      </c>
      <c r="L144" s="23" t="s">
        <v>143</v>
      </c>
    </row>
    <row r="145" spans="1:12" x14ac:dyDescent="0.3">
      <c r="A145" s="6" t="s">
        <v>135</v>
      </c>
      <c r="B145" s="32">
        <v>43475</v>
      </c>
      <c r="C145" s="6" t="s">
        <v>1767</v>
      </c>
      <c r="D145" s="6" t="s">
        <v>73</v>
      </c>
      <c r="E145" s="6" t="s">
        <v>77</v>
      </c>
      <c r="F145" s="12" t="s">
        <v>143</v>
      </c>
      <c r="G145" s="12" t="s">
        <v>143</v>
      </c>
      <c r="H145" s="23" t="s">
        <v>143</v>
      </c>
      <c r="I145" s="27">
        <v>231730</v>
      </c>
      <c r="J145" s="12" t="s">
        <v>11</v>
      </c>
      <c r="K145" s="23" t="s">
        <v>143</v>
      </c>
      <c r="L145" s="23" t="s">
        <v>143</v>
      </c>
    </row>
    <row r="146" spans="1:12" x14ac:dyDescent="0.3">
      <c r="A146" s="6" t="s">
        <v>135</v>
      </c>
      <c r="B146" s="32">
        <v>43557</v>
      </c>
      <c r="C146" s="6" t="s">
        <v>1773</v>
      </c>
      <c r="D146" s="6" t="s">
        <v>476</v>
      </c>
      <c r="E146" s="6" t="s">
        <v>77</v>
      </c>
      <c r="F146" s="12" t="s">
        <v>143</v>
      </c>
      <c r="G146" s="12" t="s">
        <v>143</v>
      </c>
      <c r="H146" s="23" t="s">
        <v>143</v>
      </c>
      <c r="I146" s="27">
        <v>225000</v>
      </c>
      <c r="J146" s="12" t="s">
        <v>11</v>
      </c>
      <c r="K146" s="23" t="s">
        <v>143</v>
      </c>
      <c r="L146" s="23" t="s">
        <v>143</v>
      </c>
    </row>
    <row r="147" spans="1:12" x14ac:dyDescent="0.3">
      <c r="A147" s="6" t="s">
        <v>135</v>
      </c>
      <c r="B147" s="32">
        <v>43577</v>
      </c>
      <c r="C147" s="6" t="s">
        <v>1779</v>
      </c>
      <c r="D147" s="6" t="s">
        <v>366</v>
      </c>
      <c r="E147" s="6" t="s">
        <v>77</v>
      </c>
      <c r="F147" s="12" t="s">
        <v>143</v>
      </c>
      <c r="G147" s="12" t="s">
        <v>143</v>
      </c>
      <c r="H147" s="23" t="s">
        <v>143</v>
      </c>
      <c r="I147" s="27">
        <v>0</v>
      </c>
      <c r="J147" s="12" t="s">
        <v>10</v>
      </c>
      <c r="K147" s="23" t="s">
        <v>143</v>
      </c>
      <c r="L147" s="23" t="s">
        <v>143</v>
      </c>
    </row>
    <row r="148" spans="1:12" x14ac:dyDescent="0.3">
      <c r="A148" s="6" t="s">
        <v>135</v>
      </c>
      <c r="B148" s="32">
        <v>43577</v>
      </c>
      <c r="C148" s="6" t="s">
        <v>1785</v>
      </c>
      <c r="D148" s="6" t="s">
        <v>213</v>
      </c>
      <c r="E148" s="6" t="s">
        <v>328</v>
      </c>
      <c r="F148" s="12" t="s">
        <v>143</v>
      </c>
      <c r="G148" s="12" t="s">
        <v>143</v>
      </c>
      <c r="H148" s="23" t="s">
        <v>143</v>
      </c>
      <c r="I148" s="27">
        <v>1500000</v>
      </c>
      <c r="J148" s="12" t="s">
        <v>11</v>
      </c>
      <c r="K148" s="23" t="s">
        <v>143</v>
      </c>
      <c r="L148" s="23" t="s">
        <v>143</v>
      </c>
    </row>
    <row r="149" spans="1:12" x14ac:dyDescent="0.3">
      <c r="A149" s="6" t="s">
        <v>135</v>
      </c>
      <c r="B149" s="32">
        <v>43577</v>
      </c>
      <c r="C149" s="6" t="s">
        <v>137</v>
      </c>
      <c r="D149" s="6" t="s">
        <v>322</v>
      </c>
      <c r="E149" s="6" t="s">
        <v>143</v>
      </c>
      <c r="F149" s="12" t="s">
        <v>143</v>
      </c>
      <c r="G149" s="12" t="s">
        <v>143</v>
      </c>
      <c r="H149" s="23" t="s">
        <v>143</v>
      </c>
      <c r="I149" s="27">
        <v>208350</v>
      </c>
      <c r="J149" s="12" t="s">
        <v>11</v>
      </c>
      <c r="K149" s="23" t="s">
        <v>143</v>
      </c>
      <c r="L149" s="23" t="s">
        <v>143</v>
      </c>
    </row>
    <row r="150" spans="1:12" x14ac:dyDescent="0.3">
      <c r="A150" s="6" t="s">
        <v>135</v>
      </c>
      <c r="B150" s="32">
        <v>43606</v>
      </c>
      <c r="C150" s="6" t="s">
        <v>137</v>
      </c>
      <c r="D150" s="6" t="s">
        <v>1017</v>
      </c>
      <c r="E150" s="6" t="s">
        <v>143</v>
      </c>
      <c r="F150" s="12" t="s">
        <v>143</v>
      </c>
      <c r="G150" s="12" t="s">
        <v>143</v>
      </c>
      <c r="H150" s="23" t="s">
        <v>143</v>
      </c>
      <c r="I150" s="27">
        <v>942571</v>
      </c>
      <c r="J150" s="12" t="s">
        <v>11</v>
      </c>
      <c r="K150" s="23" t="s">
        <v>143</v>
      </c>
      <c r="L150" s="23" t="s">
        <v>143</v>
      </c>
    </row>
    <row r="151" spans="1:12" x14ac:dyDescent="0.3">
      <c r="A151" s="6" t="s">
        <v>135</v>
      </c>
      <c r="B151" s="32">
        <v>43606</v>
      </c>
      <c r="C151" s="6" t="s">
        <v>1804</v>
      </c>
      <c r="D151" s="6" t="s">
        <v>1805</v>
      </c>
      <c r="E151" s="6" t="s">
        <v>77</v>
      </c>
      <c r="F151" s="12" t="s">
        <v>143</v>
      </c>
      <c r="G151" s="12" t="s">
        <v>143</v>
      </c>
      <c r="H151" s="23" t="s">
        <v>143</v>
      </c>
      <c r="I151" s="27">
        <v>445434</v>
      </c>
      <c r="J151" s="12" t="s">
        <v>11</v>
      </c>
      <c r="K151" s="23" t="s">
        <v>143</v>
      </c>
      <c r="L151" s="23" t="s">
        <v>143</v>
      </c>
    </row>
    <row r="152" spans="1:12" x14ac:dyDescent="0.3">
      <c r="A152" s="6" t="s">
        <v>135</v>
      </c>
      <c r="B152" s="32">
        <v>43614</v>
      </c>
      <c r="C152" s="6" t="s">
        <v>137</v>
      </c>
      <c r="D152" s="6" t="s">
        <v>128</v>
      </c>
      <c r="E152" s="6" t="s">
        <v>143</v>
      </c>
      <c r="F152" s="12" t="s">
        <v>143</v>
      </c>
      <c r="G152" s="12" t="s">
        <v>143</v>
      </c>
      <c r="H152" s="23" t="s">
        <v>143</v>
      </c>
      <c r="I152" s="27">
        <v>1305520</v>
      </c>
      <c r="J152" s="12" t="s">
        <v>11</v>
      </c>
      <c r="K152" s="23" t="s">
        <v>143</v>
      </c>
      <c r="L152" s="23" t="s">
        <v>143</v>
      </c>
    </row>
    <row r="153" spans="1:12" x14ac:dyDescent="0.3">
      <c r="A153" s="6" t="s">
        <v>135</v>
      </c>
      <c r="B153" s="32">
        <v>43636</v>
      </c>
      <c r="C153" s="6" t="s">
        <v>137</v>
      </c>
      <c r="D153" s="6" t="s">
        <v>138</v>
      </c>
      <c r="E153" s="6" t="s">
        <v>143</v>
      </c>
      <c r="F153" s="12" t="s">
        <v>143</v>
      </c>
      <c r="G153" s="12" t="s">
        <v>143</v>
      </c>
      <c r="H153" s="23" t="s">
        <v>143</v>
      </c>
      <c r="I153" s="27">
        <v>1449996</v>
      </c>
      <c r="J153" s="12" t="s">
        <v>11</v>
      </c>
      <c r="K153" s="23" t="s">
        <v>143</v>
      </c>
      <c r="L153" s="23" t="s">
        <v>143</v>
      </c>
    </row>
    <row r="154" spans="1:12" x14ac:dyDescent="0.3">
      <c r="A154" s="6" t="s">
        <v>135</v>
      </c>
      <c r="B154" s="32">
        <v>43647</v>
      </c>
      <c r="C154" s="6" t="s">
        <v>137</v>
      </c>
      <c r="D154" s="6" t="s">
        <v>73</v>
      </c>
      <c r="E154" s="6" t="s">
        <v>143</v>
      </c>
      <c r="F154" s="12" t="s">
        <v>143</v>
      </c>
      <c r="G154" s="12" t="s">
        <v>143</v>
      </c>
      <c r="H154" s="23" t="s">
        <v>143</v>
      </c>
      <c r="I154" s="27">
        <v>789500</v>
      </c>
      <c r="J154" s="12" t="s">
        <v>11</v>
      </c>
      <c r="K154" s="23" t="s">
        <v>143</v>
      </c>
      <c r="L154" s="23" t="s">
        <v>143</v>
      </c>
    </row>
    <row r="155" spans="1:12" x14ac:dyDescent="0.3">
      <c r="A155" s="6" t="s">
        <v>135</v>
      </c>
      <c r="B155" s="32">
        <v>43676</v>
      </c>
      <c r="C155" s="6" t="s">
        <v>137</v>
      </c>
      <c r="D155" s="6" t="s">
        <v>98</v>
      </c>
      <c r="E155" s="6" t="s">
        <v>143</v>
      </c>
      <c r="F155" s="12" t="s">
        <v>143</v>
      </c>
      <c r="G155" s="12" t="s">
        <v>143</v>
      </c>
      <c r="H155" s="23" t="s">
        <v>143</v>
      </c>
      <c r="I155" s="27">
        <v>1630861</v>
      </c>
      <c r="J155" s="12" t="s">
        <v>11</v>
      </c>
      <c r="K155" s="23" t="s">
        <v>143</v>
      </c>
      <c r="L155" s="23" t="s">
        <v>143</v>
      </c>
    </row>
    <row r="156" spans="1:12" x14ac:dyDescent="0.3">
      <c r="A156" s="6" t="s">
        <v>135</v>
      </c>
      <c r="B156" s="32">
        <v>43711</v>
      </c>
      <c r="C156" s="6" t="s">
        <v>137</v>
      </c>
      <c r="D156" s="6" t="s">
        <v>1829</v>
      </c>
      <c r="E156" s="6" t="s">
        <v>143</v>
      </c>
      <c r="F156" s="12" t="s">
        <v>143</v>
      </c>
      <c r="G156" s="12" t="s">
        <v>143</v>
      </c>
      <c r="H156" s="23" t="s">
        <v>143</v>
      </c>
      <c r="I156" s="27">
        <v>16849</v>
      </c>
      <c r="J156" s="12" t="s">
        <v>11</v>
      </c>
      <c r="K156" s="23" t="s">
        <v>143</v>
      </c>
      <c r="L156" s="23" t="s">
        <v>143</v>
      </c>
    </row>
    <row r="157" spans="1:12" x14ac:dyDescent="0.3">
      <c r="A157" s="6" t="s">
        <v>135</v>
      </c>
      <c r="B157" s="32">
        <v>43711</v>
      </c>
      <c r="C157" s="6" t="s">
        <v>137</v>
      </c>
      <c r="D157" s="6" t="s">
        <v>1836</v>
      </c>
      <c r="E157" s="6" t="s">
        <v>143</v>
      </c>
      <c r="F157" s="12" t="s">
        <v>143</v>
      </c>
      <c r="G157" s="12" t="s">
        <v>143</v>
      </c>
      <c r="H157" s="23" t="s">
        <v>143</v>
      </c>
      <c r="I157" s="27">
        <v>748640</v>
      </c>
      <c r="J157" s="12" t="s">
        <v>11</v>
      </c>
      <c r="K157" s="23" t="s">
        <v>143</v>
      </c>
      <c r="L157" s="23" t="s">
        <v>143</v>
      </c>
    </row>
    <row r="158" spans="1:12" x14ac:dyDescent="0.3">
      <c r="A158" s="6" t="s">
        <v>135</v>
      </c>
      <c r="B158" s="32">
        <v>43752</v>
      </c>
      <c r="C158" s="6" t="s">
        <v>137</v>
      </c>
      <c r="D158" s="6" t="s">
        <v>1161</v>
      </c>
      <c r="E158" s="6" t="s">
        <v>143</v>
      </c>
      <c r="F158" s="12" t="s">
        <v>143</v>
      </c>
      <c r="G158" s="12" t="s">
        <v>143</v>
      </c>
      <c r="H158" s="23" t="s">
        <v>143</v>
      </c>
      <c r="I158" s="27">
        <v>352500</v>
      </c>
      <c r="J158" s="12" t="s">
        <v>11</v>
      </c>
      <c r="K158" s="23" t="s">
        <v>143</v>
      </c>
      <c r="L158" s="23" t="s">
        <v>143</v>
      </c>
    </row>
    <row r="159" spans="1:12" x14ac:dyDescent="0.3">
      <c r="A159" s="6" t="s">
        <v>135</v>
      </c>
      <c r="B159" s="32">
        <v>43788</v>
      </c>
      <c r="C159" s="6" t="s">
        <v>1849</v>
      </c>
      <c r="D159" s="6" t="s">
        <v>440</v>
      </c>
      <c r="E159" s="6" t="s">
        <v>77</v>
      </c>
      <c r="F159" s="12" t="s">
        <v>143</v>
      </c>
      <c r="G159" s="12" t="s">
        <v>143</v>
      </c>
      <c r="H159" s="23" t="s">
        <v>143</v>
      </c>
      <c r="I159" s="27">
        <v>880750</v>
      </c>
      <c r="J159" s="12" t="s">
        <v>11</v>
      </c>
      <c r="K159" s="23" t="s">
        <v>143</v>
      </c>
      <c r="L159" s="23" t="s">
        <v>143</v>
      </c>
    </row>
    <row r="160" spans="1:12" x14ac:dyDescent="0.3">
      <c r="A160" s="6" t="s">
        <v>135</v>
      </c>
      <c r="B160" s="32">
        <v>43811</v>
      </c>
      <c r="C160" s="6" t="s">
        <v>1855</v>
      </c>
      <c r="D160" s="6" t="s">
        <v>510</v>
      </c>
      <c r="E160" s="6" t="s">
        <v>77</v>
      </c>
      <c r="F160" s="12" t="s">
        <v>143</v>
      </c>
      <c r="G160" s="12" t="s">
        <v>143</v>
      </c>
      <c r="H160" s="23" t="s">
        <v>143</v>
      </c>
      <c r="I160" s="27">
        <v>51030</v>
      </c>
      <c r="J160" s="12" t="s">
        <v>11</v>
      </c>
      <c r="K160" s="23" t="s">
        <v>143</v>
      </c>
      <c r="L160" s="23" t="s">
        <v>143</v>
      </c>
    </row>
    <row r="161" spans="1:12" x14ac:dyDescent="0.3">
      <c r="A161" s="6" t="s">
        <v>135</v>
      </c>
      <c r="B161" s="32">
        <v>43864</v>
      </c>
      <c r="C161" s="6" t="s">
        <v>1259</v>
      </c>
      <c r="D161" s="6" t="s">
        <v>1260</v>
      </c>
      <c r="E161" s="6" t="s">
        <v>77</v>
      </c>
      <c r="F161" s="12" t="s">
        <v>143</v>
      </c>
      <c r="G161" s="12" t="s">
        <v>143</v>
      </c>
      <c r="H161" s="23" t="s">
        <v>143</v>
      </c>
      <c r="I161" s="27">
        <v>500000</v>
      </c>
      <c r="J161" s="12" t="s">
        <v>11</v>
      </c>
      <c r="K161" s="23" t="s">
        <v>143</v>
      </c>
      <c r="L161" s="23" t="s">
        <v>143</v>
      </c>
    </row>
    <row r="162" spans="1:12" x14ac:dyDescent="0.3">
      <c r="A162" s="6" t="s">
        <v>135</v>
      </c>
      <c r="B162" s="32">
        <v>43881</v>
      </c>
      <c r="C162" s="6" t="s">
        <v>148</v>
      </c>
      <c r="D162" s="6" t="s">
        <v>90</v>
      </c>
      <c r="E162" s="6" t="s">
        <v>153</v>
      </c>
      <c r="F162" s="12" t="s">
        <v>143</v>
      </c>
      <c r="G162" s="12" t="s">
        <v>143</v>
      </c>
      <c r="H162" s="23" t="s">
        <v>143</v>
      </c>
      <c r="I162" s="27">
        <v>500000</v>
      </c>
      <c r="J162" s="12" t="s">
        <v>11</v>
      </c>
      <c r="K162" s="23" t="s">
        <v>143</v>
      </c>
      <c r="L162" s="23" t="s">
        <v>143</v>
      </c>
    </row>
    <row r="163" spans="1:12" x14ac:dyDescent="0.3">
      <c r="A163" s="6" t="s">
        <v>135</v>
      </c>
      <c r="B163" s="32">
        <v>43920</v>
      </c>
      <c r="C163" s="6" t="s">
        <v>1267</v>
      </c>
      <c r="D163" s="6" t="s">
        <v>1268</v>
      </c>
      <c r="E163" s="6" t="s">
        <v>77</v>
      </c>
      <c r="F163" s="12" t="s">
        <v>143</v>
      </c>
      <c r="G163" s="12" t="s">
        <v>143</v>
      </c>
      <c r="H163" s="23" t="s">
        <v>143</v>
      </c>
      <c r="I163" s="27">
        <v>1095000</v>
      </c>
      <c r="J163" s="12" t="s">
        <v>11</v>
      </c>
      <c r="K163" s="23" t="s">
        <v>143</v>
      </c>
      <c r="L163" s="23" t="s">
        <v>143</v>
      </c>
    </row>
    <row r="164" spans="1:12" x14ac:dyDescent="0.3">
      <c r="A164" s="6" t="s">
        <v>135</v>
      </c>
      <c r="B164" s="32">
        <v>43963</v>
      </c>
      <c r="C164" s="6" t="s">
        <v>137</v>
      </c>
      <c r="D164" s="6" t="s">
        <v>60</v>
      </c>
      <c r="E164" s="6" t="s">
        <v>143</v>
      </c>
      <c r="F164" s="12" t="s">
        <v>143</v>
      </c>
      <c r="G164" s="12" t="s">
        <v>143</v>
      </c>
      <c r="H164" s="23" t="s">
        <v>143</v>
      </c>
      <c r="I164" s="27">
        <v>0</v>
      </c>
      <c r="J164" s="12" t="s">
        <v>10</v>
      </c>
      <c r="K164" s="23" t="s">
        <v>143</v>
      </c>
      <c r="L164" s="23" t="s">
        <v>143</v>
      </c>
    </row>
    <row r="165" spans="1:12" x14ac:dyDescent="0.3">
      <c r="A165" s="6" t="s">
        <v>135</v>
      </c>
      <c r="B165" s="32">
        <v>44039</v>
      </c>
      <c r="C165" s="6" t="s">
        <v>137</v>
      </c>
      <c r="D165" s="6" t="s">
        <v>805</v>
      </c>
      <c r="E165" s="6" t="s">
        <v>143</v>
      </c>
      <c r="F165" s="12" t="s">
        <v>143</v>
      </c>
      <c r="G165" s="12" t="s">
        <v>143</v>
      </c>
      <c r="H165" s="23" t="s">
        <v>143</v>
      </c>
      <c r="I165" s="27">
        <v>332511</v>
      </c>
      <c r="J165" s="12" t="s">
        <v>11</v>
      </c>
      <c r="K165" s="23" t="s">
        <v>143</v>
      </c>
      <c r="L165" s="23" t="s">
        <v>143</v>
      </c>
    </row>
    <row r="166" spans="1:12" x14ac:dyDescent="0.3">
      <c r="A166" s="6" t="s">
        <v>135</v>
      </c>
      <c r="B166" s="32">
        <v>44039</v>
      </c>
      <c r="C166" s="6" t="s">
        <v>137</v>
      </c>
      <c r="D166" s="6" t="s">
        <v>1144</v>
      </c>
      <c r="E166" s="6" t="s">
        <v>143</v>
      </c>
      <c r="F166" s="12" t="s">
        <v>143</v>
      </c>
      <c r="G166" s="12" t="s">
        <v>143</v>
      </c>
      <c r="H166" s="23" t="s">
        <v>143</v>
      </c>
      <c r="I166" s="27">
        <v>1930224</v>
      </c>
      <c r="J166" s="12" t="s">
        <v>11</v>
      </c>
      <c r="K166" s="23" t="s">
        <v>143</v>
      </c>
      <c r="L166" s="23" t="s">
        <v>143</v>
      </c>
    </row>
    <row r="167" spans="1:12" x14ac:dyDescent="0.3">
      <c r="A167" s="6" t="s">
        <v>135</v>
      </c>
      <c r="B167" s="32">
        <v>44098</v>
      </c>
      <c r="C167" s="6" t="s">
        <v>137</v>
      </c>
      <c r="D167" s="6" t="s">
        <v>466</v>
      </c>
      <c r="E167" s="6" t="s">
        <v>143</v>
      </c>
      <c r="F167" s="12" t="s">
        <v>143</v>
      </c>
      <c r="G167" s="12" t="s">
        <v>143</v>
      </c>
      <c r="H167" s="23" t="s">
        <v>143</v>
      </c>
      <c r="I167" s="27">
        <v>1281145</v>
      </c>
      <c r="J167" s="12" t="s">
        <v>11</v>
      </c>
      <c r="K167" s="23" t="s">
        <v>143</v>
      </c>
      <c r="L167" s="23" t="s">
        <v>143</v>
      </c>
    </row>
    <row r="168" spans="1:12" x14ac:dyDescent="0.3">
      <c r="A168" s="6" t="s">
        <v>135</v>
      </c>
      <c r="B168" s="32">
        <v>44165</v>
      </c>
      <c r="C168" s="6" t="s">
        <v>1306</v>
      </c>
      <c r="D168" s="6" t="s">
        <v>561</v>
      </c>
      <c r="E168" s="6" t="s">
        <v>77</v>
      </c>
      <c r="F168" s="12" t="s">
        <v>143</v>
      </c>
      <c r="G168" s="12" t="s">
        <v>143</v>
      </c>
      <c r="H168" s="23" t="s">
        <v>143</v>
      </c>
      <c r="I168" s="27">
        <v>223383.78</v>
      </c>
      <c r="J168" s="12" t="s">
        <v>11</v>
      </c>
      <c r="K168" s="23" t="s">
        <v>143</v>
      </c>
      <c r="L168" s="23" t="s">
        <v>143</v>
      </c>
    </row>
    <row r="169" spans="1:12" x14ac:dyDescent="0.3">
      <c r="A169" s="6" t="s">
        <v>135</v>
      </c>
      <c r="B169" s="32">
        <v>44175</v>
      </c>
      <c r="C169" s="6" t="s">
        <v>137</v>
      </c>
      <c r="D169" s="6" t="s">
        <v>158</v>
      </c>
      <c r="E169" s="6" t="s">
        <v>143</v>
      </c>
      <c r="F169" s="12" t="s">
        <v>143</v>
      </c>
      <c r="G169" s="12" t="s">
        <v>143</v>
      </c>
      <c r="H169" s="23" t="s">
        <v>143</v>
      </c>
      <c r="I169" s="27">
        <v>1500000</v>
      </c>
      <c r="J169" s="12" t="s">
        <v>11</v>
      </c>
      <c r="K169" s="23" t="s">
        <v>143</v>
      </c>
      <c r="L169" s="23" t="s">
        <v>143</v>
      </c>
    </row>
    <row r="170" spans="1:12" x14ac:dyDescent="0.3">
      <c r="A170" s="6" t="s">
        <v>135</v>
      </c>
      <c r="B170" s="32">
        <v>44207</v>
      </c>
      <c r="C170" s="6" t="s">
        <v>642</v>
      </c>
      <c r="D170" s="6" t="s">
        <v>73</v>
      </c>
      <c r="E170" s="6" t="s">
        <v>143</v>
      </c>
      <c r="F170" s="12" t="s">
        <v>143</v>
      </c>
      <c r="G170" s="12" t="s">
        <v>143</v>
      </c>
      <c r="H170" s="23" t="s">
        <v>143</v>
      </c>
      <c r="I170" s="27">
        <v>500000</v>
      </c>
      <c r="J170" s="12" t="s">
        <v>11</v>
      </c>
      <c r="K170" s="23" t="s">
        <v>143</v>
      </c>
      <c r="L170" s="23" t="s">
        <v>143</v>
      </c>
    </row>
    <row r="171" spans="1:12" x14ac:dyDescent="0.3">
      <c r="A171" s="6" t="s">
        <v>135</v>
      </c>
      <c r="B171" s="32">
        <v>44207</v>
      </c>
      <c r="C171" s="6" t="s">
        <v>137</v>
      </c>
      <c r="D171" s="6" t="s">
        <v>354</v>
      </c>
      <c r="E171" s="6" t="s">
        <v>143</v>
      </c>
      <c r="F171" s="12" t="s">
        <v>143</v>
      </c>
      <c r="G171" s="12" t="s">
        <v>143</v>
      </c>
      <c r="H171" s="23" t="s">
        <v>143</v>
      </c>
      <c r="I171" s="27">
        <v>3745640</v>
      </c>
      <c r="J171" s="12" t="s">
        <v>11</v>
      </c>
      <c r="K171" s="23" t="s">
        <v>143</v>
      </c>
      <c r="L171" s="23" t="s">
        <v>143</v>
      </c>
    </row>
    <row r="172" spans="1:12" x14ac:dyDescent="0.3">
      <c r="A172" s="6" t="s">
        <v>135</v>
      </c>
      <c r="B172" s="32">
        <v>44228</v>
      </c>
      <c r="C172" s="6" t="s">
        <v>137</v>
      </c>
      <c r="D172" s="6" t="s">
        <v>98</v>
      </c>
      <c r="E172" s="6" t="s">
        <v>143</v>
      </c>
      <c r="F172" s="12" t="s">
        <v>143</v>
      </c>
      <c r="G172" s="12" t="s">
        <v>143</v>
      </c>
      <c r="H172" s="23" t="s">
        <v>143</v>
      </c>
      <c r="I172" s="27">
        <v>398692</v>
      </c>
      <c r="J172" s="12" t="s">
        <v>9</v>
      </c>
      <c r="K172" s="23" t="s">
        <v>143</v>
      </c>
      <c r="L172" s="23" t="s">
        <v>143</v>
      </c>
    </row>
    <row r="173" spans="1:12" x14ac:dyDescent="0.3">
      <c r="A173" s="6" t="s">
        <v>135</v>
      </c>
      <c r="B173" s="32">
        <v>44237</v>
      </c>
      <c r="C173" s="6" t="s">
        <v>661</v>
      </c>
      <c r="D173" s="6" t="s">
        <v>501</v>
      </c>
      <c r="E173" s="6" t="s">
        <v>666</v>
      </c>
      <c r="F173" s="12" t="s">
        <v>143</v>
      </c>
      <c r="G173" s="12" t="s">
        <v>143</v>
      </c>
      <c r="H173" s="23" t="s">
        <v>143</v>
      </c>
      <c r="I173" s="27">
        <v>400000</v>
      </c>
      <c r="J173" s="12" t="s">
        <v>11</v>
      </c>
      <c r="K173" s="23" t="s">
        <v>143</v>
      </c>
      <c r="L173" s="23" t="s">
        <v>143</v>
      </c>
    </row>
    <row r="174" spans="1:12" x14ac:dyDescent="0.3">
      <c r="A174" s="6" t="s">
        <v>135</v>
      </c>
      <c r="B174" s="32">
        <v>44245</v>
      </c>
      <c r="C174" s="6" t="s">
        <v>137</v>
      </c>
      <c r="D174" s="6" t="s">
        <v>165</v>
      </c>
      <c r="E174" s="6" t="s">
        <v>143</v>
      </c>
      <c r="F174" s="12" t="s">
        <v>143</v>
      </c>
      <c r="G174" s="12" t="s">
        <v>143</v>
      </c>
      <c r="H174" s="23" t="s">
        <v>143</v>
      </c>
      <c r="I174" s="27">
        <v>720091.44</v>
      </c>
      <c r="J174" s="12" t="s">
        <v>11</v>
      </c>
      <c r="K174" s="23" t="s">
        <v>143</v>
      </c>
      <c r="L174" s="23" t="s">
        <v>143</v>
      </c>
    </row>
    <row r="175" spans="1:12" x14ac:dyDescent="0.3">
      <c r="A175" s="6" t="s">
        <v>135</v>
      </c>
      <c r="B175" s="32">
        <v>44271</v>
      </c>
      <c r="C175" s="6" t="s">
        <v>668</v>
      </c>
      <c r="D175" s="6" t="s">
        <v>669</v>
      </c>
      <c r="E175" s="6" t="s">
        <v>218</v>
      </c>
      <c r="F175" s="12" t="s">
        <v>143</v>
      </c>
      <c r="G175" s="12" t="s">
        <v>143</v>
      </c>
      <c r="H175" s="23" t="s">
        <v>143</v>
      </c>
      <c r="I175" s="27">
        <v>230942</v>
      </c>
      <c r="J175" s="12" t="s">
        <v>11</v>
      </c>
      <c r="K175" s="23" t="s">
        <v>143</v>
      </c>
      <c r="L175" s="23" t="s">
        <v>143</v>
      </c>
    </row>
    <row r="176" spans="1:12" x14ac:dyDescent="0.3">
      <c r="A176" s="6" t="s">
        <v>135</v>
      </c>
      <c r="B176" s="32">
        <v>44301</v>
      </c>
      <c r="C176" s="6" t="s">
        <v>137</v>
      </c>
      <c r="D176" s="6" t="s">
        <v>173</v>
      </c>
      <c r="E176" s="6" t="s">
        <v>143</v>
      </c>
      <c r="F176" s="12" t="s">
        <v>143</v>
      </c>
      <c r="G176" s="12" t="s">
        <v>143</v>
      </c>
      <c r="H176" s="23" t="s">
        <v>143</v>
      </c>
      <c r="I176" s="27">
        <v>1084636</v>
      </c>
      <c r="J176" s="12" t="s">
        <v>11</v>
      </c>
      <c r="K176" s="23" t="s">
        <v>143</v>
      </c>
      <c r="L176" s="23" t="s">
        <v>143</v>
      </c>
    </row>
    <row r="177" spans="1:12" x14ac:dyDescent="0.3">
      <c r="A177" s="6" t="s">
        <v>135</v>
      </c>
      <c r="B177" s="32">
        <v>44308</v>
      </c>
      <c r="C177" s="6" t="s">
        <v>137</v>
      </c>
      <c r="D177" s="6" t="s">
        <v>676</v>
      </c>
      <c r="E177" s="6" t="s">
        <v>143</v>
      </c>
      <c r="F177" s="12" t="s">
        <v>143</v>
      </c>
      <c r="G177" s="12" t="s">
        <v>143</v>
      </c>
      <c r="H177" s="23" t="s">
        <v>143</v>
      </c>
      <c r="I177" s="27">
        <v>0</v>
      </c>
      <c r="J177" s="12" t="s">
        <v>9</v>
      </c>
      <c r="K177" s="23" t="s">
        <v>143</v>
      </c>
      <c r="L177" s="23" t="s">
        <v>143</v>
      </c>
    </row>
    <row r="178" spans="1:12" x14ac:dyDescent="0.3">
      <c r="A178" s="6" t="s">
        <v>135</v>
      </c>
      <c r="B178" s="32">
        <v>44308</v>
      </c>
      <c r="C178" s="6" t="s">
        <v>137</v>
      </c>
      <c r="D178" s="6" t="s">
        <v>683</v>
      </c>
      <c r="E178" s="6" t="s">
        <v>143</v>
      </c>
      <c r="F178" s="12" t="s">
        <v>143</v>
      </c>
      <c r="G178" s="12" t="s">
        <v>143</v>
      </c>
      <c r="H178" s="23" t="s">
        <v>143</v>
      </c>
      <c r="I178" s="27">
        <v>1335000</v>
      </c>
      <c r="J178" s="12" t="s">
        <v>11</v>
      </c>
      <c r="K178" s="23" t="s">
        <v>143</v>
      </c>
      <c r="L178" s="23" t="s">
        <v>143</v>
      </c>
    </row>
    <row r="179" spans="1:12" x14ac:dyDescent="0.3">
      <c r="A179" s="6" t="s">
        <v>135</v>
      </c>
      <c r="B179" s="32">
        <v>44349</v>
      </c>
      <c r="C179" s="6" t="s">
        <v>689</v>
      </c>
      <c r="D179" s="6" t="s">
        <v>690</v>
      </c>
      <c r="E179" s="6" t="s">
        <v>695</v>
      </c>
      <c r="F179" s="12" t="s">
        <v>143</v>
      </c>
      <c r="G179" s="12" t="s">
        <v>143</v>
      </c>
      <c r="H179" s="23" t="s">
        <v>143</v>
      </c>
      <c r="I179" s="27">
        <v>540000</v>
      </c>
      <c r="J179" s="12" t="s">
        <v>11</v>
      </c>
      <c r="K179" s="23" t="s">
        <v>143</v>
      </c>
      <c r="L179" s="23" t="s">
        <v>143</v>
      </c>
    </row>
    <row r="180" spans="1:12" x14ac:dyDescent="0.3">
      <c r="A180" s="6" t="s">
        <v>135</v>
      </c>
      <c r="B180" s="32">
        <v>44364</v>
      </c>
      <c r="C180" s="6" t="s">
        <v>137</v>
      </c>
      <c r="D180" s="6" t="s">
        <v>181</v>
      </c>
      <c r="E180" s="6" t="s">
        <v>143</v>
      </c>
      <c r="F180" s="12" t="s">
        <v>143</v>
      </c>
      <c r="G180" s="12" t="s">
        <v>143</v>
      </c>
      <c r="H180" s="23" t="s">
        <v>143</v>
      </c>
      <c r="I180" s="27">
        <v>438024</v>
      </c>
      <c r="J180" s="12" t="s">
        <v>11</v>
      </c>
      <c r="K180" s="23" t="s">
        <v>143</v>
      </c>
      <c r="L180" s="23" t="s">
        <v>143</v>
      </c>
    </row>
    <row r="181" spans="1:12" x14ac:dyDescent="0.3">
      <c r="A181" s="6" t="s">
        <v>135</v>
      </c>
      <c r="B181" s="32">
        <v>44427</v>
      </c>
      <c r="C181" s="6" t="s">
        <v>189</v>
      </c>
      <c r="D181" s="6" t="s">
        <v>190</v>
      </c>
      <c r="E181" s="6" t="s">
        <v>77</v>
      </c>
      <c r="F181" s="12" t="s">
        <v>143</v>
      </c>
      <c r="G181" s="12" t="s">
        <v>143</v>
      </c>
      <c r="H181" s="23" t="s">
        <v>143</v>
      </c>
      <c r="I181" s="27">
        <v>546249</v>
      </c>
      <c r="J181" s="12" t="s">
        <v>11</v>
      </c>
      <c r="K181" s="23" t="s">
        <v>143</v>
      </c>
      <c r="L181" s="23" t="s">
        <v>143</v>
      </c>
    </row>
    <row r="182" spans="1:12" x14ac:dyDescent="0.3">
      <c r="A182" s="6" t="s">
        <v>135</v>
      </c>
      <c r="B182" s="32">
        <v>44427</v>
      </c>
      <c r="C182" s="6" t="s">
        <v>197</v>
      </c>
      <c r="D182" s="6" t="s">
        <v>198</v>
      </c>
      <c r="E182" s="6" t="s">
        <v>77</v>
      </c>
      <c r="F182" s="12" t="s">
        <v>143</v>
      </c>
      <c r="G182" s="12" t="s">
        <v>143</v>
      </c>
      <c r="H182" s="23" t="s">
        <v>143</v>
      </c>
      <c r="I182" s="27">
        <v>214281</v>
      </c>
      <c r="J182" s="12" t="s">
        <v>11</v>
      </c>
      <c r="K182" s="23" t="s">
        <v>143</v>
      </c>
      <c r="L182" s="23" t="s">
        <v>143</v>
      </c>
    </row>
    <row r="183" spans="1:12" x14ac:dyDescent="0.3">
      <c r="A183" s="6" t="s">
        <v>135</v>
      </c>
      <c r="B183" s="32">
        <v>44435</v>
      </c>
      <c r="C183" s="6" t="s">
        <v>137</v>
      </c>
      <c r="D183" s="6" t="s">
        <v>198</v>
      </c>
      <c r="E183" s="6" t="s">
        <v>153</v>
      </c>
      <c r="F183" s="12" t="s">
        <v>143</v>
      </c>
      <c r="G183" s="12" t="s">
        <v>143</v>
      </c>
      <c r="H183" s="23" t="s">
        <v>143</v>
      </c>
      <c r="I183" s="27">
        <v>2500000</v>
      </c>
      <c r="J183" s="12" t="s">
        <v>11</v>
      </c>
      <c r="K183" s="23" t="s">
        <v>143</v>
      </c>
      <c r="L183" s="23" t="s">
        <v>143</v>
      </c>
    </row>
    <row r="184" spans="1:12" x14ac:dyDescent="0.3">
      <c r="A184" s="6" t="s">
        <v>135</v>
      </c>
      <c r="B184" s="32">
        <v>44490</v>
      </c>
      <c r="C184" s="6" t="s">
        <v>212</v>
      </c>
      <c r="D184" s="6" t="s">
        <v>213</v>
      </c>
      <c r="E184" s="6" t="s">
        <v>218</v>
      </c>
      <c r="F184" s="12" t="s">
        <v>143</v>
      </c>
      <c r="G184" s="12" t="s">
        <v>143</v>
      </c>
      <c r="H184" s="23" t="s">
        <v>143</v>
      </c>
      <c r="I184" s="27">
        <v>500000</v>
      </c>
      <c r="J184" s="12" t="s">
        <v>11</v>
      </c>
      <c r="K184" s="23" t="s">
        <v>143</v>
      </c>
      <c r="L184" s="23" t="s">
        <v>143</v>
      </c>
    </row>
    <row r="185" spans="1:12" x14ac:dyDescent="0.3">
      <c r="A185" s="6" t="s">
        <v>135</v>
      </c>
      <c r="B185" s="32">
        <v>44609</v>
      </c>
      <c r="C185" s="6" t="s">
        <v>137</v>
      </c>
      <c r="D185" s="6" t="s">
        <v>221</v>
      </c>
      <c r="E185" s="6" t="s">
        <v>143</v>
      </c>
      <c r="F185" s="12" t="s">
        <v>143</v>
      </c>
      <c r="G185" s="12" t="s">
        <v>143</v>
      </c>
      <c r="H185" s="23" t="s">
        <v>143</v>
      </c>
      <c r="I185" s="27">
        <v>0</v>
      </c>
      <c r="J185" s="12" t="s">
        <v>10</v>
      </c>
      <c r="K185" s="23" t="s">
        <v>143</v>
      </c>
      <c r="L185" s="23" t="s">
        <v>143</v>
      </c>
    </row>
    <row r="186" spans="1:12" x14ac:dyDescent="0.3">
      <c r="A186" s="6" t="s">
        <v>135</v>
      </c>
      <c r="B186" s="32">
        <v>44609</v>
      </c>
      <c r="C186" s="6" t="s">
        <v>137</v>
      </c>
      <c r="D186" s="6" t="s">
        <v>60</v>
      </c>
      <c r="E186" s="6" t="s">
        <v>143</v>
      </c>
      <c r="F186" s="12" t="s">
        <v>143</v>
      </c>
      <c r="G186" s="12" t="s">
        <v>143</v>
      </c>
      <c r="H186" s="23" t="s">
        <v>143</v>
      </c>
      <c r="I186" s="27">
        <v>1798584.59</v>
      </c>
      <c r="J186" s="12" t="s">
        <v>11</v>
      </c>
      <c r="K186" s="23" t="s">
        <v>143</v>
      </c>
      <c r="L186" s="23" t="s">
        <v>143</v>
      </c>
    </row>
    <row r="187" spans="1:12" x14ac:dyDescent="0.3">
      <c r="A187" s="6" t="s">
        <v>135</v>
      </c>
      <c r="B187" s="32">
        <v>44609</v>
      </c>
      <c r="C187" s="6" t="s">
        <v>137</v>
      </c>
      <c r="D187" s="6" t="s">
        <v>234</v>
      </c>
      <c r="E187" s="6" t="s">
        <v>143</v>
      </c>
      <c r="F187" s="12" t="s">
        <v>143</v>
      </c>
      <c r="G187" s="12" t="s">
        <v>143</v>
      </c>
      <c r="H187" s="23" t="s">
        <v>143</v>
      </c>
      <c r="I187" s="27">
        <v>800000</v>
      </c>
      <c r="J187" s="12" t="s">
        <v>11</v>
      </c>
      <c r="K187" s="23" t="s">
        <v>143</v>
      </c>
      <c r="L187" s="23" t="s">
        <v>143</v>
      </c>
    </row>
    <row r="188" spans="1:12" x14ac:dyDescent="0.3">
      <c r="A188" s="6" t="s">
        <v>135</v>
      </c>
      <c r="B188" s="32">
        <v>44672</v>
      </c>
      <c r="C188" s="6" t="s">
        <v>241</v>
      </c>
      <c r="D188" s="6" t="s">
        <v>82</v>
      </c>
      <c r="E188" s="6" t="s">
        <v>77</v>
      </c>
      <c r="F188" s="12" t="s">
        <v>143</v>
      </c>
      <c r="G188" s="12" t="s">
        <v>143</v>
      </c>
      <c r="H188" s="23" t="s">
        <v>143</v>
      </c>
      <c r="I188" s="27">
        <v>1325000</v>
      </c>
      <c r="J188" s="12" t="s">
        <v>11</v>
      </c>
      <c r="K188" s="23" t="s">
        <v>143</v>
      </c>
      <c r="L188" s="23" t="s">
        <v>143</v>
      </c>
    </row>
    <row r="189" spans="1:12" x14ac:dyDescent="0.3">
      <c r="A189" s="6" t="s">
        <v>135</v>
      </c>
      <c r="B189" s="32">
        <v>44728</v>
      </c>
      <c r="C189" s="6" t="s">
        <v>248</v>
      </c>
      <c r="D189" s="6" t="s">
        <v>98</v>
      </c>
      <c r="E189" s="6" t="s">
        <v>77</v>
      </c>
      <c r="F189" s="12" t="s">
        <v>143</v>
      </c>
      <c r="G189" s="12" t="s">
        <v>143</v>
      </c>
      <c r="H189" s="23" t="s">
        <v>143</v>
      </c>
      <c r="I189" s="27">
        <v>220487</v>
      </c>
      <c r="J189" s="12" t="s">
        <v>11</v>
      </c>
      <c r="K189" s="23" t="s">
        <v>143</v>
      </c>
      <c r="L189" s="23" t="s">
        <v>143</v>
      </c>
    </row>
    <row r="190" spans="1:12" x14ac:dyDescent="0.3">
      <c r="A190" s="6" t="s">
        <v>135</v>
      </c>
      <c r="B190" s="32">
        <v>44791</v>
      </c>
      <c r="C190" s="6" t="s">
        <v>137</v>
      </c>
      <c r="D190" s="6" t="s">
        <v>375</v>
      </c>
      <c r="E190" s="6" t="s">
        <v>143</v>
      </c>
      <c r="F190" s="12" t="s">
        <v>143</v>
      </c>
      <c r="G190" s="12" t="s">
        <v>143</v>
      </c>
      <c r="H190" s="23" t="s">
        <v>143</v>
      </c>
      <c r="I190" s="27">
        <v>2431230</v>
      </c>
      <c r="J190" s="12" t="s">
        <v>11</v>
      </c>
      <c r="K190" s="23" t="s">
        <v>143</v>
      </c>
      <c r="L190" s="23" t="s">
        <v>143</v>
      </c>
    </row>
    <row r="191" spans="1:12" x14ac:dyDescent="0.3">
      <c r="A191" s="6" t="s">
        <v>135</v>
      </c>
      <c r="B191" s="32">
        <v>44791</v>
      </c>
      <c r="C191" s="6" t="s">
        <v>6640</v>
      </c>
      <c r="D191" s="6" t="s">
        <v>221</v>
      </c>
      <c r="E191" s="6" t="s">
        <v>6641</v>
      </c>
      <c r="F191" s="12" t="s">
        <v>143</v>
      </c>
      <c r="G191" s="12" t="s">
        <v>143</v>
      </c>
      <c r="H191" s="23" t="s">
        <v>143</v>
      </c>
      <c r="I191" s="27">
        <v>100000</v>
      </c>
      <c r="J191" s="12" t="s">
        <v>11</v>
      </c>
      <c r="K191" s="23" t="s">
        <v>143</v>
      </c>
      <c r="L191" s="23" t="s">
        <v>143</v>
      </c>
    </row>
    <row r="192" spans="1:12" x14ac:dyDescent="0.3">
      <c r="A192" s="6" t="s">
        <v>135</v>
      </c>
      <c r="B192" s="32">
        <v>44854</v>
      </c>
      <c r="C192" s="6" t="s">
        <v>137</v>
      </c>
      <c r="D192" s="6" t="s">
        <v>683</v>
      </c>
      <c r="E192" s="6" t="s">
        <v>143</v>
      </c>
      <c r="F192" s="12" t="s">
        <v>143</v>
      </c>
      <c r="G192" s="12" t="s">
        <v>143</v>
      </c>
      <c r="H192" s="23" t="s">
        <v>143</v>
      </c>
      <c r="I192" s="27">
        <v>151925</v>
      </c>
      <c r="J192" s="12" t="s">
        <v>11</v>
      </c>
      <c r="K192" s="23" t="s">
        <v>143</v>
      </c>
      <c r="L192" s="23" t="s">
        <v>143</v>
      </c>
    </row>
    <row r="193" spans="1:12" x14ac:dyDescent="0.3">
      <c r="A193" s="6" t="s">
        <v>135</v>
      </c>
      <c r="B193" s="32">
        <v>44903</v>
      </c>
      <c r="C193" s="6" t="s">
        <v>137</v>
      </c>
      <c r="D193" s="6" t="s">
        <v>2080</v>
      </c>
      <c r="E193" s="6" t="s">
        <v>6641</v>
      </c>
      <c r="F193" s="12" t="s">
        <v>143</v>
      </c>
      <c r="G193" s="12" t="s">
        <v>143</v>
      </c>
      <c r="H193" s="23" t="s">
        <v>143</v>
      </c>
      <c r="I193" s="27">
        <v>0</v>
      </c>
      <c r="J193" s="12" t="s">
        <v>9</v>
      </c>
      <c r="K193" s="23" t="s">
        <v>143</v>
      </c>
      <c r="L193" s="23" t="s">
        <v>143</v>
      </c>
    </row>
    <row r="194" spans="1:12" x14ac:dyDescent="0.3">
      <c r="A194" s="6" t="s">
        <v>135</v>
      </c>
      <c r="B194" s="32">
        <v>44973</v>
      </c>
      <c r="C194" s="6" t="s">
        <v>137</v>
      </c>
      <c r="D194" s="6" t="s">
        <v>2318</v>
      </c>
      <c r="E194" s="6" t="s">
        <v>143</v>
      </c>
      <c r="F194" s="12" t="s">
        <v>143</v>
      </c>
      <c r="G194" s="12" t="s">
        <v>143</v>
      </c>
      <c r="H194" s="23" t="s">
        <v>143</v>
      </c>
      <c r="I194" s="27">
        <v>0</v>
      </c>
      <c r="J194" s="12" t="s">
        <v>9</v>
      </c>
      <c r="K194" s="23" t="s">
        <v>143</v>
      </c>
      <c r="L194" s="23" t="s">
        <v>143</v>
      </c>
    </row>
    <row r="195" spans="1:12" x14ac:dyDescent="0.3">
      <c r="A195" s="6" t="s">
        <v>135</v>
      </c>
      <c r="B195" s="32">
        <v>44973</v>
      </c>
      <c r="C195" s="6" t="s">
        <v>137</v>
      </c>
      <c r="D195" s="6" t="s">
        <v>501</v>
      </c>
      <c r="E195" s="6" t="s">
        <v>6641</v>
      </c>
      <c r="F195" s="12" t="s">
        <v>143</v>
      </c>
      <c r="G195" s="12" t="s">
        <v>143</v>
      </c>
      <c r="H195" s="23" t="s">
        <v>143</v>
      </c>
      <c r="I195" s="27">
        <v>2750500</v>
      </c>
      <c r="J195" s="12" t="s">
        <v>11</v>
      </c>
      <c r="K195" s="23" t="s">
        <v>143</v>
      </c>
      <c r="L195" s="23" t="s">
        <v>143</v>
      </c>
    </row>
    <row r="196" spans="1:12" x14ac:dyDescent="0.3">
      <c r="A196" s="6" t="s">
        <v>135</v>
      </c>
      <c r="B196" s="32">
        <v>45036</v>
      </c>
      <c r="C196" s="6" t="s">
        <v>137</v>
      </c>
      <c r="D196" s="6" t="s">
        <v>805</v>
      </c>
      <c r="E196" s="6" t="s">
        <v>143</v>
      </c>
      <c r="F196" s="12" t="s">
        <v>143</v>
      </c>
      <c r="G196" s="12" t="s">
        <v>143</v>
      </c>
      <c r="H196" s="23" t="s">
        <v>143</v>
      </c>
      <c r="I196" s="27">
        <v>1077694</v>
      </c>
      <c r="J196" s="12" t="s">
        <v>11</v>
      </c>
      <c r="K196" s="23" t="s">
        <v>143</v>
      </c>
      <c r="L196" s="23" t="s">
        <v>143</v>
      </c>
    </row>
    <row r="197" spans="1:12" x14ac:dyDescent="0.3">
      <c r="A197" s="6" t="s">
        <v>135</v>
      </c>
      <c r="B197" s="32">
        <v>45092</v>
      </c>
      <c r="C197" s="6" t="s">
        <v>137</v>
      </c>
      <c r="D197" s="6" t="s">
        <v>128</v>
      </c>
      <c r="E197" s="6" t="s">
        <v>6641</v>
      </c>
      <c r="F197" s="12" t="s">
        <v>143</v>
      </c>
      <c r="G197" s="12" t="s">
        <v>143</v>
      </c>
      <c r="H197" s="23" t="s">
        <v>143</v>
      </c>
      <c r="I197" s="27">
        <v>1647214.52</v>
      </c>
      <c r="J197" s="12" t="s">
        <v>11</v>
      </c>
      <c r="K197" s="23" t="s">
        <v>143</v>
      </c>
      <c r="L197" s="23" t="s">
        <v>143</v>
      </c>
    </row>
    <row r="198" spans="1:12" x14ac:dyDescent="0.3">
      <c r="A198" s="6" t="s">
        <v>135</v>
      </c>
      <c r="B198" s="32">
        <v>45092</v>
      </c>
      <c r="C198" s="6" t="s">
        <v>137</v>
      </c>
      <c r="D198" s="6" t="s">
        <v>1120</v>
      </c>
      <c r="E198" s="6" t="s">
        <v>143</v>
      </c>
      <c r="F198" s="12" t="s">
        <v>143</v>
      </c>
      <c r="G198" s="12" t="s">
        <v>143</v>
      </c>
      <c r="H198" s="23" t="s">
        <v>143</v>
      </c>
      <c r="I198" s="27">
        <v>351960</v>
      </c>
      <c r="J198" s="12" t="s">
        <v>11</v>
      </c>
      <c r="K198" s="23" t="s">
        <v>143</v>
      </c>
      <c r="L198" s="23" t="s">
        <v>143</v>
      </c>
    </row>
    <row r="199" spans="1:12" x14ac:dyDescent="0.3">
      <c r="A199" s="6" t="s">
        <v>135</v>
      </c>
      <c r="B199" s="32">
        <v>45155</v>
      </c>
      <c r="C199" s="6" t="s">
        <v>6718</v>
      </c>
      <c r="D199" s="6" t="s">
        <v>375</v>
      </c>
      <c r="E199" s="6" t="s">
        <v>143</v>
      </c>
      <c r="F199" s="12" t="s">
        <v>143</v>
      </c>
      <c r="G199" s="12" t="s">
        <v>143</v>
      </c>
      <c r="H199" s="23" t="s">
        <v>143</v>
      </c>
      <c r="I199" s="27">
        <v>0</v>
      </c>
      <c r="J199" s="12" t="s">
        <v>10</v>
      </c>
      <c r="K199" s="23" t="s">
        <v>143</v>
      </c>
      <c r="L199" s="23" t="s">
        <v>143</v>
      </c>
    </row>
    <row r="200" spans="1:12" x14ac:dyDescent="0.3">
      <c r="A200" s="6" t="s">
        <v>135</v>
      </c>
      <c r="B200" s="32">
        <v>45155</v>
      </c>
      <c r="C200" s="6" t="s">
        <v>137</v>
      </c>
      <c r="D200" s="6" t="s">
        <v>221</v>
      </c>
      <c r="E200" s="6" t="s">
        <v>143</v>
      </c>
      <c r="F200" s="12" t="s">
        <v>143</v>
      </c>
      <c r="G200" s="12" t="s">
        <v>143</v>
      </c>
      <c r="H200" s="23" t="s">
        <v>143</v>
      </c>
      <c r="I200" s="27">
        <v>300000</v>
      </c>
      <c r="J200" s="12" t="s">
        <v>11</v>
      </c>
      <c r="K200" s="23" t="s">
        <v>143</v>
      </c>
      <c r="L200" s="23" t="s">
        <v>143</v>
      </c>
    </row>
    <row r="201" spans="1:12" x14ac:dyDescent="0.3">
      <c r="A201" s="6" t="s">
        <v>135</v>
      </c>
      <c r="B201" s="32">
        <v>45218</v>
      </c>
      <c r="C201" s="6" t="s">
        <v>6723</v>
      </c>
      <c r="D201" s="6" t="s">
        <v>198</v>
      </c>
      <c r="E201" s="6" t="s">
        <v>143</v>
      </c>
      <c r="F201" s="12" t="s">
        <v>143</v>
      </c>
      <c r="G201" s="12" t="s">
        <v>143</v>
      </c>
      <c r="H201" s="23" t="s">
        <v>143</v>
      </c>
      <c r="I201" s="27">
        <v>0</v>
      </c>
      <c r="J201" s="12" t="s">
        <v>10</v>
      </c>
      <c r="K201" s="23" t="s">
        <v>143</v>
      </c>
      <c r="L201" s="23" t="s">
        <v>143</v>
      </c>
    </row>
    <row r="202" spans="1:12" x14ac:dyDescent="0.3">
      <c r="A202" s="6" t="s">
        <v>135</v>
      </c>
      <c r="B202" s="32">
        <v>45400</v>
      </c>
      <c r="C202" s="6" t="s">
        <v>6669</v>
      </c>
      <c r="D202" s="6" t="s">
        <v>213</v>
      </c>
      <c r="E202" s="6" t="s">
        <v>143</v>
      </c>
      <c r="F202" s="12" t="s">
        <v>143</v>
      </c>
      <c r="G202" s="12" t="s">
        <v>143</v>
      </c>
      <c r="H202" s="23" t="s">
        <v>143</v>
      </c>
      <c r="I202" s="27">
        <v>0</v>
      </c>
      <c r="J202" s="12" t="s">
        <v>10</v>
      </c>
      <c r="K202" s="23" t="s">
        <v>143</v>
      </c>
      <c r="L202" s="23" t="s">
        <v>143</v>
      </c>
    </row>
    <row r="203" spans="1:12" x14ac:dyDescent="0.3">
      <c r="A203" s="6" t="s">
        <v>135</v>
      </c>
      <c r="B203" s="32">
        <v>45400</v>
      </c>
      <c r="C203" s="6" t="s">
        <v>137</v>
      </c>
      <c r="D203" s="6" t="s">
        <v>466</v>
      </c>
      <c r="E203" s="6" t="s">
        <v>143</v>
      </c>
      <c r="F203" s="12" t="s">
        <v>143</v>
      </c>
      <c r="G203" s="12" t="s">
        <v>143</v>
      </c>
      <c r="H203" s="23" t="s">
        <v>143</v>
      </c>
      <c r="I203" s="27">
        <v>0</v>
      </c>
      <c r="J203" s="12" t="s">
        <v>9</v>
      </c>
      <c r="K203" s="23" t="s">
        <v>143</v>
      </c>
      <c r="L203" s="23" t="s">
        <v>143</v>
      </c>
    </row>
    <row r="204" spans="1:12" x14ac:dyDescent="0.3">
      <c r="A204" s="6" t="s">
        <v>135</v>
      </c>
      <c r="B204" s="32">
        <v>45400</v>
      </c>
      <c r="C204" s="6" t="s">
        <v>6744</v>
      </c>
      <c r="D204" s="6" t="s">
        <v>190</v>
      </c>
      <c r="E204" s="6" t="s">
        <v>143</v>
      </c>
      <c r="F204" s="12" t="s">
        <v>143</v>
      </c>
      <c r="G204" s="12" t="s">
        <v>143</v>
      </c>
      <c r="H204" s="23" t="s">
        <v>143</v>
      </c>
      <c r="I204" s="27">
        <v>125185</v>
      </c>
      <c r="J204" s="12" t="s">
        <v>11</v>
      </c>
      <c r="K204" s="23" t="s">
        <v>143</v>
      </c>
      <c r="L204" s="23" t="s">
        <v>143</v>
      </c>
    </row>
    <row r="205" spans="1:12" x14ac:dyDescent="0.3">
      <c r="A205" s="6" t="s">
        <v>135</v>
      </c>
      <c r="B205" s="32">
        <v>45463</v>
      </c>
      <c r="C205" s="6" t="s">
        <v>6759</v>
      </c>
      <c r="D205" s="6" t="s">
        <v>221</v>
      </c>
      <c r="E205" s="6" t="s">
        <v>143</v>
      </c>
      <c r="F205" s="12" t="s">
        <v>143</v>
      </c>
      <c r="G205" s="12" t="s">
        <v>143</v>
      </c>
      <c r="H205" s="23" t="s">
        <v>143</v>
      </c>
      <c r="I205" s="27">
        <v>335812</v>
      </c>
      <c r="J205" s="12" t="s">
        <v>9</v>
      </c>
      <c r="K205" s="23" t="s">
        <v>143</v>
      </c>
      <c r="L205" s="23" t="s">
        <v>143</v>
      </c>
    </row>
    <row r="206" spans="1:12" x14ac:dyDescent="0.3">
      <c r="A206" s="6" t="s">
        <v>135</v>
      </c>
      <c r="B206" s="32">
        <v>45463</v>
      </c>
      <c r="C206" s="6" t="s">
        <v>6760</v>
      </c>
      <c r="D206" s="6" t="s">
        <v>90</v>
      </c>
      <c r="E206" s="6" t="s">
        <v>143</v>
      </c>
      <c r="F206" s="12" t="s">
        <v>143</v>
      </c>
      <c r="G206" s="12" t="s">
        <v>143</v>
      </c>
      <c r="H206" s="23" t="s">
        <v>143</v>
      </c>
      <c r="I206" s="27">
        <v>0</v>
      </c>
      <c r="J206" s="12" t="s">
        <v>9</v>
      </c>
      <c r="K206" s="23" t="s">
        <v>143</v>
      </c>
      <c r="L206" s="23" t="s">
        <v>143</v>
      </c>
    </row>
    <row r="207" spans="1:12" x14ac:dyDescent="0.3">
      <c r="A207" s="6" t="s">
        <v>135</v>
      </c>
      <c r="B207" s="32">
        <v>45582</v>
      </c>
      <c r="C207" s="6" t="s">
        <v>137</v>
      </c>
      <c r="D207" s="6" t="s">
        <v>1041</v>
      </c>
      <c r="E207" s="6" t="s">
        <v>143</v>
      </c>
      <c r="F207" s="12" t="s">
        <v>143</v>
      </c>
      <c r="G207" s="12" t="s">
        <v>143</v>
      </c>
      <c r="H207" s="23" t="s">
        <v>143</v>
      </c>
      <c r="I207" s="27">
        <v>0</v>
      </c>
      <c r="J207" s="12" t="s">
        <v>9</v>
      </c>
      <c r="K207" s="23" t="s">
        <v>143</v>
      </c>
      <c r="L207" s="23" t="s">
        <v>143</v>
      </c>
    </row>
    <row r="208" spans="1:12" x14ac:dyDescent="0.3">
      <c r="A208" s="6" t="s">
        <v>135</v>
      </c>
      <c r="B208" s="32">
        <v>45582</v>
      </c>
      <c r="C208" s="6" t="s">
        <v>137</v>
      </c>
      <c r="D208" s="6" t="s">
        <v>690</v>
      </c>
      <c r="E208" s="6" t="s">
        <v>143</v>
      </c>
      <c r="F208" s="37" t="s">
        <v>143</v>
      </c>
      <c r="G208" s="37" t="s">
        <v>143</v>
      </c>
      <c r="H208" s="27" t="s">
        <v>143</v>
      </c>
      <c r="I208" s="27">
        <v>782006.13</v>
      </c>
      <c r="J208" s="12" t="s">
        <v>11</v>
      </c>
      <c r="K208" s="23" t="s">
        <v>143</v>
      </c>
      <c r="L208" s="23" t="s">
        <v>143</v>
      </c>
    </row>
    <row r="209" spans="1:12" x14ac:dyDescent="0.3">
      <c r="A209" s="6" t="s">
        <v>135</v>
      </c>
      <c r="B209" s="32">
        <v>45708</v>
      </c>
      <c r="C209" s="6" t="s">
        <v>137</v>
      </c>
      <c r="D209" s="6" t="s">
        <v>476</v>
      </c>
      <c r="E209" s="6" t="s">
        <v>143</v>
      </c>
      <c r="F209" s="37" t="s">
        <v>143</v>
      </c>
      <c r="G209" s="37" t="s">
        <v>143</v>
      </c>
      <c r="H209" s="27" t="s">
        <v>143</v>
      </c>
      <c r="I209" s="27">
        <v>0</v>
      </c>
      <c r="J209" s="12" t="s">
        <v>10</v>
      </c>
      <c r="K209" s="23" t="s">
        <v>143</v>
      </c>
      <c r="L209" s="23" t="s">
        <v>143</v>
      </c>
    </row>
    <row r="210" spans="1:12" x14ac:dyDescent="0.3">
      <c r="A210" s="6" t="s">
        <v>135</v>
      </c>
      <c r="B210" s="32">
        <v>45708</v>
      </c>
      <c r="C210" s="6" t="s">
        <v>137</v>
      </c>
      <c r="D210" s="6" t="s">
        <v>73</v>
      </c>
      <c r="E210" s="6" t="s">
        <v>143</v>
      </c>
      <c r="F210" s="37" t="s">
        <v>143</v>
      </c>
      <c r="G210" s="37" t="s">
        <v>143</v>
      </c>
      <c r="H210" s="27" t="s">
        <v>143</v>
      </c>
      <c r="I210" s="27">
        <v>1800000</v>
      </c>
      <c r="J210" s="12" t="s">
        <v>9</v>
      </c>
      <c r="K210" s="23" t="s">
        <v>143</v>
      </c>
      <c r="L210" s="23" t="s">
        <v>143</v>
      </c>
    </row>
    <row r="211" spans="1:12" x14ac:dyDescent="0.3">
      <c r="A211" s="6" t="s">
        <v>135</v>
      </c>
      <c r="B211" s="32">
        <v>45764</v>
      </c>
      <c r="C211" s="6" t="s">
        <v>137</v>
      </c>
      <c r="D211" s="6" t="s">
        <v>683</v>
      </c>
      <c r="E211" s="6" t="s">
        <v>143</v>
      </c>
      <c r="F211" s="37" t="s">
        <v>143</v>
      </c>
      <c r="G211" s="37" t="s">
        <v>143</v>
      </c>
      <c r="H211" s="27" t="s">
        <v>143</v>
      </c>
      <c r="I211" s="27">
        <v>0</v>
      </c>
      <c r="J211" s="12" t="s">
        <v>9</v>
      </c>
      <c r="K211" s="23" t="s">
        <v>143</v>
      </c>
      <c r="L211" s="23" t="s">
        <v>143</v>
      </c>
    </row>
    <row r="212" spans="1:12" x14ac:dyDescent="0.3">
      <c r="A212" s="6" t="s">
        <v>135</v>
      </c>
      <c r="B212" s="32">
        <v>45890</v>
      </c>
      <c r="C212" s="6" t="s">
        <v>137</v>
      </c>
      <c r="D212" s="6" t="s">
        <v>98</v>
      </c>
      <c r="E212" s="6" t="s">
        <v>143</v>
      </c>
      <c r="F212" s="37" t="s">
        <v>143</v>
      </c>
      <c r="G212" s="37" t="s">
        <v>143</v>
      </c>
      <c r="H212" s="27" t="s">
        <v>143</v>
      </c>
      <c r="I212" s="27">
        <v>0</v>
      </c>
      <c r="J212" s="12" t="s">
        <v>9</v>
      </c>
      <c r="K212" s="23" t="s">
        <v>143</v>
      </c>
      <c r="L212" s="23" t="s">
        <v>143</v>
      </c>
    </row>
    <row r="213" spans="1:12" x14ac:dyDescent="0.3">
      <c r="A213" s="6" t="s">
        <v>135</v>
      </c>
      <c r="B213" s="32">
        <v>45946</v>
      </c>
      <c r="C213" s="6" t="s">
        <v>137</v>
      </c>
      <c r="D213" s="6" t="s">
        <v>138</v>
      </c>
      <c r="E213" s="6" t="s">
        <v>143</v>
      </c>
      <c r="F213" s="37" t="s">
        <v>143</v>
      </c>
      <c r="G213" s="37" t="s">
        <v>143</v>
      </c>
      <c r="H213" s="27" t="s">
        <v>143</v>
      </c>
      <c r="I213" s="27">
        <v>0</v>
      </c>
      <c r="J213" s="12" t="s">
        <v>9</v>
      </c>
      <c r="K213" s="23" t="s">
        <v>143</v>
      </c>
      <c r="L213" s="23" t="s">
        <v>143</v>
      </c>
    </row>
    <row r="214" spans="1:12" x14ac:dyDescent="0.3">
      <c r="A214" s="6" t="s">
        <v>135</v>
      </c>
      <c r="B214" s="32">
        <v>45946</v>
      </c>
      <c r="C214" s="6" t="s">
        <v>137</v>
      </c>
      <c r="D214" s="6" t="s">
        <v>466</v>
      </c>
      <c r="E214" s="6" t="s">
        <v>143</v>
      </c>
      <c r="F214" s="37" t="s">
        <v>143</v>
      </c>
      <c r="G214" s="37" t="s">
        <v>143</v>
      </c>
      <c r="H214" s="27" t="s">
        <v>143</v>
      </c>
      <c r="I214" s="27">
        <v>0</v>
      </c>
      <c r="J214" s="12" t="s">
        <v>9</v>
      </c>
      <c r="K214" s="23" t="s">
        <v>143</v>
      </c>
      <c r="L214" s="23" t="s">
        <v>143</v>
      </c>
    </row>
    <row r="215" spans="1:12" x14ac:dyDescent="0.3">
      <c r="A215" s="6" t="s">
        <v>135</v>
      </c>
      <c r="B215" s="32">
        <v>45946</v>
      </c>
      <c r="C215" s="6" t="s">
        <v>6989</v>
      </c>
      <c r="D215" s="6" t="s">
        <v>7025</v>
      </c>
      <c r="E215" s="6" t="s">
        <v>143</v>
      </c>
      <c r="F215" s="37" t="s">
        <v>143</v>
      </c>
      <c r="G215" s="37" t="s">
        <v>143</v>
      </c>
      <c r="H215" s="27" t="s">
        <v>143</v>
      </c>
      <c r="I215" s="27">
        <v>0</v>
      </c>
      <c r="J215" s="12" t="s">
        <v>9</v>
      </c>
      <c r="K215" s="23" t="s">
        <v>143</v>
      </c>
      <c r="L215" s="23" t="s">
        <v>143</v>
      </c>
    </row>
    <row r="216" spans="1:12" x14ac:dyDescent="0.3">
      <c r="A216" s="6" t="s">
        <v>135</v>
      </c>
      <c r="B216" s="32">
        <v>45946</v>
      </c>
      <c r="C216" s="6" t="s">
        <v>137</v>
      </c>
      <c r="D216" s="6" t="s">
        <v>1805</v>
      </c>
      <c r="E216" s="6" t="s">
        <v>143</v>
      </c>
      <c r="F216" s="37" t="s">
        <v>143</v>
      </c>
      <c r="G216" s="37" t="s">
        <v>143</v>
      </c>
      <c r="H216" s="27" t="s">
        <v>143</v>
      </c>
      <c r="I216" s="27">
        <v>0</v>
      </c>
      <c r="J216" s="12" t="s">
        <v>9</v>
      </c>
      <c r="K216" s="23" t="s">
        <v>143</v>
      </c>
      <c r="L216" s="23" t="s">
        <v>143</v>
      </c>
    </row>
    <row r="217" spans="1:12" x14ac:dyDescent="0.3">
      <c r="A217" s="6" t="s">
        <v>135</v>
      </c>
      <c r="B217" s="32">
        <v>45946</v>
      </c>
      <c r="C217" s="6" t="s">
        <v>6990</v>
      </c>
      <c r="D217" s="6" t="s">
        <v>3271</v>
      </c>
      <c r="E217" s="6" t="s">
        <v>143</v>
      </c>
      <c r="F217" s="37" t="s">
        <v>143</v>
      </c>
      <c r="G217" s="37" t="s">
        <v>143</v>
      </c>
      <c r="H217" s="27" t="s">
        <v>143</v>
      </c>
      <c r="I217" s="27">
        <v>0</v>
      </c>
      <c r="J217" s="12" t="s">
        <v>9</v>
      </c>
      <c r="K217" s="23" t="s">
        <v>143</v>
      </c>
      <c r="L217" s="23" t="s">
        <v>143</v>
      </c>
    </row>
    <row r="218" spans="1:12" x14ac:dyDescent="0.3">
      <c r="A218" s="6" t="s">
        <v>135</v>
      </c>
      <c r="B218" s="32">
        <v>45995</v>
      </c>
      <c r="C218" s="6" t="s">
        <v>137</v>
      </c>
      <c r="D218" s="6" t="s">
        <v>181</v>
      </c>
      <c r="E218" s="6" t="s">
        <v>143</v>
      </c>
      <c r="F218" s="37" t="s">
        <v>143</v>
      </c>
      <c r="G218" s="37" t="s">
        <v>143</v>
      </c>
      <c r="H218" s="27" t="s">
        <v>143</v>
      </c>
      <c r="I218" s="27">
        <v>0</v>
      </c>
      <c r="J218" s="12" t="s">
        <v>9</v>
      </c>
      <c r="K218" s="23" t="s">
        <v>143</v>
      </c>
      <c r="L218" s="23" t="s">
        <v>143</v>
      </c>
    </row>
    <row r="219" spans="1:12" x14ac:dyDescent="0.3">
      <c r="A219" s="6" t="s">
        <v>135</v>
      </c>
      <c r="B219" s="32">
        <v>45995</v>
      </c>
      <c r="C219" s="6" t="s">
        <v>137</v>
      </c>
      <c r="D219" s="6" t="s">
        <v>669</v>
      </c>
      <c r="E219" s="6" t="s">
        <v>143</v>
      </c>
      <c r="F219" s="37" t="s">
        <v>143</v>
      </c>
      <c r="G219" s="37" t="s">
        <v>143</v>
      </c>
      <c r="H219" s="27" t="s">
        <v>143</v>
      </c>
      <c r="I219" s="27">
        <v>0</v>
      </c>
      <c r="J219" s="12" t="s">
        <v>9</v>
      </c>
      <c r="K219" s="23" t="s">
        <v>143</v>
      </c>
      <c r="L219" s="23" t="s">
        <v>143</v>
      </c>
    </row>
    <row r="220" spans="1:12" x14ac:dyDescent="0.3">
      <c r="A220" s="6" t="s">
        <v>135</v>
      </c>
      <c r="B220" s="32">
        <v>46072</v>
      </c>
      <c r="C220" s="6" t="s">
        <v>137</v>
      </c>
      <c r="D220" s="6" t="s">
        <v>375</v>
      </c>
      <c r="E220" s="6" t="s">
        <v>143</v>
      </c>
      <c r="F220" s="37" t="s">
        <v>143</v>
      </c>
      <c r="G220" s="37" t="s">
        <v>143</v>
      </c>
      <c r="H220" s="27" t="s">
        <v>143</v>
      </c>
      <c r="I220" s="27">
        <v>0</v>
      </c>
      <c r="J220" s="12" t="s">
        <v>9</v>
      </c>
      <c r="K220" s="23" t="s">
        <v>143</v>
      </c>
      <c r="L220" s="23" t="s">
        <v>143</v>
      </c>
    </row>
    <row r="221" spans="1:12" x14ac:dyDescent="0.3">
      <c r="A221" s="6" t="s">
        <v>135</v>
      </c>
      <c r="B221" s="32">
        <v>46072</v>
      </c>
      <c r="C221" s="6" t="s">
        <v>137</v>
      </c>
      <c r="D221" s="6" t="s">
        <v>4107</v>
      </c>
      <c r="E221" s="6" t="s">
        <v>143</v>
      </c>
      <c r="F221" s="37" t="s">
        <v>143</v>
      </c>
      <c r="G221" s="37" t="s">
        <v>143</v>
      </c>
      <c r="H221" s="27" t="s">
        <v>143</v>
      </c>
      <c r="I221" s="27">
        <v>0</v>
      </c>
      <c r="J221" s="12" t="s">
        <v>9</v>
      </c>
      <c r="K221" s="23" t="s">
        <v>143</v>
      </c>
      <c r="L221" s="23" t="s">
        <v>143</v>
      </c>
    </row>
    <row r="222" spans="1:12" x14ac:dyDescent="0.3">
      <c r="A222" s="6" t="s">
        <v>135</v>
      </c>
      <c r="B222" s="32">
        <v>46191</v>
      </c>
      <c r="C222" s="6" t="s">
        <v>137</v>
      </c>
      <c r="D222" s="6" t="s">
        <v>7026</v>
      </c>
      <c r="E222" s="6" t="s">
        <v>143</v>
      </c>
      <c r="F222" s="37" t="s">
        <v>143</v>
      </c>
      <c r="G222" s="37" t="s">
        <v>143</v>
      </c>
      <c r="H222" s="27" t="s">
        <v>143</v>
      </c>
      <c r="I222" s="27">
        <v>0</v>
      </c>
      <c r="J222" s="12" t="s">
        <v>9</v>
      </c>
      <c r="K222" s="23" t="s">
        <v>143</v>
      </c>
      <c r="L222" s="23" t="s">
        <v>143</v>
      </c>
    </row>
    <row r="223" spans="1:12" x14ac:dyDescent="0.3">
      <c r="A223" s="6" t="s">
        <v>135</v>
      </c>
      <c r="B223" s="32">
        <v>44098</v>
      </c>
      <c r="C223" s="6" t="s">
        <v>1300</v>
      </c>
      <c r="D223" s="6" t="s">
        <v>73</v>
      </c>
      <c r="E223" s="6" t="s">
        <v>143</v>
      </c>
      <c r="F223" s="37" t="s">
        <v>143</v>
      </c>
      <c r="G223" s="37" t="s">
        <v>143</v>
      </c>
      <c r="H223" s="27" t="s">
        <v>143</v>
      </c>
      <c r="I223" s="27">
        <v>152266</v>
      </c>
      <c r="J223" s="12" t="s">
        <v>11</v>
      </c>
      <c r="K223" s="23" t="s">
        <v>143</v>
      </c>
      <c r="L223" s="23" t="s">
        <v>143</v>
      </c>
    </row>
    <row r="224" spans="1:12" x14ac:dyDescent="0.3">
      <c r="A224" s="6" t="s">
        <v>135</v>
      </c>
      <c r="B224" s="32">
        <v>45708</v>
      </c>
      <c r="C224" s="6" t="s">
        <v>6763</v>
      </c>
      <c r="D224" s="6" t="s">
        <v>3644</v>
      </c>
      <c r="E224" s="6" t="s">
        <v>143</v>
      </c>
      <c r="F224" s="37" t="s">
        <v>143</v>
      </c>
      <c r="G224" s="37" t="s">
        <v>143</v>
      </c>
      <c r="H224" s="27" t="s">
        <v>143</v>
      </c>
      <c r="I224" s="27">
        <v>0</v>
      </c>
      <c r="J224" s="12" t="s">
        <v>9</v>
      </c>
      <c r="K224" s="23" t="s">
        <v>143</v>
      </c>
      <c r="L224" s="23" t="s">
        <v>143</v>
      </c>
    </row>
    <row r="225" spans="1:12" x14ac:dyDescent="0.3">
      <c r="A225" s="6" t="s">
        <v>135</v>
      </c>
      <c r="B225" s="32">
        <v>45708</v>
      </c>
      <c r="C225" s="6" t="s">
        <v>6764</v>
      </c>
      <c r="D225" s="6" t="s">
        <v>354</v>
      </c>
      <c r="E225" s="6" t="s">
        <v>143</v>
      </c>
      <c r="F225" s="37" t="s">
        <v>143</v>
      </c>
      <c r="G225" s="37" t="s">
        <v>143</v>
      </c>
      <c r="H225" s="27" t="s">
        <v>143</v>
      </c>
      <c r="I225" s="27">
        <v>0</v>
      </c>
      <c r="J225" s="12" t="s">
        <v>9</v>
      </c>
      <c r="K225" s="23" t="s">
        <v>143</v>
      </c>
      <c r="L225" s="23" t="s">
        <v>143</v>
      </c>
    </row>
    <row r="226" spans="1:12" x14ac:dyDescent="0.3">
      <c r="A226" s="6" t="s">
        <v>254</v>
      </c>
      <c r="B226" s="32" t="s">
        <v>6831</v>
      </c>
      <c r="C226" s="6" t="s">
        <v>6604</v>
      </c>
      <c r="D226" s="6" t="s">
        <v>432</v>
      </c>
      <c r="E226" s="6" t="s">
        <v>408</v>
      </c>
      <c r="F226" s="37">
        <v>220</v>
      </c>
      <c r="G226" s="37">
        <v>305</v>
      </c>
      <c r="H226" s="27" t="s">
        <v>6605</v>
      </c>
      <c r="I226" s="27">
        <v>2893500</v>
      </c>
      <c r="J226" s="12" t="s">
        <v>2477</v>
      </c>
      <c r="K226" s="23">
        <v>198</v>
      </c>
      <c r="L226" s="23">
        <v>305</v>
      </c>
    </row>
    <row r="227" spans="1:12" x14ac:dyDescent="0.3">
      <c r="A227" s="6" t="s">
        <v>254</v>
      </c>
      <c r="B227" s="32" t="s">
        <v>6832</v>
      </c>
      <c r="C227" s="6" t="s">
        <v>6606</v>
      </c>
      <c r="D227" s="6" t="s">
        <v>743</v>
      </c>
      <c r="E227" s="6" t="s">
        <v>408</v>
      </c>
      <c r="F227" s="37">
        <v>324</v>
      </c>
      <c r="G227" s="37">
        <v>0</v>
      </c>
      <c r="H227" s="27">
        <v>70000</v>
      </c>
      <c r="I227" s="27">
        <v>2316327</v>
      </c>
      <c r="J227" s="12" t="s">
        <v>2477</v>
      </c>
      <c r="K227" s="23">
        <v>332</v>
      </c>
      <c r="L227" s="23">
        <v>0</v>
      </c>
    </row>
    <row r="228" spans="1:12" x14ac:dyDescent="0.3">
      <c r="A228" s="6" t="s">
        <v>254</v>
      </c>
      <c r="B228" s="32" t="s">
        <v>6833</v>
      </c>
      <c r="C228" s="6" t="s">
        <v>6607</v>
      </c>
      <c r="D228" s="6" t="s">
        <v>402</v>
      </c>
      <c r="E228" s="6" t="s">
        <v>77</v>
      </c>
      <c r="F228" s="37">
        <v>270</v>
      </c>
      <c r="G228" s="37">
        <v>154</v>
      </c>
      <c r="H228" s="27">
        <v>40400</v>
      </c>
      <c r="I228" s="27">
        <v>1340968</v>
      </c>
      <c r="J228" s="12" t="s">
        <v>2477</v>
      </c>
      <c r="K228" s="23">
        <v>201</v>
      </c>
      <c r="L228" s="23">
        <v>199</v>
      </c>
    </row>
    <row r="229" spans="1:12" x14ac:dyDescent="0.3">
      <c r="A229" s="6" t="s">
        <v>254</v>
      </c>
      <c r="B229" s="32" t="s">
        <v>6834</v>
      </c>
      <c r="C229" s="6" t="s">
        <v>6608</v>
      </c>
      <c r="D229" s="6" t="s">
        <v>960</v>
      </c>
      <c r="E229" s="6" t="s">
        <v>408</v>
      </c>
      <c r="F229" s="37">
        <v>200</v>
      </c>
      <c r="G229" s="37">
        <v>684</v>
      </c>
      <c r="H229" s="27">
        <v>90000</v>
      </c>
      <c r="I229" s="27">
        <v>5428575</v>
      </c>
      <c r="J229" s="12" t="s">
        <v>11</v>
      </c>
      <c r="K229" s="23">
        <v>237</v>
      </c>
      <c r="L229" s="23">
        <v>1402</v>
      </c>
    </row>
    <row r="230" spans="1:12" x14ac:dyDescent="0.3">
      <c r="A230" s="6" t="s">
        <v>254</v>
      </c>
      <c r="B230" s="32" t="s">
        <v>6835</v>
      </c>
      <c r="C230" s="6" t="s">
        <v>6584</v>
      </c>
      <c r="D230" s="6" t="s">
        <v>213</v>
      </c>
      <c r="E230" s="6" t="s">
        <v>717</v>
      </c>
      <c r="F230" s="37">
        <v>693</v>
      </c>
      <c r="G230" s="37">
        <v>716</v>
      </c>
      <c r="H230" s="27">
        <v>29830</v>
      </c>
      <c r="I230" s="27">
        <v>1294491</v>
      </c>
      <c r="J230" s="12" t="s">
        <v>2477</v>
      </c>
      <c r="K230" s="23">
        <v>515</v>
      </c>
      <c r="L230" s="23">
        <v>556</v>
      </c>
    </row>
    <row r="231" spans="1:12" x14ac:dyDescent="0.3">
      <c r="A231" s="6" t="s">
        <v>254</v>
      </c>
      <c r="B231" s="32" t="s">
        <v>6836</v>
      </c>
      <c r="C231" s="6" t="s">
        <v>6588</v>
      </c>
      <c r="D231" s="6" t="s">
        <v>743</v>
      </c>
      <c r="E231" s="6" t="s">
        <v>408</v>
      </c>
      <c r="F231" s="37">
        <v>280</v>
      </c>
      <c r="G231" s="37">
        <v>400</v>
      </c>
      <c r="H231" s="27">
        <v>44100</v>
      </c>
      <c r="I231" s="27">
        <v>4119000</v>
      </c>
      <c r="J231" s="12" t="s">
        <v>11</v>
      </c>
      <c r="K231" s="23">
        <v>328</v>
      </c>
      <c r="L231" s="23">
        <v>1097</v>
      </c>
    </row>
    <row r="232" spans="1:12" x14ac:dyDescent="0.3">
      <c r="A232" s="6" t="s">
        <v>254</v>
      </c>
      <c r="B232" s="32" t="s">
        <v>6837</v>
      </c>
      <c r="C232" s="6" t="s">
        <v>6589</v>
      </c>
      <c r="D232" s="6" t="s">
        <v>701</v>
      </c>
      <c r="E232" s="6" t="s">
        <v>77</v>
      </c>
      <c r="F232" s="37">
        <v>150</v>
      </c>
      <c r="G232" s="37">
        <v>472</v>
      </c>
      <c r="H232" s="27">
        <v>51750</v>
      </c>
      <c r="I232" s="27">
        <v>4135999</v>
      </c>
      <c r="J232" s="12" t="s">
        <v>11</v>
      </c>
      <c r="K232" s="23">
        <v>259</v>
      </c>
      <c r="L232" s="23">
        <v>1084</v>
      </c>
    </row>
    <row r="233" spans="1:12" x14ac:dyDescent="0.3">
      <c r="A233" s="6" t="s">
        <v>254</v>
      </c>
      <c r="B233" s="32" t="s">
        <v>6838</v>
      </c>
      <c r="C233" s="6" t="s">
        <v>6590</v>
      </c>
      <c r="D233" s="6" t="s">
        <v>701</v>
      </c>
      <c r="E233" s="6" t="s">
        <v>1335</v>
      </c>
      <c r="F233" s="37">
        <v>206</v>
      </c>
      <c r="G233" s="37">
        <v>59</v>
      </c>
      <c r="H233" s="27">
        <v>54900</v>
      </c>
      <c r="I233" s="27">
        <v>442343</v>
      </c>
      <c r="J233" s="12" t="s">
        <v>2477</v>
      </c>
      <c r="K233" s="23">
        <v>88</v>
      </c>
      <c r="L233" s="23">
        <v>59</v>
      </c>
    </row>
    <row r="234" spans="1:12" x14ac:dyDescent="0.3">
      <c r="A234" s="6" t="s">
        <v>254</v>
      </c>
      <c r="B234" s="32" t="s">
        <v>6839</v>
      </c>
      <c r="C234" s="6" t="s">
        <v>6591</v>
      </c>
      <c r="D234" s="6" t="s">
        <v>1017</v>
      </c>
      <c r="E234" s="6" t="s">
        <v>77</v>
      </c>
      <c r="F234" s="37">
        <v>117</v>
      </c>
      <c r="G234" s="37">
        <v>0</v>
      </c>
      <c r="H234" s="27">
        <v>25961</v>
      </c>
      <c r="I234" s="27">
        <v>0</v>
      </c>
      <c r="J234" s="12" t="s">
        <v>706</v>
      </c>
      <c r="K234" s="23" t="s">
        <v>266</v>
      </c>
      <c r="L234" s="23" t="s">
        <v>266</v>
      </c>
    </row>
    <row r="235" spans="1:12" x14ac:dyDescent="0.3">
      <c r="A235" s="6" t="s">
        <v>254</v>
      </c>
      <c r="B235" s="32" t="s">
        <v>6840</v>
      </c>
      <c r="C235" s="6" t="s">
        <v>6592</v>
      </c>
      <c r="D235" s="6" t="s">
        <v>432</v>
      </c>
      <c r="E235" s="6" t="s">
        <v>728</v>
      </c>
      <c r="F235" s="37">
        <v>325</v>
      </c>
      <c r="G235" s="37">
        <v>154</v>
      </c>
      <c r="H235" s="27">
        <v>103500</v>
      </c>
      <c r="I235" s="27">
        <v>8876250</v>
      </c>
      <c r="J235" s="12" t="s">
        <v>11</v>
      </c>
      <c r="K235" s="23">
        <v>362</v>
      </c>
      <c r="L235" s="23">
        <v>1410</v>
      </c>
    </row>
    <row r="236" spans="1:12" x14ac:dyDescent="0.3">
      <c r="A236" s="6" t="s">
        <v>254</v>
      </c>
      <c r="B236" s="32" t="s">
        <v>6841</v>
      </c>
      <c r="C236" s="6" t="s">
        <v>6593</v>
      </c>
      <c r="D236" s="6" t="s">
        <v>701</v>
      </c>
      <c r="E236" s="6" t="s">
        <v>77</v>
      </c>
      <c r="F236" s="37">
        <v>240</v>
      </c>
      <c r="G236" s="37">
        <v>1019</v>
      </c>
      <c r="H236" s="27">
        <v>48750</v>
      </c>
      <c r="I236" s="27">
        <v>5089258</v>
      </c>
      <c r="J236" s="12" t="s">
        <v>11</v>
      </c>
      <c r="K236" s="23">
        <v>512</v>
      </c>
      <c r="L236" s="23">
        <v>2064</v>
      </c>
    </row>
    <row r="237" spans="1:12" x14ac:dyDescent="0.3">
      <c r="A237" s="6" t="s">
        <v>254</v>
      </c>
      <c r="B237" s="32" t="s">
        <v>6842</v>
      </c>
      <c r="C237" s="6" t="s">
        <v>6594</v>
      </c>
      <c r="D237" s="6" t="s">
        <v>190</v>
      </c>
      <c r="E237" s="6" t="s">
        <v>77</v>
      </c>
      <c r="F237" s="37">
        <v>212</v>
      </c>
      <c r="G237" s="37">
        <v>0</v>
      </c>
      <c r="H237" s="27">
        <v>23400</v>
      </c>
      <c r="I237" s="27">
        <v>263057</v>
      </c>
      <c r="J237" s="12" t="s">
        <v>2477</v>
      </c>
      <c r="K237" s="23">
        <v>172</v>
      </c>
      <c r="L237" s="23">
        <v>0</v>
      </c>
    </row>
    <row r="238" spans="1:12" x14ac:dyDescent="0.3">
      <c r="A238" s="6" t="s">
        <v>254</v>
      </c>
      <c r="B238" s="32" t="s">
        <v>6843</v>
      </c>
      <c r="C238" s="6" t="s">
        <v>6598</v>
      </c>
      <c r="D238" s="6" t="s">
        <v>476</v>
      </c>
      <c r="E238" s="6" t="s">
        <v>77</v>
      </c>
      <c r="F238" s="37">
        <v>242</v>
      </c>
      <c r="G238" s="37">
        <v>370</v>
      </c>
      <c r="H238" s="27">
        <v>30201</v>
      </c>
      <c r="I238" s="27">
        <v>397673</v>
      </c>
      <c r="J238" s="12" t="s">
        <v>2477</v>
      </c>
      <c r="K238" s="23">
        <v>111</v>
      </c>
      <c r="L238" s="23">
        <v>370</v>
      </c>
    </row>
    <row r="239" spans="1:12" x14ac:dyDescent="0.3">
      <c r="A239" s="6" t="s">
        <v>254</v>
      </c>
      <c r="B239" s="32" t="s">
        <v>6844</v>
      </c>
      <c r="C239" s="6" t="s">
        <v>6599</v>
      </c>
      <c r="D239" s="6" t="s">
        <v>510</v>
      </c>
      <c r="E239" s="6" t="s">
        <v>77</v>
      </c>
      <c r="F239" s="37">
        <v>1500</v>
      </c>
      <c r="G239" s="37">
        <v>0</v>
      </c>
      <c r="H239" s="27">
        <v>25200</v>
      </c>
      <c r="I239" s="27">
        <v>0</v>
      </c>
      <c r="J239" s="12" t="s">
        <v>2477</v>
      </c>
      <c r="K239" s="23">
        <v>1311</v>
      </c>
      <c r="L239" s="23">
        <v>0</v>
      </c>
    </row>
    <row r="240" spans="1:12" x14ac:dyDescent="0.3">
      <c r="A240" s="6" t="s">
        <v>254</v>
      </c>
      <c r="B240" s="32" t="s">
        <v>6845</v>
      </c>
      <c r="C240" s="6" t="s">
        <v>5494</v>
      </c>
      <c r="D240" s="6" t="s">
        <v>6704</v>
      </c>
      <c r="E240" s="6" t="s">
        <v>77</v>
      </c>
      <c r="F240" s="37">
        <v>137</v>
      </c>
      <c r="G240" s="37">
        <v>2043</v>
      </c>
      <c r="H240" s="27">
        <v>37305</v>
      </c>
      <c r="I240" s="27">
        <v>1031176</v>
      </c>
      <c r="J240" s="12" t="s">
        <v>2477</v>
      </c>
      <c r="K240" s="23">
        <v>192</v>
      </c>
      <c r="L240" s="23">
        <v>2690</v>
      </c>
    </row>
    <row r="241" spans="1:12" x14ac:dyDescent="0.3">
      <c r="A241" s="6" t="s">
        <v>254</v>
      </c>
      <c r="B241" s="32" t="s">
        <v>6845</v>
      </c>
      <c r="C241" s="6" t="s">
        <v>6602</v>
      </c>
      <c r="D241" s="6" t="s">
        <v>1368</v>
      </c>
      <c r="E241" s="6" t="s">
        <v>859</v>
      </c>
      <c r="F241" s="37">
        <v>398</v>
      </c>
      <c r="G241" s="37">
        <v>995</v>
      </c>
      <c r="H241" s="27">
        <v>45754</v>
      </c>
      <c r="I241" s="27">
        <v>844369</v>
      </c>
      <c r="J241" s="12" t="s">
        <v>2477</v>
      </c>
      <c r="K241" s="23">
        <v>167</v>
      </c>
      <c r="L241" s="23">
        <v>995</v>
      </c>
    </row>
    <row r="242" spans="1:12" x14ac:dyDescent="0.3">
      <c r="A242" s="6" t="s">
        <v>254</v>
      </c>
      <c r="B242" s="32" t="s">
        <v>6845</v>
      </c>
      <c r="C242" s="6" t="s">
        <v>6600</v>
      </c>
      <c r="D242" s="6" t="s">
        <v>2080</v>
      </c>
      <c r="E242" s="6" t="s">
        <v>77</v>
      </c>
      <c r="F242" s="37">
        <v>297</v>
      </c>
      <c r="G242" s="37">
        <v>150</v>
      </c>
      <c r="H242" s="27">
        <v>21729</v>
      </c>
      <c r="I242" s="27">
        <v>1695344</v>
      </c>
      <c r="J242" s="12" t="s">
        <v>11</v>
      </c>
      <c r="K242" s="23">
        <v>317</v>
      </c>
      <c r="L242" s="23">
        <v>657</v>
      </c>
    </row>
    <row r="243" spans="1:12" x14ac:dyDescent="0.3">
      <c r="A243" s="6" t="s">
        <v>254</v>
      </c>
      <c r="B243" s="32" t="s">
        <v>6845</v>
      </c>
      <c r="C243" s="6" t="s">
        <v>6601</v>
      </c>
      <c r="D243" s="6" t="s">
        <v>743</v>
      </c>
      <c r="E243" s="6" t="s">
        <v>77</v>
      </c>
      <c r="F243" s="37">
        <v>194</v>
      </c>
      <c r="G243" s="37">
        <v>0</v>
      </c>
      <c r="H243" s="27">
        <v>28673</v>
      </c>
      <c r="I243" s="27">
        <v>1452999</v>
      </c>
      <c r="J243" s="12" t="s">
        <v>11</v>
      </c>
      <c r="K243" s="23">
        <v>304</v>
      </c>
      <c r="L243" s="23">
        <v>31</v>
      </c>
    </row>
    <row r="244" spans="1:12" x14ac:dyDescent="0.3">
      <c r="A244" s="6" t="s">
        <v>254</v>
      </c>
      <c r="B244" s="32" t="s">
        <v>6846</v>
      </c>
      <c r="C244" s="6" t="s">
        <v>6572</v>
      </c>
      <c r="D244" s="6" t="s">
        <v>1161</v>
      </c>
      <c r="E244" s="6" t="s">
        <v>77</v>
      </c>
      <c r="F244" s="37">
        <v>263</v>
      </c>
      <c r="G244" s="37">
        <v>0</v>
      </c>
      <c r="H244" s="27">
        <v>25106</v>
      </c>
      <c r="I244" s="27">
        <v>130716</v>
      </c>
      <c r="J244" s="12" t="s">
        <v>2477</v>
      </c>
      <c r="K244" s="23">
        <v>90</v>
      </c>
      <c r="L244" s="23">
        <v>0</v>
      </c>
    </row>
    <row r="245" spans="1:12" x14ac:dyDescent="0.3">
      <c r="A245" s="6" t="s">
        <v>254</v>
      </c>
      <c r="B245" s="32" t="s">
        <v>6847</v>
      </c>
      <c r="C245" s="6" t="s">
        <v>6575</v>
      </c>
      <c r="D245" s="6" t="s">
        <v>6576</v>
      </c>
      <c r="E245" s="6" t="s">
        <v>408</v>
      </c>
      <c r="F245" s="37">
        <v>169</v>
      </c>
      <c r="G245" s="37">
        <v>27</v>
      </c>
      <c r="H245" s="27" t="s">
        <v>6577</v>
      </c>
      <c r="I245" s="27">
        <v>0</v>
      </c>
      <c r="J245" s="12" t="s">
        <v>2477</v>
      </c>
      <c r="K245" s="23">
        <v>0</v>
      </c>
      <c r="L245" s="23">
        <v>0</v>
      </c>
    </row>
    <row r="246" spans="1:12" x14ac:dyDescent="0.3">
      <c r="A246" s="6" t="s">
        <v>254</v>
      </c>
      <c r="B246" s="32" t="s">
        <v>6847</v>
      </c>
      <c r="C246" s="6" t="s">
        <v>6574</v>
      </c>
      <c r="D246" s="6" t="s">
        <v>701</v>
      </c>
      <c r="E246" s="6" t="s">
        <v>1980</v>
      </c>
      <c r="F246" s="37">
        <v>324</v>
      </c>
      <c r="G246" s="37">
        <v>0</v>
      </c>
      <c r="H246" s="27">
        <v>48163</v>
      </c>
      <c r="I246" s="27">
        <v>6828781</v>
      </c>
      <c r="J246" s="12" t="s">
        <v>11</v>
      </c>
      <c r="K246" s="23">
        <v>401</v>
      </c>
      <c r="L246" s="23">
        <v>208</v>
      </c>
    </row>
    <row r="247" spans="1:12" x14ac:dyDescent="0.3">
      <c r="A247" s="6" t="s">
        <v>254</v>
      </c>
      <c r="B247" s="32" t="s">
        <v>6848</v>
      </c>
      <c r="C247" s="6" t="s">
        <v>6579</v>
      </c>
      <c r="D247" s="6" t="s">
        <v>181</v>
      </c>
      <c r="E247" s="6" t="s">
        <v>77</v>
      </c>
      <c r="F247" s="37">
        <v>275</v>
      </c>
      <c r="G247" s="37">
        <v>294</v>
      </c>
      <c r="H247" s="27">
        <v>24366</v>
      </c>
      <c r="I247" s="27">
        <v>0</v>
      </c>
      <c r="J247" s="12" t="s">
        <v>706</v>
      </c>
      <c r="K247" s="23" t="s">
        <v>266</v>
      </c>
      <c r="L247" s="23" t="s">
        <v>266</v>
      </c>
    </row>
    <row r="248" spans="1:12" x14ac:dyDescent="0.3">
      <c r="A248" s="6" t="s">
        <v>254</v>
      </c>
      <c r="B248" s="32" t="s">
        <v>6849</v>
      </c>
      <c r="C248" s="6" t="s">
        <v>6580</v>
      </c>
      <c r="D248" s="6" t="s">
        <v>743</v>
      </c>
      <c r="E248" s="6" t="s">
        <v>728</v>
      </c>
      <c r="F248" s="37">
        <v>810</v>
      </c>
      <c r="G248" s="37">
        <v>595</v>
      </c>
      <c r="H248" s="27">
        <v>40000</v>
      </c>
      <c r="I248" s="27">
        <v>0</v>
      </c>
      <c r="J248" s="12" t="s">
        <v>2039</v>
      </c>
      <c r="K248" s="23" t="s">
        <v>266</v>
      </c>
      <c r="L248" s="23" t="s">
        <v>266</v>
      </c>
    </row>
    <row r="249" spans="1:12" x14ac:dyDescent="0.3">
      <c r="A249" s="6" t="s">
        <v>254</v>
      </c>
      <c r="B249" s="32" t="s">
        <v>6850</v>
      </c>
      <c r="C249" s="6" t="s">
        <v>6581</v>
      </c>
      <c r="D249" s="6" t="s">
        <v>90</v>
      </c>
      <c r="E249" s="6" t="s">
        <v>77</v>
      </c>
      <c r="F249" s="37">
        <v>184</v>
      </c>
      <c r="G249" s="37">
        <v>0</v>
      </c>
      <c r="H249" s="27">
        <v>26917</v>
      </c>
      <c r="I249" s="27">
        <v>0</v>
      </c>
      <c r="J249" s="12" t="s">
        <v>706</v>
      </c>
      <c r="K249" s="23" t="s">
        <v>266</v>
      </c>
      <c r="L249" s="23" t="s">
        <v>266</v>
      </c>
    </row>
    <row r="250" spans="1:12" x14ac:dyDescent="0.3">
      <c r="A250" s="6" t="s">
        <v>254</v>
      </c>
      <c r="B250" s="32" t="s">
        <v>6850</v>
      </c>
      <c r="C250" s="6" t="s">
        <v>6582</v>
      </c>
      <c r="D250" s="6" t="s">
        <v>476</v>
      </c>
      <c r="E250" s="6" t="s">
        <v>4786</v>
      </c>
      <c r="F250" s="37">
        <v>522</v>
      </c>
      <c r="G250" s="37">
        <v>0</v>
      </c>
      <c r="H250" s="27">
        <v>26564</v>
      </c>
      <c r="I250" s="27">
        <v>2066370</v>
      </c>
      <c r="J250" s="12" t="s">
        <v>2477</v>
      </c>
      <c r="K250" s="23">
        <v>394</v>
      </c>
      <c r="L250" s="23">
        <v>0</v>
      </c>
    </row>
    <row r="251" spans="1:12" x14ac:dyDescent="0.3">
      <c r="A251" s="6" t="s">
        <v>254</v>
      </c>
      <c r="B251" s="32" t="s">
        <v>6851</v>
      </c>
      <c r="C251" s="6" t="s">
        <v>6553</v>
      </c>
      <c r="D251" s="6" t="s">
        <v>701</v>
      </c>
      <c r="E251" s="6" t="s">
        <v>77</v>
      </c>
      <c r="F251" s="37">
        <v>180</v>
      </c>
      <c r="G251" s="37">
        <v>0</v>
      </c>
      <c r="H251" s="27">
        <v>64575</v>
      </c>
      <c r="I251" s="27">
        <v>1199393</v>
      </c>
      <c r="J251" s="12" t="s">
        <v>2477</v>
      </c>
      <c r="K251" s="23">
        <v>160</v>
      </c>
      <c r="L251" s="23">
        <v>27</v>
      </c>
    </row>
    <row r="252" spans="1:12" x14ac:dyDescent="0.3">
      <c r="A252" s="6" t="s">
        <v>254</v>
      </c>
      <c r="B252" s="32" t="s">
        <v>6852</v>
      </c>
      <c r="C252" s="6" t="s">
        <v>6554</v>
      </c>
      <c r="D252" s="6" t="s">
        <v>322</v>
      </c>
      <c r="E252" s="6" t="s">
        <v>77</v>
      </c>
      <c r="F252" s="37">
        <v>641</v>
      </c>
      <c r="G252" s="37">
        <v>388</v>
      </c>
      <c r="H252" s="27">
        <v>29333</v>
      </c>
      <c r="I252" s="27">
        <v>35689</v>
      </c>
      <c r="J252" s="12" t="s">
        <v>2477</v>
      </c>
      <c r="K252" s="23">
        <v>0</v>
      </c>
      <c r="L252" s="23">
        <v>342</v>
      </c>
    </row>
    <row r="253" spans="1:12" x14ac:dyDescent="0.3">
      <c r="A253" s="6" t="s">
        <v>254</v>
      </c>
      <c r="B253" s="32" t="s">
        <v>6853</v>
      </c>
      <c r="C253" s="6" t="s">
        <v>6555</v>
      </c>
      <c r="D253" s="6" t="s">
        <v>432</v>
      </c>
      <c r="E253" s="6" t="s">
        <v>728</v>
      </c>
      <c r="F253" s="37">
        <v>180</v>
      </c>
      <c r="G253" s="37">
        <v>0</v>
      </c>
      <c r="H253" s="27">
        <v>85680</v>
      </c>
      <c r="I253" s="27">
        <v>0</v>
      </c>
      <c r="J253" s="12" t="s">
        <v>2039</v>
      </c>
      <c r="K253" s="23" t="s">
        <v>266</v>
      </c>
      <c r="L253" s="23" t="s">
        <v>266</v>
      </c>
    </row>
    <row r="254" spans="1:12" x14ac:dyDescent="0.3">
      <c r="A254" s="6" t="s">
        <v>254</v>
      </c>
      <c r="B254" s="32" t="s">
        <v>6854</v>
      </c>
      <c r="C254" s="6" t="s">
        <v>6556</v>
      </c>
      <c r="D254" s="6" t="s">
        <v>213</v>
      </c>
      <c r="E254" s="6" t="s">
        <v>77</v>
      </c>
      <c r="F254" s="37">
        <v>270</v>
      </c>
      <c r="G254" s="37">
        <v>1650</v>
      </c>
      <c r="H254" s="27">
        <v>47061</v>
      </c>
      <c r="I254" s="27">
        <v>427143</v>
      </c>
      <c r="J254" s="12" t="s">
        <v>2477</v>
      </c>
      <c r="K254" s="23">
        <v>0</v>
      </c>
      <c r="L254" s="23">
        <v>1568</v>
      </c>
    </row>
    <row r="255" spans="1:12" x14ac:dyDescent="0.3">
      <c r="A255" s="6" t="s">
        <v>254</v>
      </c>
      <c r="B255" s="32" t="s">
        <v>6855</v>
      </c>
      <c r="C255" s="6" t="s">
        <v>6557</v>
      </c>
      <c r="D255" s="6" t="s">
        <v>6427</v>
      </c>
      <c r="E255" s="6" t="s">
        <v>717</v>
      </c>
      <c r="F255" s="37">
        <v>460</v>
      </c>
      <c r="G255" s="37">
        <v>400</v>
      </c>
      <c r="H255" s="27">
        <v>64112</v>
      </c>
      <c r="I255" s="27">
        <v>11778055</v>
      </c>
      <c r="J255" s="12" t="s">
        <v>11</v>
      </c>
      <c r="K255" s="23">
        <v>552</v>
      </c>
      <c r="L255" s="23">
        <v>400</v>
      </c>
    </row>
    <row r="256" spans="1:12" x14ac:dyDescent="0.3">
      <c r="A256" s="6" t="s">
        <v>254</v>
      </c>
      <c r="B256" s="32" t="s">
        <v>6856</v>
      </c>
      <c r="C256" s="6" t="s">
        <v>6558</v>
      </c>
      <c r="D256" s="6" t="s">
        <v>1805</v>
      </c>
      <c r="E256" s="6" t="s">
        <v>728</v>
      </c>
      <c r="F256" s="37">
        <v>97</v>
      </c>
      <c r="G256" s="37">
        <v>1</v>
      </c>
      <c r="H256" s="27">
        <v>43844</v>
      </c>
      <c r="I256" s="27">
        <v>0</v>
      </c>
      <c r="J256" s="12" t="s">
        <v>2039</v>
      </c>
      <c r="K256" s="23" t="s">
        <v>266</v>
      </c>
      <c r="L256" s="23" t="s">
        <v>266</v>
      </c>
    </row>
    <row r="257" spans="1:12" x14ac:dyDescent="0.3">
      <c r="A257" s="6" t="s">
        <v>254</v>
      </c>
      <c r="B257" s="32" t="s">
        <v>6856</v>
      </c>
      <c r="C257" s="6" t="s">
        <v>6559</v>
      </c>
      <c r="D257" s="6" t="s">
        <v>743</v>
      </c>
      <c r="E257" s="6" t="s">
        <v>408</v>
      </c>
      <c r="F257" s="37">
        <v>229</v>
      </c>
      <c r="G257" s="37">
        <v>652</v>
      </c>
      <c r="H257" s="27">
        <v>44176</v>
      </c>
      <c r="I257" s="27">
        <v>891986</v>
      </c>
      <c r="J257" s="12" t="s">
        <v>2477</v>
      </c>
      <c r="K257" s="23">
        <v>86</v>
      </c>
      <c r="L257" s="23">
        <v>652</v>
      </c>
    </row>
    <row r="258" spans="1:12" x14ac:dyDescent="0.3">
      <c r="A258" s="6" t="s">
        <v>254</v>
      </c>
      <c r="B258" s="32" t="s">
        <v>6857</v>
      </c>
      <c r="C258" s="6" t="s">
        <v>6560</v>
      </c>
      <c r="D258" s="6" t="s">
        <v>1461</v>
      </c>
      <c r="E258" s="6" t="s">
        <v>77</v>
      </c>
      <c r="F258" s="37">
        <v>238</v>
      </c>
      <c r="G258" s="37">
        <v>416</v>
      </c>
      <c r="H258" s="27">
        <v>34755</v>
      </c>
      <c r="I258" s="27">
        <v>0</v>
      </c>
      <c r="J258" s="12" t="s">
        <v>2477</v>
      </c>
      <c r="K258" s="23">
        <v>73</v>
      </c>
      <c r="L258" s="23">
        <v>424</v>
      </c>
    </row>
    <row r="259" spans="1:12" x14ac:dyDescent="0.3">
      <c r="A259" s="6" t="s">
        <v>254</v>
      </c>
      <c r="B259" s="32" t="s">
        <v>6858</v>
      </c>
      <c r="C259" s="6" t="s">
        <v>6565</v>
      </c>
      <c r="D259" s="6" t="s">
        <v>213</v>
      </c>
      <c r="E259" s="6" t="s">
        <v>4786</v>
      </c>
      <c r="F259" s="37">
        <v>180</v>
      </c>
      <c r="G259" s="37">
        <v>860</v>
      </c>
      <c r="H259" s="27">
        <v>30326</v>
      </c>
      <c r="I259" s="27">
        <v>1414000</v>
      </c>
      <c r="J259" s="12" t="s">
        <v>11</v>
      </c>
      <c r="K259" s="23">
        <v>206</v>
      </c>
      <c r="L259" s="23">
        <v>1273</v>
      </c>
    </row>
    <row r="260" spans="1:12" x14ac:dyDescent="0.3">
      <c r="A260" s="6" t="s">
        <v>254</v>
      </c>
      <c r="B260" s="32" t="s">
        <v>6859</v>
      </c>
      <c r="C260" s="6" t="s">
        <v>6566</v>
      </c>
      <c r="D260" s="6" t="s">
        <v>743</v>
      </c>
      <c r="E260" s="6" t="s">
        <v>77</v>
      </c>
      <c r="F260" s="37">
        <v>288</v>
      </c>
      <c r="G260" s="37">
        <v>378</v>
      </c>
      <c r="H260" s="27">
        <v>79869</v>
      </c>
      <c r="I260" s="27">
        <v>821908</v>
      </c>
      <c r="J260" s="12" t="s">
        <v>2477</v>
      </c>
      <c r="K260" s="23">
        <v>142</v>
      </c>
      <c r="L260" s="23">
        <v>378</v>
      </c>
    </row>
    <row r="261" spans="1:12" x14ac:dyDescent="0.3">
      <c r="A261" s="6" t="s">
        <v>254</v>
      </c>
      <c r="B261" s="32" t="s">
        <v>6860</v>
      </c>
      <c r="C261" s="6" t="s">
        <v>6334</v>
      </c>
      <c r="D261" s="6" t="s">
        <v>234</v>
      </c>
      <c r="E261" s="6" t="s">
        <v>77</v>
      </c>
      <c r="F261" s="37">
        <v>148</v>
      </c>
      <c r="G261" s="37">
        <v>0</v>
      </c>
      <c r="H261" s="27">
        <v>32384</v>
      </c>
      <c r="I261" s="27">
        <v>1084500</v>
      </c>
      <c r="J261" s="12" t="s">
        <v>11</v>
      </c>
      <c r="K261" s="23">
        <v>228</v>
      </c>
      <c r="L261" s="23">
        <v>0</v>
      </c>
    </row>
    <row r="262" spans="1:12" x14ac:dyDescent="0.3">
      <c r="A262" s="6" t="s">
        <v>254</v>
      </c>
      <c r="B262" s="32" t="s">
        <v>6861</v>
      </c>
      <c r="C262" s="6" t="s">
        <v>6568</v>
      </c>
      <c r="D262" s="6" t="s">
        <v>805</v>
      </c>
      <c r="E262" s="6" t="s">
        <v>77</v>
      </c>
      <c r="F262" s="37">
        <v>203</v>
      </c>
      <c r="G262" s="37">
        <v>1017</v>
      </c>
      <c r="H262" s="27">
        <v>32326</v>
      </c>
      <c r="I262" s="27">
        <v>0</v>
      </c>
      <c r="J262" s="12" t="s">
        <v>2039</v>
      </c>
      <c r="K262" s="23" t="s">
        <v>266</v>
      </c>
      <c r="L262" s="23" t="s">
        <v>266</v>
      </c>
    </row>
    <row r="263" spans="1:12" x14ac:dyDescent="0.3">
      <c r="A263" s="6" t="s">
        <v>254</v>
      </c>
      <c r="B263" s="32" t="s">
        <v>6862</v>
      </c>
      <c r="C263" s="6" t="s">
        <v>6569</v>
      </c>
      <c r="D263" s="6" t="s">
        <v>402</v>
      </c>
      <c r="E263" s="6" t="s">
        <v>1335</v>
      </c>
      <c r="F263" s="37">
        <v>258</v>
      </c>
      <c r="G263" s="37">
        <v>29</v>
      </c>
      <c r="H263" s="27">
        <v>30265</v>
      </c>
      <c r="I263" s="27">
        <v>0</v>
      </c>
      <c r="J263" s="12" t="s">
        <v>2039</v>
      </c>
      <c r="K263" s="23">
        <v>50</v>
      </c>
      <c r="L263" s="23">
        <v>29</v>
      </c>
    </row>
    <row r="264" spans="1:12" x14ac:dyDescent="0.3">
      <c r="A264" s="6" t="s">
        <v>254</v>
      </c>
      <c r="B264" s="32" t="s">
        <v>6863</v>
      </c>
      <c r="C264" s="6" t="s">
        <v>6570</v>
      </c>
      <c r="D264" s="6" t="s">
        <v>1422</v>
      </c>
      <c r="E264" s="6" t="s">
        <v>1335</v>
      </c>
      <c r="F264" s="37">
        <v>168</v>
      </c>
      <c r="G264" s="37">
        <v>0</v>
      </c>
      <c r="H264" s="27">
        <v>43479</v>
      </c>
      <c r="I264" s="27">
        <v>0</v>
      </c>
      <c r="J264" s="12" t="s">
        <v>706</v>
      </c>
      <c r="K264" s="23" t="s">
        <v>266</v>
      </c>
      <c r="L264" s="23" t="s">
        <v>266</v>
      </c>
    </row>
    <row r="265" spans="1:12" x14ac:dyDescent="0.3">
      <c r="A265" s="6" t="s">
        <v>254</v>
      </c>
      <c r="B265" s="32" t="s">
        <v>6864</v>
      </c>
      <c r="C265" s="6" t="s">
        <v>6011</v>
      </c>
      <c r="D265" s="6" t="s">
        <v>213</v>
      </c>
      <c r="E265" s="6" t="s">
        <v>77</v>
      </c>
      <c r="F265" s="37">
        <v>255</v>
      </c>
      <c r="G265" s="37">
        <v>50</v>
      </c>
      <c r="H265" s="27">
        <v>63488</v>
      </c>
      <c r="I265" s="27">
        <v>6684000</v>
      </c>
      <c r="J265" s="12" t="s">
        <v>11</v>
      </c>
      <c r="K265" s="23">
        <v>321</v>
      </c>
      <c r="L265" s="23">
        <v>616</v>
      </c>
    </row>
    <row r="266" spans="1:12" x14ac:dyDescent="0.3">
      <c r="A266" s="6" t="s">
        <v>254</v>
      </c>
      <c r="B266" s="32" t="s">
        <v>6865</v>
      </c>
      <c r="C266" s="6" t="s">
        <v>6542</v>
      </c>
      <c r="D266" s="6" t="s">
        <v>82</v>
      </c>
      <c r="E266" s="6" t="s">
        <v>77</v>
      </c>
      <c r="F266" s="37">
        <v>163</v>
      </c>
      <c r="G266" s="37">
        <v>0</v>
      </c>
      <c r="H266" s="27">
        <v>28074</v>
      </c>
      <c r="I266" s="27">
        <v>0</v>
      </c>
      <c r="J266" s="12" t="s">
        <v>2039</v>
      </c>
      <c r="K266" s="23">
        <v>50</v>
      </c>
      <c r="L266" s="23">
        <v>5</v>
      </c>
    </row>
    <row r="267" spans="1:12" x14ac:dyDescent="0.3">
      <c r="A267" s="6" t="s">
        <v>254</v>
      </c>
      <c r="B267" s="32" t="s">
        <v>6866</v>
      </c>
      <c r="C267" s="6" t="s">
        <v>6543</v>
      </c>
      <c r="D267" s="6" t="s">
        <v>432</v>
      </c>
      <c r="E267" s="6" t="s">
        <v>728</v>
      </c>
      <c r="F267" s="37">
        <v>581</v>
      </c>
      <c r="G267" s="37">
        <v>673</v>
      </c>
      <c r="H267" s="27">
        <v>84593</v>
      </c>
      <c r="I267" s="27">
        <v>11687035</v>
      </c>
      <c r="J267" s="12" t="s">
        <v>11</v>
      </c>
      <c r="K267" s="23">
        <v>589</v>
      </c>
      <c r="L267" s="23">
        <v>709</v>
      </c>
    </row>
    <row r="268" spans="1:12" x14ac:dyDescent="0.3">
      <c r="A268" s="6" t="s">
        <v>254</v>
      </c>
      <c r="B268" s="32" t="s">
        <v>6867</v>
      </c>
      <c r="C268" s="6" t="s">
        <v>6544</v>
      </c>
      <c r="D268" s="6" t="s">
        <v>1586</v>
      </c>
      <c r="E268" s="6" t="s">
        <v>77</v>
      </c>
      <c r="F268" s="37">
        <v>772</v>
      </c>
      <c r="G268" s="37">
        <v>0</v>
      </c>
      <c r="H268" s="27">
        <v>28164</v>
      </c>
      <c r="I268" s="27">
        <v>0</v>
      </c>
      <c r="J268" s="12" t="s">
        <v>2477</v>
      </c>
      <c r="K268" s="23">
        <v>261</v>
      </c>
      <c r="L268" s="23">
        <v>0</v>
      </c>
    </row>
    <row r="269" spans="1:12" x14ac:dyDescent="0.3">
      <c r="A269" s="6" t="s">
        <v>254</v>
      </c>
      <c r="B269" s="32" t="s">
        <v>6868</v>
      </c>
      <c r="C269" s="6" t="s">
        <v>6545</v>
      </c>
      <c r="D269" s="6" t="s">
        <v>533</v>
      </c>
      <c r="E269" s="6" t="s">
        <v>77</v>
      </c>
      <c r="F269" s="37">
        <v>63</v>
      </c>
      <c r="G269" s="37">
        <v>31</v>
      </c>
      <c r="H269" s="27">
        <v>55929</v>
      </c>
      <c r="I269" s="27">
        <v>1143578</v>
      </c>
      <c r="J269" s="12" t="s">
        <v>11</v>
      </c>
      <c r="K269" s="23">
        <v>64</v>
      </c>
      <c r="L269" s="23">
        <v>42</v>
      </c>
    </row>
    <row r="270" spans="1:12" x14ac:dyDescent="0.3">
      <c r="A270" s="6" t="s">
        <v>254</v>
      </c>
      <c r="B270" s="32" t="s">
        <v>6869</v>
      </c>
      <c r="C270" s="6" t="s">
        <v>6546</v>
      </c>
      <c r="D270" s="6" t="s">
        <v>432</v>
      </c>
      <c r="E270" s="6" t="s">
        <v>728</v>
      </c>
      <c r="F270" s="37">
        <v>445</v>
      </c>
      <c r="G270" s="37">
        <v>0</v>
      </c>
      <c r="H270" s="27">
        <v>68388</v>
      </c>
      <c r="I270" s="27">
        <v>5695112</v>
      </c>
      <c r="J270" s="12" t="s">
        <v>11</v>
      </c>
      <c r="K270" s="23">
        <v>496</v>
      </c>
      <c r="L270" s="23">
        <v>392</v>
      </c>
    </row>
    <row r="271" spans="1:12" x14ac:dyDescent="0.3">
      <c r="A271" s="6" t="s">
        <v>254</v>
      </c>
      <c r="B271" s="32" t="s">
        <v>6870</v>
      </c>
      <c r="C271" s="6" t="s">
        <v>6547</v>
      </c>
      <c r="D271" s="6" t="s">
        <v>6642</v>
      </c>
      <c r="E271" s="6" t="s">
        <v>77</v>
      </c>
      <c r="F271" s="37">
        <v>315</v>
      </c>
      <c r="G271" s="37">
        <v>2048</v>
      </c>
      <c r="H271" s="27">
        <v>37883</v>
      </c>
      <c r="I271" s="27">
        <v>0</v>
      </c>
      <c r="J271" s="12" t="s">
        <v>2039</v>
      </c>
      <c r="K271" s="23">
        <v>0</v>
      </c>
      <c r="L271" s="23">
        <v>1568</v>
      </c>
    </row>
    <row r="272" spans="1:12" x14ac:dyDescent="0.3">
      <c r="A272" s="6" t="s">
        <v>254</v>
      </c>
      <c r="B272" s="32" t="s">
        <v>6871</v>
      </c>
      <c r="C272" s="6" t="s">
        <v>6548</v>
      </c>
      <c r="D272" s="6" t="s">
        <v>432</v>
      </c>
      <c r="E272" s="6" t="s">
        <v>728</v>
      </c>
      <c r="F272" s="37">
        <v>984</v>
      </c>
      <c r="G272" s="37">
        <v>362</v>
      </c>
      <c r="H272" s="27">
        <v>56423</v>
      </c>
      <c r="I272" s="27">
        <v>0</v>
      </c>
      <c r="J272" s="12" t="s">
        <v>2039</v>
      </c>
      <c r="K272" s="23">
        <v>115</v>
      </c>
      <c r="L272" s="23">
        <v>362</v>
      </c>
    </row>
    <row r="273" spans="1:12" x14ac:dyDescent="0.3">
      <c r="A273" s="6" t="s">
        <v>254</v>
      </c>
      <c r="B273" s="32" t="s">
        <v>6872</v>
      </c>
      <c r="C273" s="6" t="s">
        <v>6549</v>
      </c>
      <c r="D273" s="6" t="s">
        <v>213</v>
      </c>
      <c r="E273" s="6" t="s">
        <v>328</v>
      </c>
      <c r="F273" s="37">
        <v>338</v>
      </c>
      <c r="G273" s="37">
        <v>0</v>
      </c>
      <c r="H273" s="27">
        <v>41700</v>
      </c>
      <c r="I273" s="27">
        <v>0</v>
      </c>
      <c r="J273" s="12" t="s">
        <v>2039</v>
      </c>
      <c r="K273" s="23" t="s">
        <v>266</v>
      </c>
      <c r="L273" s="23" t="s">
        <v>266</v>
      </c>
    </row>
    <row r="274" spans="1:12" x14ac:dyDescent="0.3">
      <c r="A274" s="6" t="s">
        <v>254</v>
      </c>
      <c r="B274" s="32" t="s">
        <v>6873</v>
      </c>
      <c r="C274" s="6" t="s">
        <v>6550</v>
      </c>
      <c r="D274" s="6" t="s">
        <v>1161</v>
      </c>
      <c r="E274" s="6" t="s">
        <v>77</v>
      </c>
      <c r="F274" s="37">
        <v>259</v>
      </c>
      <c r="G274" s="37">
        <v>0</v>
      </c>
      <c r="H274" s="27">
        <v>25541</v>
      </c>
      <c r="I274" s="27">
        <v>0</v>
      </c>
      <c r="J274" s="12" t="s">
        <v>2039</v>
      </c>
      <c r="K274" s="23" t="s">
        <v>266</v>
      </c>
      <c r="L274" s="23" t="s">
        <v>266</v>
      </c>
    </row>
    <row r="275" spans="1:12" x14ac:dyDescent="0.3">
      <c r="A275" s="6" t="s">
        <v>254</v>
      </c>
      <c r="B275" s="32" t="s">
        <v>6874</v>
      </c>
      <c r="C275" s="6" t="s">
        <v>6551</v>
      </c>
      <c r="D275" s="6" t="s">
        <v>743</v>
      </c>
      <c r="E275" s="6" t="s">
        <v>728</v>
      </c>
      <c r="F275" s="37">
        <v>500</v>
      </c>
      <c r="G275" s="37">
        <v>780</v>
      </c>
      <c r="H275" s="27">
        <v>73035</v>
      </c>
      <c r="I275" s="27">
        <v>720406</v>
      </c>
      <c r="J275" s="12" t="s">
        <v>2477</v>
      </c>
      <c r="K275" s="23">
        <v>53</v>
      </c>
      <c r="L275" s="23">
        <v>780</v>
      </c>
    </row>
    <row r="276" spans="1:12" x14ac:dyDescent="0.3">
      <c r="A276" s="6" t="s">
        <v>254</v>
      </c>
      <c r="B276" s="32" t="s">
        <v>6875</v>
      </c>
      <c r="C276" s="6" t="s">
        <v>6552</v>
      </c>
      <c r="D276" s="6" t="s">
        <v>213</v>
      </c>
      <c r="E276" s="6" t="s">
        <v>728</v>
      </c>
      <c r="F276" s="37">
        <v>185</v>
      </c>
      <c r="G276" s="37">
        <v>125</v>
      </c>
      <c r="H276" s="27">
        <v>86940</v>
      </c>
      <c r="I276" s="27">
        <v>41796</v>
      </c>
      <c r="J276" s="12" t="s">
        <v>2477</v>
      </c>
      <c r="K276" s="23">
        <v>79</v>
      </c>
      <c r="L276" s="23">
        <v>125</v>
      </c>
    </row>
    <row r="277" spans="1:12" x14ac:dyDescent="0.3">
      <c r="A277" s="6" t="s">
        <v>254</v>
      </c>
      <c r="B277" s="32" t="s">
        <v>6876</v>
      </c>
      <c r="C277" s="6" t="s">
        <v>6475</v>
      </c>
      <c r="D277" s="6" t="s">
        <v>432</v>
      </c>
      <c r="E277" s="6" t="s">
        <v>3518</v>
      </c>
      <c r="F277" s="37">
        <v>270</v>
      </c>
      <c r="G277" s="37">
        <v>678</v>
      </c>
      <c r="H277" s="27">
        <v>67613</v>
      </c>
      <c r="I277" s="27">
        <v>0</v>
      </c>
      <c r="J277" s="12" t="s">
        <v>2039</v>
      </c>
      <c r="K277" s="23">
        <v>0</v>
      </c>
      <c r="L277" s="23">
        <v>653</v>
      </c>
    </row>
    <row r="278" spans="1:12" x14ac:dyDescent="0.3">
      <c r="A278" s="6" t="s">
        <v>254</v>
      </c>
      <c r="B278" s="32" t="s">
        <v>6877</v>
      </c>
      <c r="C278" s="6" t="s">
        <v>6308</v>
      </c>
      <c r="D278" s="6" t="s">
        <v>1957</v>
      </c>
      <c r="E278" s="6" t="s">
        <v>77</v>
      </c>
      <c r="F278" s="37">
        <v>247</v>
      </c>
      <c r="G278" s="37">
        <v>578</v>
      </c>
      <c r="H278" s="27">
        <v>48781</v>
      </c>
      <c r="I278" s="27">
        <v>555608</v>
      </c>
      <c r="J278" s="12" t="s">
        <v>2477</v>
      </c>
      <c r="K278" s="23">
        <v>130</v>
      </c>
      <c r="L278" s="23">
        <v>578</v>
      </c>
    </row>
    <row r="279" spans="1:12" x14ac:dyDescent="0.3">
      <c r="A279" s="6" t="s">
        <v>254</v>
      </c>
      <c r="B279" s="32" t="s">
        <v>6877</v>
      </c>
      <c r="C279" s="6" t="s">
        <v>6476</v>
      </c>
      <c r="D279" s="6" t="s">
        <v>743</v>
      </c>
      <c r="E279" s="6" t="s">
        <v>77</v>
      </c>
      <c r="F279" s="37">
        <v>167</v>
      </c>
      <c r="G279" s="37">
        <v>101</v>
      </c>
      <c r="H279" s="27">
        <v>65579</v>
      </c>
      <c r="I279" s="27">
        <v>23832</v>
      </c>
      <c r="J279" s="12" t="s">
        <v>2477</v>
      </c>
      <c r="K279" s="23">
        <v>38</v>
      </c>
      <c r="L279" s="23">
        <v>101</v>
      </c>
    </row>
    <row r="280" spans="1:12" x14ac:dyDescent="0.3">
      <c r="A280" s="6" t="s">
        <v>254</v>
      </c>
      <c r="B280" s="32" t="s">
        <v>6878</v>
      </c>
      <c r="C280" s="6" t="s">
        <v>2760</v>
      </c>
      <c r="D280" s="6" t="s">
        <v>476</v>
      </c>
      <c r="E280" s="6" t="s">
        <v>77</v>
      </c>
      <c r="F280" s="37">
        <v>738</v>
      </c>
      <c r="G280" s="37">
        <v>65</v>
      </c>
      <c r="H280" s="27">
        <v>37917</v>
      </c>
      <c r="I280" s="27">
        <v>0</v>
      </c>
      <c r="J280" s="12" t="s">
        <v>2039</v>
      </c>
      <c r="K280" s="23">
        <v>186</v>
      </c>
      <c r="L280" s="23">
        <v>65</v>
      </c>
    </row>
    <row r="281" spans="1:12" x14ac:dyDescent="0.3">
      <c r="A281" s="6" t="s">
        <v>254</v>
      </c>
      <c r="B281" s="32" t="s">
        <v>6879</v>
      </c>
      <c r="C281" s="6" t="s">
        <v>6477</v>
      </c>
      <c r="D281" s="6" t="s">
        <v>743</v>
      </c>
      <c r="E281" s="6" t="s">
        <v>1335</v>
      </c>
      <c r="F281" s="37">
        <v>540</v>
      </c>
      <c r="G281" s="37">
        <v>68</v>
      </c>
      <c r="H281" s="27">
        <v>53577</v>
      </c>
      <c r="I281" s="27">
        <v>0</v>
      </c>
      <c r="J281" s="12" t="s">
        <v>2039</v>
      </c>
      <c r="K281" s="23">
        <v>0</v>
      </c>
      <c r="L281" s="23">
        <v>0</v>
      </c>
    </row>
    <row r="282" spans="1:12" x14ac:dyDescent="0.3">
      <c r="A282" s="6" t="s">
        <v>254</v>
      </c>
      <c r="B282" s="32" t="s">
        <v>6880</v>
      </c>
      <c r="C282" s="6" t="s">
        <v>6478</v>
      </c>
      <c r="D282" s="6" t="s">
        <v>73</v>
      </c>
      <c r="E282" s="6" t="s">
        <v>77</v>
      </c>
      <c r="F282" s="37">
        <v>184</v>
      </c>
      <c r="G282" s="37">
        <v>0</v>
      </c>
      <c r="H282" s="27">
        <v>41905</v>
      </c>
      <c r="I282" s="27">
        <v>0</v>
      </c>
      <c r="J282" s="12" t="s">
        <v>706</v>
      </c>
      <c r="K282" s="23" t="s">
        <v>266</v>
      </c>
      <c r="L282" s="23" t="s">
        <v>266</v>
      </c>
    </row>
    <row r="283" spans="1:12" x14ac:dyDescent="0.3">
      <c r="A283" s="6" t="s">
        <v>254</v>
      </c>
      <c r="B283" s="32" t="s">
        <v>6881</v>
      </c>
      <c r="C283" s="6" t="s">
        <v>6479</v>
      </c>
      <c r="D283" s="6" t="s">
        <v>138</v>
      </c>
      <c r="E283" s="6" t="s">
        <v>77</v>
      </c>
      <c r="F283" s="37">
        <v>225</v>
      </c>
      <c r="G283" s="37">
        <v>333</v>
      </c>
      <c r="H283" s="27">
        <v>32223</v>
      </c>
      <c r="I283" s="27">
        <v>0</v>
      </c>
      <c r="J283" s="12" t="s">
        <v>2039</v>
      </c>
      <c r="K283" s="23" t="s">
        <v>266</v>
      </c>
      <c r="L283" s="23" t="s">
        <v>266</v>
      </c>
    </row>
    <row r="284" spans="1:12" x14ac:dyDescent="0.3">
      <c r="A284" s="6" t="s">
        <v>254</v>
      </c>
      <c r="B284" s="32" t="s">
        <v>6882</v>
      </c>
      <c r="C284" s="6" t="s">
        <v>6480</v>
      </c>
      <c r="D284" s="6" t="s">
        <v>743</v>
      </c>
      <c r="E284" s="6" t="s">
        <v>408</v>
      </c>
      <c r="F284" s="37">
        <v>180</v>
      </c>
      <c r="G284" s="37">
        <v>1292</v>
      </c>
      <c r="H284" s="27">
        <v>63338</v>
      </c>
      <c r="I284" s="27">
        <v>3149392</v>
      </c>
      <c r="J284" s="12" t="s">
        <v>11</v>
      </c>
      <c r="K284" s="23">
        <v>348</v>
      </c>
      <c r="L284" s="23">
        <v>1813</v>
      </c>
    </row>
    <row r="285" spans="1:12" x14ac:dyDescent="0.3">
      <c r="A285" s="6" t="s">
        <v>254</v>
      </c>
      <c r="B285" s="32" t="s">
        <v>6882</v>
      </c>
      <c r="C285" s="6" t="s">
        <v>6481</v>
      </c>
      <c r="D285" s="6" t="s">
        <v>432</v>
      </c>
      <c r="E285" s="6" t="s">
        <v>728</v>
      </c>
      <c r="F285" s="37">
        <v>462</v>
      </c>
      <c r="G285" s="37">
        <v>42</v>
      </c>
      <c r="H285" s="27">
        <v>42404</v>
      </c>
      <c r="I285" s="27">
        <v>3987000</v>
      </c>
      <c r="J285" s="12" t="s">
        <v>11</v>
      </c>
      <c r="K285" s="23">
        <v>515</v>
      </c>
      <c r="L285" s="23">
        <v>762</v>
      </c>
    </row>
    <row r="286" spans="1:12" x14ac:dyDescent="0.3">
      <c r="A286" s="6" t="s">
        <v>254</v>
      </c>
      <c r="B286" s="32" t="s">
        <v>6883</v>
      </c>
      <c r="C286" s="6" t="s">
        <v>6482</v>
      </c>
      <c r="D286" s="6" t="s">
        <v>213</v>
      </c>
      <c r="E286" s="6" t="s">
        <v>408</v>
      </c>
      <c r="F286" s="37">
        <v>444</v>
      </c>
      <c r="G286" s="37">
        <v>1454</v>
      </c>
      <c r="H286" s="27">
        <v>63000</v>
      </c>
      <c r="I286" s="27">
        <v>0</v>
      </c>
      <c r="J286" s="12" t="s">
        <v>2039</v>
      </c>
      <c r="K286" s="23">
        <v>266</v>
      </c>
      <c r="L286" s="23">
        <v>1454</v>
      </c>
    </row>
    <row r="287" spans="1:12" x14ac:dyDescent="0.3">
      <c r="A287" s="6" t="s">
        <v>254</v>
      </c>
      <c r="B287" s="32" t="s">
        <v>6884</v>
      </c>
      <c r="C287" s="6" t="s">
        <v>6483</v>
      </c>
      <c r="D287" s="6" t="s">
        <v>1422</v>
      </c>
      <c r="E287" s="6" t="s">
        <v>859</v>
      </c>
      <c r="F287" s="37">
        <v>180</v>
      </c>
      <c r="G287" s="37">
        <v>1537</v>
      </c>
      <c r="H287" s="27">
        <v>46011</v>
      </c>
      <c r="I287" s="27">
        <v>0</v>
      </c>
      <c r="J287" s="12" t="s">
        <v>2039</v>
      </c>
      <c r="K287" s="23" t="s">
        <v>266</v>
      </c>
      <c r="L287" s="23" t="s">
        <v>266</v>
      </c>
    </row>
    <row r="288" spans="1:12" x14ac:dyDescent="0.3">
      <c r="A288" s="6" t="s">
        <v>254</v>
      </c>
      <c r="B288" s="32" t="s">
        <v>6885</v>
      </c>
      <c r="C288" s="6" t="s">
        <v>6484</v>
      </c>
      <c r="D288" s="6" t="s">
        <v>98</v>
      </c>
      <c r="E288" s="6" t="s">
        <v>77</v>
      </c>
      <c r="F288" s="37">
        <v>183</v>
      </c>
      <c r="G288" s="37">
        <v>217</v>
      </c>
      <c r="H288" s="27">
        <v>30510</v>
      </c>
      <c r="I288" s="27">
        <v>0</v>
      </c>
      <c r="J288" s="12" t="s">
        <v>2039</v>
      </c>
      <c r="K288" s="23">
        <v>19</v>
      </c>
      <c r="L288" s="23">
        <v>217</v>
      </c>
    </row>
    <row r="289" spans="1:12" x14ac:dyDescent="0.3">
      <c r="A289" s="6" t="s">
        <v>254</v>
      </c>
      <c r="B289" s="32" t="s">
        <v>6886</v>
      </c>
      <c r="C289" s="6" t="s">
        <v>6422</v>
      </c>
      <c r="D289" s="6" t="s">
        <v>82</v>
      </c>
      <c r="E289" s="6" t="s">
        <v>77</v>
      </c>
      <c r="F289" s="37">
        <v>295</v>
      </c>
      <c r="G289" s="37">
        <v>211</v>
      </c>
      <c r="H289" s="27">
        <v>39532</v>
      </c>
      <c r="I289" s="27">
        <v>63845</v>
      </c>
      <c r="J289" s="12" t="s">
        <v>2477</v>
      </c>
      <c r="K289" s="23">
        <v>198</v>
      </c>
      <c r="L289" s="23">
        <v>212</v>
      </c>
    </row>
    <row r="290" spans="1:12" x14ac:dyDescent="0.3">
      <c r="A290" s="6" t="s">
        <v>254</v>
      </c>
      <c r="B290" s="32" t="s">
        <v>6887</v>
      </c>
      <c r="C290" s="6" t="s">
        <v>6423</v>
      </c>
      <c r="D290" s="6" t="s">
        <v>743</v>
      </c>
      <c r="E290" s="6" t="s">
        <v>717</v>
      </c>
      <c r="F290" s="37">
        <v>180</v>
      </c>
      <c r="G290" s="37">
        <v>265</v>
      </c>
      <c r="H290" s="27">
        <v>86512</v>
      </c>
      <c r="I290" s="27">
        <v>4490250</v>
      </c>
      <c r="J290" s="12" t="s">
        <v>11</v>
      </c>
      <c r="K290" s="23">
        <v>188</v>
      </c>
      <c r="L290" s="23">
        <v>876</v>
      </c>
    </row>
    <row r="291" spans="1:12" x14ac:dyDescent="0.3">
      <c r="A291" s="6" t="s">
        <v>254</v>
      </c>
      <c r="B291" s="32" t="s">
        <v>6888</v>
      </c>
      <c r="C291" s="6" t="s">
        <v>6424</v>
      </c>
      <c r="D291" s="6" t="s">
        <v>1650</v>
      </c>
      <c r="E291" s="6" t="s">
        <v>77</v>
      </c>
      <c r="F291" s="37">
        <v>100</v>
      </c>
      <c r="G291" s="37">
        <v>203</v>
      </c>
      <c r="H291" s="27">
        <v>43091</v>
      </c>
      <c r="I291" s="27">
        <v>0</v>
      </c>
      <c r="J291" s="12" t="s">
        <v>2039</v>
      </c>
      <c r="K291" s="23">
        <v>15</v>
      </c>
      <c r="L291" s="23">
        <v>203</v>
      </c>
    </row>
    <row r="292" spans="1:12" x14ac:dyDescent="0.3">
      <c r="A292" s="6" t="s">
        <v>254</v>
      </c>
      <c r="B292" s="32" t="s">
        <v>6889</v>
      </c>
      <c r="C292" s="6" t="s">
        <v>2810</v>
      </c>
      <c r="D292" s="6" t="s">
        <v>375</v>
      </c>
      <c r="E292" s="6" t="s">
        <v>859</v>
      </c>
      <c r="F292" s="37">
        <v>134</v>
      </c>
      <c r="G292" s="37">
        <v>0</v>
      </c>
      <c r="H292" s="27">
        <v>37350</v>
      </c>
      <c r="I292" s="27">
        <v>14511</v>
      </c>
      <c r="J292" s="12" t="s">
        <v>2477</v>
      </c>
      <c r="K292" s="23">
        <v>20</v>
      </c>
      <c r="L292" s="23">
        <v>0</v>
      </c>
    </row>
    <row r="293" spans="1:12" x14ac:dyDescent="0.3">
      <c r="A293" s="6" t="s">
        <v>254</v>
      </c>
      <c r="B293" s="32" t="s">
        <v>6890</v>
      </c>
      <c r="C293" s="6" t="s">
        <v>6425</v>
      </c>
      <c r="D293" s="6" t="s">
        <v>743</v>
      </c>
      <c r="E293" s="6" t="s">
        <v>887</v>
      </c>
      <c r="F293" s="37">
        <v>175</v>
      </c>
      <c r="G293" s="37">
        <v>0</v>
      </c>
      <c r="H293" s="27">
        <v>109833</v>
      </c>
      <c r="I293" s="27">
        <v>0</v>
      </c>
      <c r="J293" s="12" t="s">
        <v>2039</v>
      </c>
      <c r="K293" s="23">
        <v>51</v>
      </c>
      <c r="L293" s="23">
        <v>0</v>
      </c>
    </row>
    <row r="294" spans="1:12" x14ac:dyDescent="0.3">
      <c r="A294" s="6" t="s">
        <v>254</v>
      </c>
      <c r="B294" s="32" t="s">
        <v>6891</v>
      </c>
      <c r="C294" s="6" t="s">
        <v>6426</v>
      </c>
      <c r="D294" s="6" t="s">
        <v>6427</v>
      </c>
      <c r="E294" s="6" t="s">
        <v>728</v>
      </c>
      <c r="F294" s="37">
        <v>128</v>
      </c>
      <c r="G294" s="37">
        <v>476</v>
      </c>
      <c r="H294" s="27">
        <v>90916</v>
      </c>
      <c r="I294" s="27">
        <v>1363206</v>
      </c>
      <c r="J294" s="12" t="s">
        <v>2477</v>
      </c>
      <c r="K294" s="23">
        <v>142</v>
      </c>
      <c r="L294" s="23">
        <v>571</v>
      </c>
    </row>
    <row r="295" spans="1:12" x14ac:dyDescent="0.3">
      <c r="A295" s="6" t="s">
        <v>254</v>
      </c>
      <c r="B295" s="32" t="s">
        <v>6892</v>
      </c>
      <c r="C295" s="6" t="s">
        <v>6428</v>
      </c>
      <c r="D295" s="6" t="s">
        <v>6359</v>
      </c>
      <c r="E295" s="6" t="s">
        <v>728</v>
      </c>
      <c r="F295" s="37">
        <v>203</v>
      </c>
      <c r="G295" s="37">
        <v>1137</v>
      </c>
      <c r="H295" s="27">
        <v>54003</v>
      </c>
      <c r="I295" s="27">
        <v>2595000</v>
      </c>
      <c r="J295" s="12" t="s">
        <v>11</v>
      </c>
      <c r="K295" s="23">
        <v>218</v>
      </c>
      <c r="L295" s="23">
        <v>1688</v>
      </c>
    </row>
    <row r="296" spans="1:12" x14ac:dyDescent="0.3">
      <c r="A296" s="6" t="s">
        <v>254</v>
      </c>
      <c r="B296" s="32" t="s">
        <v>6893</v>
      </c>
      <c r="C296" s="6" t="s">
        <v>6429</v>
      </c>
      <c r="D296" s="6" t="s">
        <v>6430</v>
      </c>
      <c r="E296" s="6" t="s">
        <v>77</v>
      </c>
      <c r="F296" s="37">
        <v>115</v>
      </c>
      <c r="G296" s="37">
        <v>92</v>
      </c>
      <c r="H296" s="27" t="s">
        <v>6431</v>
      </c>
      <c r="I296" s="27">
        <v>1176289</v>
      </c>
      <c r="J296" s="12" t="s">
        <v>11</v>
      </c>
      <c r="K296" s="23">
        <v>120</v>
      </c>
      <c r="L296" s="23">
        <v>118</v>
      </c>
    </row>
    <row r="297" spans="1:12" x14ac:dyDescent="0.3">
      <c r="A297" s="6" t="s">
        <v>254</v>
      </c>
      <c r="B297" s="32" t="s">
        <v>6894</v>
      </c>
      <c r="C297" s="6" t="s">
        <v>6432</v>
      </c>
      <c r="D297" s="6" t="s">
        <v>1720</v>
      </c>
      <c r="E297" s="6" t="s">
        <v>77</v>
      </c>
      <c r="F297" s="37">
        <v>304</v>
      </c>
      <c r="G297" s="37">
        <v>288</v>
      </c>
      <c r="H297" s="27">
        <v>32561</v>
      </c>
      <c r="I297" s="27">
        <v>1617000</v>
      </c>
      <c r="J297" s="12" t="s">
        <v>2477</v>
      </c>
      <c r="K297" s="23">
        <v>324</v>
      </c>
      <c r="L297" s="23">
        <v>384</v>
      </c>
    </row>
    <row r="298" spans="1:12" x14ac:dyDescent="0.3">
      <c r="A298" s="6" t="s">
        <v>254</v>
      </c>
      <c r="B298" s="32" t="s">
        <v>6895</v>
      </c>
      <c r="C298" s="6" t="s">
        <v>6433</v>
      </c>
      <c r="D298" s="6" t="s">
        <v>432</v>
      </c>
      <c r="E298" s="6" t="s">
        <v>1335</v>
      </c>
      <c r="F298" s="37">
        <v>287</v>
      </c>
      <c r="G298" s="37">
        <v>0</v>
      </c>
      <c r="H298" s="27">
        <v>79392</v>
      </c>
      <c r="I298" s="27">
        <v>7612063</v>
      </c>
      <c r="J298" s="12" t="s">
        <v>11</v>
      </c>
      <c r="K298" s="23">
        <v>315</v>
      </c>
      <c r="L298" s="23">
        <v>261</v>
      </c>
    </row>
    <row r="299" spans="1:12" x14ac:dyDescent="0.3">
      <c r="A299" s="6" t="s">
        <v>254</v>
      </c>
      <c r="B299" s="32" t="s">
        <v>6896</v>
      </c>
      <c r="C299" s="6" t="s">
        <v>6434</v>
      </c>
      <c r="D299" s="6" t="s">
        <v>6427</v>
      </c>
      <c r="E299" s="6" t="s">
        <v>1335</v>
      </c>
      <c r="F299" s="37">
        <v>357</v>
      </c>
      <c r="G299" s="37">
        <v>914</v>
      </c>
      <c r="H299" s="27">
        <v>65993</v>
      </c>
      <c r="I299" s="27">
        <v>5469000</v>
      </c>
      <c r="J299" s="12" t="s">
        <v>2477</v>
      </c>
      <c r="K299" s="23">
        <v>408</v>
      </c>
      <c r="L299" s="23">
        <v>914</v>
      </c>
    </row>
    <row r="300" spans="1:12" x14ac:dyDescent="0.3">
      <c r="A300" s="6" t="s">
        <v>254</v>
      </c>
      <c r="B300" s="32" t="s">
        <v>6897</v>
      </c>
      <c r="C300" s="6" t="s">
        <v>6435</v>
      </c>
      <c r="D300" s="6" t="s">
        <v>743</v>
      </c>
      <c r="E300" s="6" t="s">
        <v>728</v>
      </c>
      <c r="F300" s="37">
        <v>270</v>
      </c>
      <c r="G300" s="37">
        <v>748</v>
      </c>
      <c r="H300" s="27">
        <v>62460</v>
      </c>
      <c r="I300" s="27">
        <v>3880323</v>
      </c>
      <c r="J300" s="12" t="s">
        <v>11</v>
      </c>
      <c r="K300" s="23">
        <v>282</v>
      </c>
      <c r="L300" s="23">
        <v>748</v>
      </c>
    </row>
    <row r="301" spans="1:12" x14ac:dyDescent="0.3">
      <c r="A301" s="6" t="s">
        <v>254</v>
      </c>
      <c r="B301" s="32" t="s">
        <v>6898</v>
      </c>
      <c r="C301" s="6" t="s">
        <v>6437</v>
      </c>
      <c r="D301" s="6" t="s">
        <v>743</v>
      </c>
      <c r="E301" s="6" t="s">
        <v>6438</v>
      </c>
      <c r="F301" s="37">
        <v>902</v>
      </c>
      <c r="G301" s="37">
        <v>263</v>
      </c>
      <c r="H301" s="27">
        <v>43182</v>
      </c>
      <c r="I301" s="27">
        <v>1315449</v>
      </c>
      <c r="J301" s="12" t="s">
        <v>2477</v>
      </c>
      <c r="K301" s="23">
        <v>414</v>
      </c>
      <c r="L301" s="23">
        <v>263</v>
      </c>
    </row>
    <row r="302" spans="1:12" x14ac:dyDescent="0.3">
      <c r="A302" s="6" t="s">
        <v>254</v>
      </c>
      <c r="B302" s="32" t="s">
        <v>6899</v>
      </c>
      <c r="C302" s="6" t="s">
        <v>6357</v>
      </c>
      <c r="D302" s="6" t="s">
        <v>743</v>
      </c>
      <c r="E302" s="6" t="s">
        <v>408</v>
      </c>
      <c r="F302" s="37">
        <v>144</v>
      </c>
      <c r="G302" s="37">
        <v>160</v>
      </c>
      <c r="H302" s="27">
        <v>71508</v>
      </c>
      <c r="I302" s="27">
        <v>2619750</v>
      </c>
      <c r="J302" s="12" t="s">
        <v>11</v>
      </c>
      <c r="K302" s="23">
        <v>169</v>
      </c>
      <c r="L302" s="23">
        <v>240</v>
      </c>
    </row>
    <row r="303" spans="1:12" x14ac:dyDescent="0.3">
      <c r="A303" s="6" t="s">
        <v>254</v>
      </c>
      <c r="B303" s="32" t="s">
        <v>6900</v>
      </c>
      <c r="C303" s="6" t="s">
        <v>6360</v>
      </c>
      <c r="D303" s="6" t="s">
        <v>743</v>
      </c>
      <c r="E303" s="6" t="s">
        <v>728</v>
      </c>
      <c r="F303" s="37">
        <v>417</v>
      </c>
      <c r="G303" s="37">
        <v>578</v>
      </c>
      <c r="H303" s="27">
        <v>39094</v>
      </c>
      <c r="I303" s="27">
        <v>3776557</v>
      </c>
      <c r="J303" s="12" t="s">
        <v>11</v>
      </c>
      <c r="K303" s="23">
        <v>503</v>
      </c>
      <c r="L303" s="23">
        <v>688</v>
      </c>
    </row>
    <row r="304" spans="1:12" x14ac:dyDescent="0.3">
      <c r="A304" s="6" t="s">
        <v>254</v>
      </c>
      <c r="B304" s="32" t="s">
        <v>6901</v>
      </c>
      <c r="C304" s="6" t="s">
        <v>6361</v>
      </c>
      <c r="D304" s="6" t="s">
        <v>743</v>
      </c>
      <c r="E304" s="6" t="s">
        <v>717</v>
      </c>
      <c r="F304" s="37">
        <v>232</v>
      </c>
      <c r="G304" s="37">
        <v>0</v>
      </c>
      <c r="H304" s="27">
        <v>70430</v>
      </c>
      <c r="I304" s="27">
        <v>2548443</v>
      </c>
      <c r="J304" s="12" t="s">
        <v>2477</v>
      </c>
      <c r="K304" s="23">
        <v>179</v>
      </c>
      <c r="L304" s="23">
        <v>0</v>
      </c>
    </row>
    <row r="305" spans="1:12" x14ac:dyDescent="0.3">
      <c r="A305" s="6" t="s">
        <v>254</v>
      </c>
      <c r="B305" s="32" t="s">
        <v>6902</v>
      </c>
      <c r="C305" s="6" t="s">
        <v>6362</v>
      </c>
      <c r="D305" s="6" t="s">
        <v>6363</v>
      </c>
      <c r="E305" s="6" t="s">
        <v>77</v>
      </c>
      <c r="F305" s="37">
        <v>294</v>
      </c>
      <c r="G305" s="37">
        <v>360</v>
      </c>
      <c r="H305" s="27">
        <v>30017</v>
      </c>
      <c r="I305" s="27">
        <v>186119</v>
      </c>
      <c r="J305" s="12" t="s">
        <v>2477</v>
      </c>
      <c r="K305" s="23">
        <v>148</v>
      </c>
      <c r="L305" s="23">
        <v>360</v>
      </c>
    </row>
    <row r="306" spans="1:12" x14ac:dyDescent="0.3">
      <c r="A306" s="6" t="s">
        <v>254</v>
      </c>
      <c r="B306" s="32" t="s">
        <v>6903</v>
      </c>
      <c r="C306" s="6" t="s">
        <v>6364</v>
      </c>
      <c r="D306" s="6" t="s">
        <v>701</v>
      </c>
      <c r="E306" s="6" t="s">
        <v>1335</v>
      </c>
      <c r="F306" s="37">
        <v>540</v>
      </c>
      <c r="G306" s="37">
        <v>95</v>
      </c>
      <c r="H306" s="27">
        <v>45000</v>
      </c>
      <c r="I306" s="27">
        <v>0</v>
      </c>
      <c r="J306" s="12" t="s">
        <v>2039</v>
      </c>
      <c r="K306" s="23">
        <v>163</v>
      </c>
      <c r="L306" s="23">
        <v>95</v>
      </c>
    </row>
    <row r="307" spans="1:12" x14ac:dyDescent="0.3">
      <c r="A307" s="6" t="s">
        <v>254</v>
      </c>
      <c r="B307" s="32" t="s">
        <v>6904</v>
      </c>
      <c r="C307" s="6" t="s">
        <v>6367</v>
      </c>
      <c r="D307" s="6" t="s">
        <v>701</v>
      </c>
      <c r="E307" s="6" t="s">
        <v>77</v>
      </c>
      <c r="F307" s="37">
        <v>220</v>
      </c>
      <c r="G307" s="37">
        <v>1723</v>
      </c>
      <c r="H307" s="27">
        <v>38453</v>
      </c>
      <c r="I307" s="27">
        <v>2236500</v>
      </c>
      <c r="J307" s="12" t="s">
        <v>11</v>
      </c>
      <c r="K307" s="23">
        <v>397</v>
      </c>
      <c r="L307" s="23">
        <v>2270</v>
      </c>
    </row>
    <row r="308" spans="1:12" x14ac:dyDescent="0.3">
      <c r="A308" s="6" t="s">
        <v>254</v>
      </c>
      <c r="B308" s="32" t="s">
        <v>6905</v>
      </c>
      <c r="C308" s="6" t="s">
        <v>6369</v>
      </c>
      <c r="D308" s="6" t="s">
        <v>432</v>
      </c>
      <c r="E308" s="6" t="s">
        <v>887</v>
      </c>
      <c r="F308" s="37">
        <v>125</v>
      </c>
      <c r="G308" s="37">
        <v>260</v>
      </c>
      <c r="H308" s="27">
        <v>79862</v>
      </c>
      <c r="I308" s="27">
        <v>565403</v>
      </c>
      <c r="J308" s="12" t="s">
        <v>2477</v>
      </c>
      <c r="K308" s="23">
        <v>46</v>
      </c>
      <c r="L308" s="23">
        <v>260</v>
      </c>
    </row>
    <row r="309" spans="1:12" x14ac:dyDescent="0.3">
      <c r="A309" s="6" t="s">
        <v>254</v>
      </c>
      <c r="B309" s="32" t="s">
        <v>6906</v>
      </c>
      <c r="C309" s="6" t="s">
        <v>6370</v>
      </c>
      <c r="D309" s="6" t="s">
        <v>743</v>
      </c>
      <c r="E309" s="6" t="s">
        <v>408</v>
      </c>
      <c r="F309" s="37">
        <v>158</v>
      </c>
      <c r="G309" s="37">
        <v>0</v>
      </c>
      <c r="H309" s="27">
        <v>46353</v>
      </c>
      <c r="I309" s="27">
        <v>1816402</v>
      </c>
      <c r="J309" s="12" t="s">
        <v>11</v>
      </c>
      <c r="K309" s="23">
        <v>169</v>
      </c>
      <c r="L309" s="23">
        <v>8</v>
      </c>
    </row>
    <row r="310" spans="1:12" x14ac:dyDescent="0.3">
      <c r="A310" s="6" t="s">
        <v>254</v>
      </c>
      <c r="B310" s="32" t="s">
        <v>6907</v>
      </c>
      <c r="C310" s="6" t="s">
        <v>6193</v>
      </c>
      <c r="D310" s="6" t="s">
        <v>432</v>
      </c>
      <c r="E310" s="6" t="s">
        <v>1335</v>
      </c>
      <c r="F310" s="37">
        <v>225</v>
      </c>
      <c r="G310" s="37">
        <v>1168</v>
      </c>
      <c r="H310" s="27">
        <v>74774</v>
      </c>
      <c r="I310" s="27">
        <v>6615750</v>
      </c>
      <c r="J310" s="12" t="s">
        <v>9</v>
      </c>
      <c r="K310" s="23">
        <v>356</v>
      </c>
      <c r="L310" s="23">
        <v>1168</v>
      </c>
    </row>
    <row r="311" spans="1:12" x14ac:dyDescent="0.3">
      <c r="A311" s="6" t="s">
        <v>254</v>
      </c>
      <c r="B311" s="32" t="s">
        <v>6907</v>
      </c>
      <c r="C311" s="6" t="s">
        <v>6192</v>
      </c>
      <c r="D311" s="6" t="s">
        <v>432</v>
      </c>
      <c r="E311" s="6" t="s">
        <v>1335</v>
      </c>
      <c r="F311" s="37">
        <v>180</v>
      </c>
      <c r="G311" s="37">
        <v>696</v>
      </c>
      <c r="H311" s="27">
        <v>72473</v>
      </c>
      <c r="I311" s="27">
        <v>6755250</v>
      </c>
      <c r="J311" s="12" t="s">
        <v>11</v>
      </c>
      <c r="K311" s="23">
        <v>472</v>
      </c>
      <c r="L311" s="23">
        <v>1440</v>
      </c>
    </row>
    <row r="312" spans="1:12" x14ac:dyDescent="0.3">
      <c r="A312" s="6" t="s">
        <v>254</v>
      </c>
      <c r="B312" s="32" t="s">
        <v>6908</v>
      </c>
      <c r="C312" s="6" t="s">
        <v>6194</v>
      </c>
      <c r="D312" s="6" t="s">
        <v>743</v>
      </c>
      <c r="E312" s="6" t="s">
        <v>728</v>
      </c>
      <c r="F312" s="37">
        <v>495</v>
      </c>
      <c r="G312" s="37">
        <v>5</v>
      </c>
      <c r="H312" s="27">
        <v>56156</v>
      </c>
      <c r="I312" s="27">
        <v>74444</v>
      </c>
      <c r="J312" s="12" t="s">
        <v>2477</v>
      </c>
      <c r="K312" s="23">
        <v>255</v>
      </c>
      <c r="L312" s="23">
        <v>5</v>
      </c>
    </row>
    <row r="313" spans="1:12" x14ac:dyDescent="0.3">
      <c r="A313" s="6" t="s">
        <v>254</v>
      </c>
      <c r="B313" s="32" t="s">
        <v>6909</v>
      </c>
      <c r="C313" s="6" t="s">
        <v>6195</v>
      </c>
      <c r="D313" s="6" t="s">
        <v>743</v>
      </c>
      <c r="E313" s="6" t="s">
        <v>408</v>
      </c>
      <c r="F313" s="37">
        <v>153</v>
      </c>
      <c r="G313" s="37">
        <v>0</v>
      </c>
      <c r="H313" s="27">
        <v>75222</v>
      </c>
      <c r="I313" s="27">
        <v>4576522</v>
      </c>
      <c r="J313" s="12" t="s">
        <v>11</v>
      </c>
      <c r="K313" s="23">
        <v>184</v>
      </c>
      <c r="L313" s="23">
        <v>0</v>
      </c>
    </row>
    <row r="314" spans="1:12" x14ac:dyDescent="0.3">
      <c r="A314" s="6" t="s">
        <v>254</v>
      </c>
      <c r="B314" s="32" t="s">
        <v>6910</v>
      </c>
      <c r="C314" s="6" t="s">
        <v>6196</v>
      </c>
      <c r="D314" s="6" t="s">
        <v>1017</v>
      </c>
      <c r="E314" s="6" t="s">
        <v>77</v>
      </c>
      <c r="F314" s="37">
        <v>104</v>
      </c>
      <c r="G314" s="37">
        <v>238</v>
      </c>
      <c r="H314" s="27">
        <v>37160</v>
      </c>
      <c r="I314" s="27">
        <v>0</v>
      </c>
      <c r="J314" s="12" t="s">
        <v>2039</v>
      </c>
      <c r="K314" s="23">
        <v>2</v>
      </c>
      <c r="L314" s="23">
        <v>238</v>
      </c>
    </row>
    <row r="315" spans="1:12" x14ac:dyDescent="0.3">
      <c r="A315" s="6" t="s">
        <v>254</v>
      </c>
      <c r="B315" s="32" t="s">
        <v>6911</v>
      </c>
      <c r="C315" s="6" t="s">
        <v>6198</v>
      </c>
      <c r="D315" s="6" t="s">
        <v>3417</v>
      </c>
      <c r="E315" s="6" t="s">
        <v>77</v>
      </c>
      <c r="F315" s="37">
        <v>135</v>
      </c>
      <c r="G315" s="37">
        <v>0</v>
      </c>
      <c r="H315" s="27">
        <v>32680</v>
      </c>
      <c r="I315" s="27">
        <v>724064</v>
      </c>
      <c r="J315" s="12" t="s">
        <v>11</v>
      </c>
      <c r="K315" s="23">
        <v>162</v>
      </c>
      <c r="L315" s="23">
        <v>64</v>
      </c>
    </row>
    <row r="316" spans="1:12" x14ac:dyDescent="0.3">
      <c r="A316" s="6" t="s">
        <v>254</v>
      </c>
      <c r="B316" s="32" t="s">
        <v>6912</v>
      </c>
      <c r="C316" s="6" t="s">
        <v>6199</v>
      </c>
      <c r="D316" s="6" t="s">
        <v>743</v>
      </c>
      <c r="E316" s="6" t="s">
        <v>728</v>
      </c>
      <c r="F316" s="37">
        <v>122</v>
      </c>
      <c r="G316" s="37">
        <v>0</v>
      </c>
      <c r="H316" s="27">
        <v>92209</v>
      </c>
      <c r="I316" s="27">
        <v>0</v>
      </c>
      <c r="J316" s="12" t="s">
        <v>2039</v>
      </c>
      <c r="K316" s="23">
        <v>88</v>
      </c>
      <c r="L316" s="23">
        <v>0</v>
      </c>
    </row>
    <row r="317" spans="1:12" x14ac:dyDescent="0.3">
      <c r="A317" s="6" t="s">
        <v>254</v>
      </c>
      <c r="B317" s="32" t="s">
        <v>6913</v>
      </c>
      <c r="C317" s="6" t="s">
        <v>6200</v>
      </c>
      <c r="D317" s="6" t="s">
        <v>743</v>
      </c>
      <c r="E317" s="6" t="s">
        <v>408</v>
      </c>
      <c r="F317" s="37">
        <v>180</v>
      </c>
      <c r="G317" s="37">
        <v>939</v>
      </c>
      <c r="H317" s="27">
        <v>52500</v>
      </c>
      <c r="I317" s="27">
        <v>0</v>
      </c>
      <c r="J317" s="12" t="s">
        <v>2039</v>
      </c>
      <c r="K317" s="23" t="s">
        <v>266</v>
      </c>
      <c r="L317" s="23" t="s">
        <v>266</v>
      </c>
    </row>
    <row r="318" spans="1:12" x14ac:dyDescent="0.3">
      <c r="A318" s="6" t="s">
        <v>254</v>
      </c>
      <c r="B318" s="32" t="s">
        <v>6202</v>
      </c>
      <c r="C318" s="6" t="s">
        <v>6204</v>
      </c>
      <c r="D318" s="6" t="s">
        <v>743</v>
      </c>
      <c r="E318" s="6" t="s">
        <v>408</v>
      </c>
      <c r="F318" s="37">
        <v>203</v>
      </c>
      <c r="G318" s="37">
        <v>1640</v>
      </c>
      <c r="H318" s="27">
        <v>54940</v>
      </c>
      <c r="I318" s="27">
        <v>2904487</v>
      </c>
      <c r="J318" s="12" t="s">
        <v>11</v>
      </c>
      <c r="K318" s="23">
        <v>229</v>
      </c>
      <c r="L318" s="23">
        <v>2414</v>
      </c>
    </row>
    <row r="319" spans="1:12" x14ac:dyDescent="0.3">
      <c r="A319" s="6" t="s">
        <v>254</v>
      </c>
      <c r="B319" s="32" t="s">
        <v>6211</v>
      </c>
      <c r="C319" s="6" t="s">
        <v>6213</v>
      </c>
      <c r="D319" s="6" t="s">
        <v>432</v>
      </c>
      <c r="E319" s="6" t="s">
        <v>408</v>
      </c>
      <c r="F319" s="37">
        <v>117</v>
      </c>
      <c r="G319" s="37">
        <v>329</v>
      </c>
      <c r="H319" s="27">
        <v>81487</v>
      </c>
      <c r="I319" s="27">
        <v>267350</v>
      </c>
      <c r="J319" s="12" t="s">
        <v>2477</v>
      </c>
      <c r="K319" s="23">
        <v>38</v>
      </c>
      <c r="L319" s="23">
        <v>329</v>
      </c>
    </row>
    <row r="320" spans="1:12" x14ac:dyDescent="0.3">
      <c r="A320" s="6" t="s">
        <v>254</v>
      </c>
      <c r="B320" s="32" t="s">
        <v>6232</v>
      </c>
      <c r="C320" s="6" t="s">
        <v>6234</v>
      </c>
      <c r="D320" s="6" t="s">
        <v>432</v>
      </c>
      <c r="E320" s="6" t="s">
        <v>766</v>
      </c>
      <c r="F320" s="37">
        <v>218</v>
      </c>
      <c r="G320" s="37">
        <v>0</v>
      </c>
      <c r="H320" s="27">
        <v>48349</v>
      </c>
      <c r="I320" s="27">
        <v>0</v>
      </c>
      <c r="J320" s="12" t="s">
        <v>2477</v>
      </c>
      <c r="K320" s="23">
        <v>56</v>
      </c>
      <c r="L320" s="23">
        <v>0</v>
      </c>
    </row>
    <row r="321" spans="1:12" x14ac:dyDescent="0.3">
      <c r="A321" s="6" t="s">
        <v>254</v>
      </c>
      <c r="B321" s="32" t="s">
        <v>6240</v>
      </c>
      <c r="C321" s="6" t="s">
        <v>6242</v>
      </c>
      <c r="D321" s="6" t="s">
        <v>128</v>
      </c>
      <c r="E321" s="6" t="s">
        <v>77</v>
      </c>
      <c r="F321" s="37">
        <v>118</v>
      </c>
      <c r="G321" s="37">
        <v>0</v>
      </c>
      <c r="H321" s="27">
        <v>38219</v>
      </c>
      <c r="I321" s="27">
        <v>0</v>
      </c>
      <c r="J321" s="12" t="s">
        <v>2039</v>
      </c>
      <c r="K321" s="23">
        <v>39</v>
      </c>
      <c r="L321" s="23">
        <v>0</v>
      </c>
    </row>
    <row r="322" spans="1:12" x14ac:dyDescent="0.3">
      <c r="A322" s="6" t="s">
        <v>254</v>
      </c>
      <c r="B322" s="32" t="s">
        <v>6249</v>
      </c>
      <c r="C322" s="6" t="s">
        <v>6251</v>
      </c>
      <c r="D322" s="6" t="s">
        <v>701</v>
      </c>
      <c r="E322" s="6" t="s">
        <v>728</v>
      </c>
      <c r="F322" s="37">
        <v>135</v>
      </c>
      <c r="G322" s="37">
        <v>304</v>
      </c>
      <c r="H322" s="27">
        <v>87704</v>
      </c>
      <c r="I322" s="27">
        <v>0</v>
      </c>
      <c r="J322" s="12" t="s">
        <v>2039</v>
      </c>
      <c r="K322" s="23">
        <v>0</v>
      </c>
      <c r="L322" s="23">
        <v>297</v>
      </c>
    </row>
    <row r="323" spans="1:12" x14ac:dyDescent="0.3">
      <c r="A323" s="6" t="s">
        <v>254</v>
      </c>
      <c r="B323" s="32" t="s">
        <v>6264</v>
      </c>
      <c r="C323" s="6" t="s">
        <v>6266</v>
      </c>
      <c r="D323" s="6" t="s">
        <v>6267</v>
      </c>
      <c r="E323" s="6" t="s">
        <v>77</v>
      </c>
      <c r="F323" s="37">
        <v>208</v>
      </c>
      <c r="G323" s="37">
        <v>344</v>
      </c>
      <c r="H323" s="27">
        <v>34708</v>
      </c>
      <c r="I323" s="27">
        <v>59520</v>
      </c>
      <c r="J323" s="12" t="s">
        <v>2477</v>
      </c>
      <c r="K323" s="23">
        <v>0</v>
      </c>
      <c r="L323" s="23">
        <v>329</v>
      </c>
    </row>
    <row r="324" spans="1:12" x14ac:dyDescent="0.3">
      <c r="A324" s="6" t="s">
        <v>254</v>
      </c>
      <c r="B324" s="32" t="s">
        <v>6274</v>
      </c>
      <c r="C324" s="6" t="s">
        <v>6275</v>
      </c>
      <c r="D324" s="6" t="s">
        <v>743</v>
      </c>
      <c r="E324" s="6" t="s">
        <v>728</v>
      </c>
      <c r="F324" s="37">
        <v>146</v>
      </c>
      <c r="G324" s="37">
        <v>0</v>
      </c>
      <c r="H324" s="27">
        <v>73166</v>
      </c>
      <c r="I324" s="27">
        <v>107861</v>
      </c>
      <c r="J324" s="12" t="s">
        <v>2477</v>
      </c>
      <c r="K324" s="23">
        <v>47</v>
      </c>
      <c r="L324" s="23">
        <v>0</v>
      </c>
    </row>
    <row r="325" spans="1:12" x14ac:dyDescent="0.3">
      <c r="A325" s="6" t="s">
        <v>254</v>
      </c>
      <c r="B325" s="32" t="s">
        <v>5729</v>
      </c>
      <c r="C325" s="6" t="s">
        <v>5731</v>
      </c>
      <c r="D325" s="6" t="s">
        <v>432</v>
      </c>
      <c r="E325" s="6" t="s">
        <v>728</v>
      </c>
      <c r="F325" s="37">
        <v>315</v>
      </c>
      <c r="G325" s="37">
        <v>325</v>
      </c>
      <c r="H325" s="27">
        <v>82480</v>
      </c>
      <c r="I325" s="27">
        <v>5328750</v>
      </c>
      <c r="J325" s="12" t="s">
        <v>11</v>
      </c>
      <c r="K325" s="23">
        <v>336</v>
      </c>
      <c r="L325" s="23">
        <v>354</v>
      </c>
    </row>
    <row r="326" spans="1:12" x14ac:dyDescent="0.3">
      <c r="A326" s="6" t="s">
        <v>254</v>
      </c>
      <c r="B326" s="32" t="s">
        <v>5739</v>
      </c>
      <c r="C326" s="6" t="s">
        <v>6643</v>
      </c>
      <c r="D326" s="6" t="s">
        <v>743</v>
      </c>
      <c r="E326" s="6" t="s">
        <v>328</v>
      </c>
      <c r="F326" s="37">
        <v>181</v>
      </c>
      <c r="G326" s="37">
        <v>4</v>
      </c>
      <c r="H326" s="27">
        <v>50945</v>
      </c>
      <c r="I326" s="27">
        <v>2799190</v>
      </c>
      <c r="J326" s="12" t="s">
        <v>11</v>
      </c>
      <c r="K326" s="23">
        <v>105</v>
      </c>
      <c r="L326" s="23">
        <v>4</v>
      </c>
    </row>
    <row r="327" spans="1:12" x14ac:dyDescent="0.3">
      <c r="A327" s="6" t="s">
        <v>254</v>
      </c>
      <c r="B327" s="32" t="s">
        <v>5755</v>
      </c>
      <c r="C327" s="6" t="s">
        <v>6707</v>
      </c>
      <c r="D327" s="6" t="s">
        <v>432</v>
      </c>
      <c r="E327" s="6" t="s">
        <v>728</v>
      </c>
      <c r="F327" s="37">
        <v>286</v>
      </c>
      <c r="G327" s="37">
        <v>203</v>
      </c>
      <c r="H327" s="27">
        <v>63626</v>
      </c>
      <c r="I327" s="27">
        <v>6238500</v>
      </c>
      <c r="J327" s="12" t="s">
        <v>2477</v>
      </c>
      <c r="K327" s="23">
        <v>343</v>
      </c>
      <c r="L327" s="23">
        <v>214</v>
      </c>
    </row>
    <row r="328" spans="1:12" x14ac:dyDescent="0.3">
      <c r="A328" s="6" t="s">
        <v>254</v>
      </c>
      <c r="B328" s="32" t="s">
        <v>5782</v>
      </c>
      <c r="C328" s="6" t="s">
        <v>5783</v>
      </c>
      <c r="D328" s="6" t="s">
        <v>1461</v>
      </c>
      <c r="E328" s="6" t="s">
        <v>77</v>
      </c>
      <c r="F328" s="37">
        <v>225</v>
      </c>
      <c r="G328" s="37">
        <v>363</v>
      </c>
      <c r="H328" s="27">
        <v>38288</v>
      </c>
      <c r="I328" s="27">
        <v>0</v>
      </c>
      <c r="J328" s="12" t="s">
        <v>2039</v>
      </c>
      <c r="K328" s="23">
        <v>0</v>
      </c>
      <c r="L328" s="23">
        <v>178</v>
      </c>
    </row>
    <row r="329" spans="1:12" x14ac:dyDescent="0.3">
      <c r="A329" s="6" t="s">
        <v>254</v>
      </c>
      <c r="B329" s="32" t="s">
        <v>5788</v>
      </c>
      <c r="C329" s="6" t="s">
        <v>5790</v>
      </c>
      <c r="D329" s="6" t="s">
        <v>2385</v>
      </c>
      <c r="E329" s="6" t="s">
        <v>77</v>
      </c>
      <c r="F329" s="37">
        <v>275</v>
      </c>
      <c r="G329" s="37">
        <v>0</v>
      </c>
      <c r="H329" s="27">
        <v>28472</v>
      </c>
      <c r="I329" s="27">
        <v>56508</v>
      </c>
      <c r="J329" s="12" t="s">
        <v>2477</v>
      </c>
      <c r="K329" s="23">
        <v>110</v>
      </c>
      <c r="L329" s="23">
        <v>0</v>
      </c>
    </row>
    <row r="330" spans="1:12" x14ac:dyDescent="0.3">
      <c r="A330" s="6" t="s">
        <v>254</v>
      </c>
      <c r="B330" s="32" t="s">
        <v>5798</v>
      </c>
      <c r="C330" s="6" t="s">
        <v>5800</v>
      </c>
      <c r="D330" s="6" t="s">
        <v>432</v>
      </c>
      <c r="E330" s="6" t="s">
        <v>728</v>
      </c>
      <c r="F330" s="37">
        <v>414</v>
      </c>
      <c r="G330" s="37">
        <v>1498</v>
      </c>
      <c r="H330" s="27">
        <v>91500</v>
      </c>
      <c r="I330" s="27">
        <v>1014000</v>
      </c>
      <c r="J330" s="12" t="s">
        <v>2477</v>
      </c>
      <c r="K330" s="23">
        <v>114</v>
      </c>
      <c r="L330" s="23">
        <v>1498</v>
      </c>
    </row>
    <row r="331" spans="1:12" x14ac:dyDescent="0.3">
      <c r="A331" s="6" t="s">
        <v>254</v>
      </c>
      <c r="B331" s="32" t="s">
        <v>5818</v>
      </c>
      <c r="C331" s="6" t="s">
        <v>5820</v>
      </c>
      <c r="D331" s="6" t="s">
        <v>98</v>
      </c>
      <c r="E331" s="6" t="s">
        <v>77</v>
      </c>
      <c r="F331" s="37">
        <v>137</v>
      </c>
      <c r="G331" s="37">
        <v>531</v>
      </c>
      <c r="H331" s="27">
        <v>31939</v>
      </c>
      <c r="I331" s="27">
        <v>1079645</v>
      </c>
      <c r="J331" s="12" t="s">
        <v>11</v>
      </c>
      <c r="K331" s="23">
        <v>142</v>
      </c>
      <c r="L331" s="23">
        <v>531</v>
      </c>
    </row>
    <row r="332" spans="1:12" x14ac:dyDescent="0.3">
      <c r="A332" s="6" t="s">
        <v>254</v>
      </c>
      <c r="B332" s="32" t="s">
        <v>5836</v>
      </c>
      <c r="C332" s="6" t="s">
        <v>5838</v>
      </c>
      <c r="D332" s="6" t="s">
        <v>3417</v>
      </c>
      <c r="E332" s="6" t="s">
        <v>77</v>
      </c>
      <c r="F332" s="37">
        <v>405</v>
      </c>
      <c r="G332" s="37">
        <v>33</v>
      </c>
      <c r="H332" s="27">
        <v>26847</v>
      </c>
      <c r="I332" s="27">
        <v>0</v>
      </c>
      <c r="J332" s="12" t="s">
        <v>2039</v>
      </c>
      <c r="K332" s="23">
        <v>64</v>
      </c>
      <c r="L332" s="23">
        <v>33</v>
      </c>
    </row>
    <row r="333" spans="1:12" x14ac:dyDescent="0.3">
      <c r="A333" s="6" t="s">
        <v>254</v>
      </c>
      <c r="B333" s="32" t="s">
        <v>5851</v>
      </c>
      <c r="C333" s="6" t="s">
        <v>5853</v>
      </c>
      <c r="D333" s="6" t="s">
        <v>743</v>
      </c>
      <c r="E333" s="6" t="s">
        <v>408</v>
      </c>
      <c r="F333" s="37">
        <v>135</v>
      </c>
      <c r="G333" s="37">
        <v>0</v>
      </c>
      <c r="H333" s="27">
        <v>85379</v>
      </c>
      <c r="I333" s="27">
        <v>2424318</v>
      </c>
      <c r="J333" s="12" t="s">
        <v>11</v>
      </c>
      <c r="K333" s="23">
        <v>142</v>
      </c>
      <c r="L333" s="23">
        <v>201</v>
      </c>
    </row>
    <row r="334" spans="1:12" x14ac:dyDescent="0.3">
      <c r="A334" s="6" t="s">
        <v>254</v>
      </c>
      <c r="B334" s="32" t="s">
        <v>5859</v>
      </c>
      <c r="C334" s="6" t="s">
        <v>5861</v>
      </c>
      <c r="D334" s="6" t="s">
        <v>6708</v>
      </c>
      <c r="E334" s="6" t="s">
        <v>77</v>
      </c>
      <c r="F334" s="37">
        <v>153</v>
      </c>
      <c r="G334" s="37">
        <v>394</v>
      </c>
      <c r="H334" s="27">
        <v>34134</v>
      </c>
      <c r="I334" s="27">
        <v>1206570</v>
      </c>
      <c r="J334" s="12" t="s">
        <v>2477</v>
      </c>
      <c r="K334" s="23">
        <v>170</v>
      </c>
      <c r="L334" s="23">
        <v>1403</v>
      </c>
    </row>
    <row r="335" spans="1:12" x14ac:dyDescent="0.3">
      <c r="A335" s="6" t="s">
        <v>254</v>
      </c>
      <c r="B335" s="32" t="s">
        <v>5048</v>
      </c>
      <c r="C335" s="6" t="s">
        <v>5050</v>
      </c>
      <c r="D335" s="6" t="s">
        <v>743</v>
      </c>
      <c r="E335" s="6" t="s">
        <v>408</v>
      </c>
      <c r="F335" s="37">
        <v>70</v>
      </c>
      <c r="G335" s="37">
        <v>88</v>
      </c>
      <c r="H335" s="27">
        <v>75000</v>
      </c>
      <c r="I335" s="27">
        <v>147676</v>
      </c>
      <c r="J335" s="12" t="s">
        <v>2477</v>
      </c>
      <c r="K335" s="23">
        <v>60</v>
      </c>
      <c r="L335" s="23">
        <v>88</v>
      </c>
    </row>
    <row r="336" spans="1:12" x14ac:dyDescent="0.3">
      <c r="A336" s="6" t="s">
        <v>254</v>
      </c>
      <c r="B336" s="32" t="s">
        <v>5063</v>
      </c>
      <c r="C336" s="6" t="s">
        <v>5065</v>
      </c>
      <c r="D336" s="6" t="s">
        <v>960</v>
      </c>
      <c r="E336" s="6" t="s">
        <v>2058</v>
      </c>
      <c r="F336" s="37">
        <v>378</v>
      </c>
      <c r="G336" s="37">
        <v>180</v>
      </c>
      <c r="H336" s="27">
        <v>33108</v>
      </c>
      <c r="I336" s="27">
        <v>36295</v>
      </c>
      <c r="J336" s="12" t="s">
        <v>2477</v>
      </c>
      <c r="K336" s="23">
        <v>125</v>
      </c>
      <c r="L336" s="23">
        <v>180</v>
      </c>
    </row>
    <row r="337" spans="1:12" x14ac:dyDescent="0.3">
      <c r="A337" s="6" t="s">
        <v>254</v>
      </c>
      <c r="B337" s="32" t="s">
        <v>5063</v>
      </c>
      <c r="C337" s="6" t="s">
        <v>5074</v>
      </c>
      <c r="D337" s="6" t="s">
        <v>743</v>
      </c>
      <c r="E337" s="6" t="s">
        <v>408</v>
      </c>
      <c r="F337" s="37">
        <v>87</v>
      </c>
      <c r="G337" s="37">
        <v>160</v>
      </c>
      <c r="H337" s="27">
        <v>66875</v>
      </c>
      <c r="I337" s="27">
        <v>609014</v>
      </c>
      <c r="J337" s="12" t="s">
        <v>11</v>
      </c>
      <c r="K337" s="23">
        <v>88</v>
      </c>
      <c r="L337" s="23">
        <v>168</v>
      </c>
    </row>
    <row r="338" spans="1:12" x14ac:dyDescent="0.3">
      <c r="A338" s="6" t="s">
        <v>254</v>
      </c>
      <c r="B338" s="32" t="s">
        <v>5082</v>
      </c>
      <c r="C338" s="6" t="s">
        <v>5084</v>
      </c>
      <c r="D338" s="6" t="s">
        <v>743</v>
      </c>
      <c r="E338" s="6" t="s">
        <v>408</v>
      </c>
      <c r="F338" s="37">
        <v>124</v>
      </c>
      <c r="G338" s="37">
        <v>640</v>
      </c>
      <c r="H338" s="27">
        <v>120107</v>
      </c>
      <c r="I338" s="27">
        <v>72750</v>
      </c>
      <c r="J338" s="12" t="s">
        <v>2477</v>
      </c>
      <c r="K338" s="23">
        <v>0</v>
      </c>
      <c r="L338" s="23">
        <v>519</v>
      </c>
    </row>
    <row r="339" spans="1:12" x14ac:dyDescent="0.3">
      <c r="A339" s="6" t="s">
        <v>254</v>
      </c>
      <c r="B339" s="32" t="s">
        <v>5098</v>
      </c>
      <c r="C339" s="6" t="s">
        <v>5100</v>
      </c>
      <c r="D339" s="6" t="s">
        <v>743</v>
      </c>
      <c r="E339" s="6" t="s">
        <v>328</v>
      </c>
      <c r="F339" s="37">
        <v>258</v>
      </c>
      <c r="G339" s="37">
        <v>245</v>
      </c>
      <c r="H339" s="27">
        <v>46879</v>
      </c>
      <c r="I339" s="27">
        <v>0</v>
      </c>
      <c r="J339" s="12" t="s">
        <v>2039</v>
      </c>
      <c r="K339" s="23">
        <v>91</v>
      </c>
      <c r="L339" s="23">
        <v>245</v>
      </c>
    </row>
    <row r="340" spans="1:12" x14ac:dyDescent="0.3">
      <c r="A340" s="6" t="s">
        <v>254</v>
      </c>
      <c r="B340" s="32" t="s">
        <v>5107</v>
      </c>
      <c r="C340" s="6" t="s">
        <v>5109</v>
      </c>
      <c r="D340" s="6" t="s">
        <v>432</v>
      </c>
      <c r="E340" s="6" t="s">
        <v>728</v>
      </c>
      <c r="F340" s="37">
        <v>225</v>
      </c>
      <c r="G340" s="37">
        <v>14</v>
      </c>
      <c r="H340" s="27">
        <v>56834</v>
      </c>
      <c r="I340" s="27">
        <v>3768913</v>
      </c>
      <c r="J340" s="12" t="s">
        <v>11</v>
      </c>
      <c r="K340" s="23">
        <v>323</v>
      </c>
      <c r="L340" s="23">
        <v>20</v>
      </c>
    </row>
    <row r="341" spans="1:12" x14ac:dyDescent="0.3">
      <c r="A341" s="6" t="s">
        <v>254</v>
      </c>
      <c r="B341" s="32" t="s">
        <v>5113</v>
      </c>
      <c r="C341" s="6" t="s">
        <v>5115</v>
      </c>
      <c r="D341" s="6" t="s">
        <v>432</v>
      </c>
      <c r="E341" s="6" t="s">
        <v>728</v>
      </c>
      <c r="F341" s="37">
        <v>315</v>
      </c>
      <c r="G341" s="37">
        <v>1264</v>
      </c>
      <c r="H341" s="27">
        <v>68220</v>
      </c>
      <c r="I341" s="27">
        <v>0</v>
      </c>
      <c r="J341" s="12" t="s">
        <v>2039</v>
      </c>
      <c r="K341" s="23" t="s">
        <v>266</v>
      </c>
      <c r="L341" s="23" t="s">
        <v>266</v>
      </c>
    </row>
    <row r="342" spans="1:12" x14ac:dyDescent="0.3">
      <c r="A342" s="6" t="s">
        <v>254</v>
      </c>
      <c r="B342" s="32" t="s">
        <v>5113</v>
      </c>
      <c r="C342" s="6" t="s">
        <v>5123</v>
      </c>
      <c r="D342" s="6" t="s">
        <v>221</v>
      </c>
      <c r="E342" s="6" t="s">
        <v>77</v>
      </c>
      <c r="F342" s="37">
        <v>180</v>
      </c>
      <c r="G342" s="37">
        <v>536</v>
      </c>
      <c r="H342" s="27">
        <v>34628</v>
      </c>
      <c r="I342" s="27">
        <v>0</v>
      </c>
      <c r="J342" s="12" t="s">
        <v>2039</v>
      </c>
      <c r="K342" s="23">
        <v>142</v>
      </c>
      <c r="L342" s="23">
        <v>675</v>
      </c>
    </row>
    <row r="343" spans="1:12" x14ac:dyDescent="0.3">
      <c r="A343" s="6" t="s">
        <v>254</v>
      </c>
      <c r="B343" s="32" t="s">
        <v>5129</v>
      </c>
      <c r="C343" s="6" t="s">
        <v>5131</v>
      </c>
      <c r="D343" s="6" t="s">
        <v>5132</v>
      </c>
      <c r="E343" s="6" t="s">
        <v>728</v>
      </c>
      <c r="F343" s="37">
        <v>360</v>
      </c>
      <c r="G343" s="37">
        <v>2</v>
      </c>
      <c r="H343" s="27">
        <v>53666</v>
      </c>
      <c r="I343" s="27">
        <v>0</v>
      </c>
      <c r="J343" s="12" t="s">
        <v>2039</v>
      </c>
      <c r="K343" s="23">
        <v>41</v>
      </c>
      <c r="L343" s="23">
        <v>2</v>
      </c>
    </row>
    <row r="344" spans="1:12" x14ac:dyDescent="0.3">
      <c r="A344" s="6" t="s">
        <v>254</v>
      </c>
      <c r="B344" s="32" t="s">
        <v>5140</v>
      </c>
      <c r="C344" s="6" t="s">
        <v>5142</v>
      </c>
      <c r="D344" s="6" t="s">
        <v>432</v>
      </c>
      <c r="E344" s="6" t="s">
        <v>728</v>
      </c>
      <c r="F344" s="37">
        <v>388</v>
      </c>
      <c r="G344" s="37">
        <v>319</v>
      </c>
      <c r="H344" s="27">
        <v>80304</v>
      </c>
      <c r="I344" s="27">
        <v>2533500</v>
      </c>
      <c r="J344" s="12" t="s">
        <v>2477</v>
      </c>
      <c r="K344" s="23">
        <v>254</v>
      </c>
      <c r="L344" s="23">
        <v>319</v>
      </c>
    </row>
    <row r="345" spans="1:12" x14ac:dyDescent="0.3">
      <c r="A345" s="6" t="s">
        <v>254</v>
      </c>
      <c r="B345" s="32" t="s">
        <v>5152</v>
      </c>
      <c r="C345" s="6" t="s">
        <v>1056</v>
      </c>
      <c r="D345" s="6" t="s">
        <v>5154</v>
      </c>
      <c r="E345" s="6" t="s">
        <v>728</v>
      </c>
      <c r="F345" s="37">
        <v>135</v>
      </c>
      <c r="G345" s="37">
        <v>1133</v>
      </c>
      <c r="H345" s="27">
        <v>73462</v>
      </c>
      <c r="I345" s="27">
        <v>0</v>
      </c>
      <c r="J345" s="12" t="s">
        <v>2039</v>
      </c>
      <c r="K345" s="23" t="s">
        <v>266</v>
      </c>
      <c r="L345" s="23" t="s">
        <v>266</v>
      </c>
    </row>
    <row r="346" spans="1:12" x14ac:dyDescent="0.3">
      <c r="A346" s="6" t="s">
        <v>254</v>
      </c>
      <c r="B346" s="32" t="s">
        <v>5164</v>
      </c>
      <c r="C346" s="6" t="s">
        <v>5166</v>
      </c>
      <c r="D346" s="6" t="s">
        <v>1237</v>
      </c>
      <c r="E346" s="6" t="s">
        <v>77</v>
      </c>
      <c r="F346" s="37">
        <v>426</v>
      </c>
      <c r="G346" s="37">
        <v>0</v>
      </c>
      <c r="H346" s="27">
        <v>42628</v>
      </c>
      <c r="I346" s="27">
        <v>6711747</v>
      </c>
      <c r="J346" s="12" t="s">
        <v>9</v>
      </c>
      <c r="K346" s="23">
        <v>452</v>
      </c>
      <c r="L346" s="23">
        <v>149</v>
      </c>
    </row>
    <row r="347" spans="1:12" x14ac:dyDescent="0.3">
      <c r="A347" s="6" t="s">
        <v>254</v>
      </c>
      <c r="B347" s="32" t="s">
        <v>5173</v>
      </c>
      <c r="C347" s="6" t="s">
        <v>5175</v>
      </c>
      <c r="D347" s="6" t="s">
        <v>5176</v>
      </c>
      <c r="E347" s="6" t="s">
        <v>77</v>
      </c>
      <c r="F347" s="37">
        <v>451</v>
      </c>
      <c r="G347" s="37">
        <v>564</v>
      </c>
      <c r="H347" s="27">
        <v>30665</v>
      </c>
      <c r="I347" s="27">
        <v>2331000</v>
      </c>
      <c r="J347" s="12" t="s">
        <v>9</v>
      </c>
      <c r="K347" s="23">
        <v>504</v>
      </c>
      <c r="L347" s="23">
        <v>810</v>
      </c>
    </row>
    <row r="348" spans="1:12" x14ac:dyDescent="0.3">
      <c r="A348" s="6" t="s">
        <v>254</v>
      </c>
      <c r="B348" s="32" t="s">
        <v>5186</v>
      </c>
      <c r="C348" s="6" t="s">
        <v>5188</v>
      </c>
      <c r="D348" s="6" t="s">
        <v>414</v>
      </c>
      <c r="E348" s="6" t="s">
        <v>77</v>
      </c>
      <c r="F348" s="37">
        <v>114</v>
      </c>
      <c r="G348" s="37">
        <v>0</v>
      </c>
      <c r="H348" s="27">
        <v>29977</v>
      </c>
      <c r="I348" s="27">
        <v>812503</v>
      </c>
      <c r="J348" s="12" t="s">
        <v>9</v>
      </c>
      <c r="K348" s="23">
        <v>162</v>
      </c>
      <c r="L348" s="23">
        <v>92</v>
      </c>
    </row>
    <row r="349" spans="1:12" x14ac:dyDescent="0.3">
      <c r="A349" s="6" t="s">
        <v>254</v>
      </c>
      <c r="B349" s="32" t="s">
        <v>5196</v>
      </c>
      <c r="C349" s="6" t="s">
        <v>5198</v>
      </c>
      <c r="D349" s="6" t="s">
        <v>128</v>
      </c>
      <c r="E349" s="6" t="s">
        <v>77</v>
      </c>
      <c r="F349" s="37">
        <v>110</v>
      </c>
      <c r="G349" s="37">
        <v>75</v>
      </c>
      <c r="H349" s="27">
        <v>43727</v>
      </c>
      <c r="I349" s="27">
        <v>107084</v>
      </c>
      <c r="J349" s="12" t="s">
        <v>2477</v>
      </c>
      <c r="K349" s="23">
        <v>100</v>
      </c>
      <c r="L349" s="23">
        <v>79</v>
      </c>
    </row>
    <row r="350" spans="1:12" x14ac:dyDescent="0.3">
      <c r="A350" s="6" t="s">
        <v>254</v>
      </c>
      <c r="B350" s="32" t="s">
        <v>5205</v>
      </c>
      <c r="C350" s="6" t="s">
        <v>5207</v>
      </c>
      <c r="D350" s="6" t="s">
        <v>743</v>
      </c>
      <c r="E350" s="6" t="s">
        <v>728</v>
      </c>
      <c r="F350" s="37">
        <v>207</v>
      </c>
      <c r="G350" s="37">
        <v>120</v>
      </c>
      <c r="H350" s="27">
        <v>90699</v>
      </c>
      <c r="I350" s="27">
        <v>3557561</v>
      </c>
      <c r="J350" s="12" t="s">
        <v>2477</v>
      </c>
      <c r="K350" s="23">
        <v>217</v>
      </c>
      <c r="L350" s="23">
        <v>123</v>
      </c>
    </row>
    <row r="351" spans="1:12" x14ac:dyDescent="0.3">
      <c r="A351" s="6" t="s">
        <v>254</v>
      </c>
      <c r="B351" s="32" t="s">
        <v>5214</v>
      </c>
      <c r="C351" s="6" t="s">
        <v>5216</v>
      </c>
      <c r="D351" s="6" t="s">
        <v>743</v>
      </c>
      <c r="E351" s="6" t="s">
        <v>408</v>
      </c>
      <c r="F351" s="37">
        <v>648</v>
      </c>
      <c r="G351" s="37">
        <v>760</v>
      </c>
      <c r="H351" s="27">
        <v>91337</v>
      </c>
      <c r="I351" s="27">
        <v>0</v>
      </c>
      <c r="J351" s="12" t="s">
        <v>2039</v>
      </c>
      <c r="K351" s="23" t="s">
        <v>266</v>
      </c>
      <c r="L351" s="23" t="s">
        <v>266</v>
      </c>
    </row>
    <row r="352" spans="1:12" x14ac:dyDescent="0.3">
      <c r="A352" s="6" t="s">
        <v>254</v>
      </c>
      <c r="B352" s="32" t="s">
        <v>4440</v>
      </c>
      <c r="C352" s="6" t="s">
        <v>4442</v>
      </c>
      <c r="D352" s="6" t="s">
        <v>476</v>
      </c>
      <c r="E352" s="6" t="s">
        <v>77</v>
      </c>
      <c r="F352" s="37">
        <v>205</v>
      </c>
      <c r="G352" s="37">
        <v>633</v>
      </c>
      <c r="H352" s="27">
        <v>37987</v>
      </c>
      <c r="I352" s="27">
        <v>773864</v>
      </c>
      <c r="J352" s="12" t="s">
        <v>2477</v>
      </c>
      <c r="K352" s="23">
        <v>385</v>
      </c>
      <c r="L352" s="23">
        <v>1014</v>
      </c>
    </row>
    <row r="353" spans="1:12" x14ac:dyDescent="0.3">
      <c r="A353" s="6" t="s">
        <v>254</v>
      </c>
      <c r="B353" s="32" t="s">
        <v>4444</v>
      </c>
      <c r="C353" s="6" t="s">
        <v>4446</v>
      </c>
      <c r="D353" s="6" t="s">
        <v>743</v>
      </c>
      <c r="E353" s="6" t="s">
        <v>2058</v>
      </c>
      <c r="F353" s="37">
        <v>522</v>
      </c>
      <c r="G353" s="37">
        <v>198</v>
      </c>
      <c r="H353" s="27">
        <v>48110</v>
      </c>
      <c r="I353" s="27">
        <v>0</v>
      </c>
      <c r="J353" s="12" t="s">
        <v>2477</v>
      </c>
      <c r="K353" s="23">
        <v>437</v>
      </c>
      <c r="L353" s="23">
        <v>198</v>
      </c>
    </row>
    <row r="354" spans="1:12" x14ac:dyDescent="0.3">
      <c r="A354" s="6" t="s">
        <v>254</v>
      </c>
      <c r="B354" s="32" t="s">
        <v>4452</v>
      </c>
      <c r="C354" s="6" t="s">
        <v>4454</v>
      </c>
      <c r="D354" s="6" t="s">
        <v>4455</v>
      </c>
      <c r="E354" s="6" t="s">
        <v>77</v>
      </c>
      <c r="F354" s="37">
        <v>105</v>
      </c>
      <c r="G354" s="37">
        <v>1227</v>
      </c>
      <c r="H354" s="27">
        <v>39048</v>
      </c>
      <c r="I354" s="27">
        <v>391000</v>
      </c>
      <c r="J354" s="12" t="s">
        <v>2477</v>
      </c>
      <c r="K354" s="23">
        <v>293</v>
      </c>
      <c r="L354" s="23">
        <v>1362</v>
      </c>
    </row>
    <row r="355" spans="1:12" x14ac:dyDescent="0.3">
      <c r="A355" s="6" t="s">
        <v>254</v>
      </c>
      <c r="B355" s="32" t="s">
        <v>4463</v>
      </c>
      <c r="C355" s="6" t="s">
        <v>4465</v>
      </c>
      <c r="D355" s="6" t="s">
        <v>432</v>
      </c>
      <c r="E355" s="6" t="s">
        <v>408</v>
      </c>
      <c r="F355" s="37">
        <v>495</v>
      </c>
      <c r="G355" s="37">
        <v>4759</v>
      </c>
      <c r="H355" s="27">
        <v>65430</v>
      </c>
      <c r="I355" s="27">
        <v>10653750</v>
      </c>
      <c r="J355" s="12" t="s">
        <v>9</v>
      </c>
      <c r="K355" s="23">
        <v>549</v>
      </c>
      <c r="L355" s="23">
        <v>6075</v>
      </c>
    </row>
    <row r="356" spans="1:12" x14ac:dyDescent="0.3">
      <c r="A356" s="6" t="s">
        <v>254</v>
      </c>
      <c r="B356" s="32" t="s">
        <v>4473</v>
      </c>
      <c r="C356" s="6" t="s">
        <v>4475</v>
      </c>
      <c r="D356" s="6" t="s">
        <v>98</v>
      </c>
      <c r="E356" s="6" t="s">
        <v>77</v>
      </c>
      <c r="F356" s="37">
        <v>185</v>
      </c>
      <c r="G356" s="37">
        <v>66</v>
      </c>
      <c r="H356" s="27">
        <v>34121</v>
      </c>
      <c r="I356" s="27">
        <v>0</v>
      </c>
      <c r="J356" s="12" t="s">
        <v>2477</v>
      </c>
      <c r="K356" s="23">
        <v>138</v>
      </c>
      <c r="L356" s="23">
        <v>66</v>
      </c>
    </row>
    <row r="357" spans="1:12" x14ac:dyDescent="0.3">
      <c r="A357" s="6" t="s">
        <v>254</v>
      </c>
      <c r="B357" s="32" t="s">
        <v>4481</v>
      </c>
      <c r="C357" s="6" t="s">
        <v>4483</v>
      </c>
      <c r="D357" s="6" t="s">
        <v>432</v>
      </c>
      <c r="E357" s="6" t="s">
        <v>408</v>
      </c>
      <c r="F357" s="37">
        <v>540</v>
      </c>
      <c r="G357" s="37">
        <v>0</v>
      </c>
      <c r="H357" s="27">
        <v>99693</v>
      </c>
      <c r="I357" s="27">
        <v>1500668</v>
      </c>
      <c r="J357" s="12" t="s">
        <v>9</v>
      </c>
      <c r="K357" s="23">
        <v>275</v>
      </c>
      <c r="L357" s="23">
        <v>377</v>
      </c>
    </row>
    <row r="358" spans="1:12" x14ac:dyDescent="0.3">
      <c r="A358" s="6" t="s">
        <v>254</v>
      </c>
      <c r="B358" s="32" t="s">
        <v>4490</v>
      </c>
      <c r="C358" s="6" t="s">
        <v>4492</v>
      </c>
      <c r="D358" s="6" t="s">
        <v>113</v>
      </c>
      <c r="E358" s="6" t="s">
        <v>77</v>
      </c>
      <c r="F358" s="37">
        <v>140</v>
      </c>
      <c r="G358" s="37">
        <v>226</v>
      </c>
      <c r="H358" s="27">
        <v>35200</v>
      </c>
      <c r="I358" s="27">
        <v>15959</v>
      </c>
      <c r="J358" s="12" t="s">
        <v>2477</v>
      </c>
      <c r="K358" s="23">
        <v>10</v>
      </c>
      <c r="L358" s="23">
        <v>226</v>
      </c>
    </row>
    <row r="359" spans="1:12" x14ac:dyDescent="0.3">
      <c r="A359" s="6" t="s">
        <v>254</v>
      </c>
      <c r="B359" s="32" t="s">
        <v>4490</v>
      </c>
      <c r="C359" s="6" t="s">
        <v>4501</v>
      </c>
      <c r="D359" s="6" t="s">
        <v>743</v>
      </c>
      <c r="E359" s="6" t="s">
        <v>728</v>
      </c>
      <c r="F359" s="37">
        <v>225</v>
      </c>
      <c r="G359" s="37">
        <v>0</v>
      </c>
      <c r="H359" s="27">
        <v>76496</v>
      </c>
      <c r="I359" s="27">
        <v>0</v>
      </c>
      <c r="J359" s="12" t="s">
        <v>2039</v>
      </c>
      <c r="K359" s="23" t="s">
        <v>266</v>
      </c>
      <c r="L359" s="23" t="s">
        <v>266</v>
      </c>
    </row>
    <row r="360" spans="1:12" x14ac:dyDescent="0.3">
      <c r="A360" s="6" t="s">
        <v>254</v>
      </c>
      <c r="B360" s="32" t="s">
        <v>4515</v>
      </c>
      <c r="C360" s="6" t="s">
        <v>4517</v>
      </c>
      <c r="D360" s="6" t="s">
        <v>4518</v>
      </c>
      <c r="E360" s="6" t="s">
        <v>77</v>
      </c>
      <c r="F360" s="37">
        <v>144</v>
      </c>
      <c r="G360" s="37">
        <v>178</v>
      </c>
      <c r="H360" s="27">
        <v>34165</v>
      </c>
      <c r="I360" s="27">
        <v>782850</v>
      </c>
      <c r="J360" s="12" t="s">
        <v>9</v>
      </c>
      <c r="K360" s="23">
        <v>156</v>
      </c>
      <c r="L360" s="23">
        <v>178</v>
      </c>
    </row>
    <row r="361" spans="1:12" x14ac:dyDescent="0.3">
      <c r="A361" s="6" t="s">
        <v>254</v>
      </c>
      <c r="B361" s="32" t="s">
        <v>4528</v>
      </c>
      <c r="C361" s="6" t="s">
        <v>4530</v>
      </c>
      <c r="D361" s="6" t="s">
        <v>743</v>
      </c>
      <c r="E361" s="6" t="s">
        <v>408</v>
      </c>
      <c r="F361" s="37">
        <v>543</v>
      </c>
      <c r="G361" s="37">
        <v>205</v>
      </c>
      <c r="H361" s="27">
        <v>55486</v>
      </c>
      <c r="I361" s="27">
        <v>5968456</v>
      </c>
      <c r="J361" s="12" t="s">
        <v>9</v>
      </c>
      <c r="K361" s="23">
        <v>641</v>
      </c>
      <c r="L361" s="23">
        <v>503</v>
      </c>
    </row>
    <row r="362" spans="1:12" x14ac:dyDescent="0.3">
      <c r="A362" s="6" t="s">
        <v>254</v>
      </c>
      <c r="B362" s="32" t="s">
        <v>4546</v>
      </c>
      <c r="C362" s="6" t="s">
        <v>4548</v>
      </c>
      <c r="D362" s="6" t="s">
        <v>701</v>
      </c>
      <c r="E362" s="6" t="s">
        <v>77</v>
      </c>
      <c r="F362" s="37">
        <v>212</v>
      </c>
      <c r="G362" s="37">
        <v>95</v>
      </c>
      <c r="H362" s="27">
        <v>71172</v>
      </c>
      <c r="I362" s="27">
        <v>0</v>
      </c>
      <c r="J362" s="12" t="s">
        <v>2039</v>
      </c>
      <c r="K362" s="23">
        <v>35</v>
      </c>
      <c r="L362" s="23">
        <v>95</v>
      </c>
    </row>
    <row r="363" spans="1:12" x14ac:dyDescent="0.3">
      <c r="A363" s="6" t="s">
        <v>254</v>
      </c>
      <c r="B363" s="32" t="s">
        <v>4546</v>
      </c>
      <c r="C363" s="6" t="s">
        <v>4556</v>
      </c>
      <c r="D363" s="6" t="s">
        <v>221</v>
      </c>
      <c r="E363" s="6" t="s">
        <v>77</v>
      </c>
      <c r="F363" s="37">
        <v>439</v>
      </c>
      <c r="G363" s="37">
        <v>1645</v>
      </c>
      <c r="H363" s="27">
        <v>48718</v>
      </c>
      <c r="I363" s="27">
        <v>0</v>
      </c>
      <c r="J363" s="12" t="s">
        <v>2039</v>
      </c>
      <c r="K363" s="23" t="s">
        <v>266</v>
      </c>
      <c r="L363" s="23" t="s">
        <v>266</v>
      </c>
    </row>
    <row r="364" spans="1:12" x14ac:dyDescent="0.3">
      <c r="A364" s="6" t="s">
        <v>254</v>
      </c>
      <c r="B364" s="32" t="s">
        <v>4563</v>
      </c>
      <c r="C364" s="6" t="s">
        <v>4565</v>
      </c>
      <c r="D364" s="6" t="s">
        <v>743</v>
      </c>
      <c r="E364" s="6" t="s">
        <v>728</v>
      </c>
      <c r="F364" s="37">
        <v>450</v>
      </c>
      <c r="G364" s="37">
        <v>1486</v>
      </c>
      <c r="H364" s="27">
        <v>71603</v>
      </c>
      <c r="I364" s="27">
        <v>3907492</v>
      </c>
      <c r="J364" s="12" t="s">
        <v>9</v>
      </c>
      <c r="K364" s="23">
        <v>500</v>
      </c>
      <c r="L364" s="23">
        <v>1621</v>
      </c>
    </row>
    <row r="365" spans="1:12" x14ac:dyDescent="0.3">
      <c r="A365" s="6" t="s">
        <v>254</v>
      </c>
      <c r="B365" s="32" t="s">
        <v>3969</v>
      </c>
      <c r="C365" s="6" t="s">
        <v>3971</v>
      </c>
      <c r="D365" s="6" t="s">
        <v>173</v>
      </c>
      <c r="E365" s="6" t="s">
        <v>77</v>
      </c>
      <c r="F365" s="37">
        <v>86</v>
      </c>
      <c r="G365" s="37">
        <v>66</v>
      </c>
      <c r="H365" s="27">
        <v>45393</v>
      </c>
      <c r="I365" s="27">
        <v>242326</v>
      </c>
      <c r="J365" s="12" t="s">
        <v>2477</v>
      </c>
      <c r="K365" s="23">
        <v>82</v>
      </c>
      <c r="L365" s="23">
        <v>66</v>
      </c>
    </row>
    <row r="366" spans="1:12" x14ac:dyDescent="0.3">
      <c r="A366" s="6" t="s">
        <v>254</v>
      </c>
      <c r="B366" s="32" t="s">
        <v>3979</v>
      </c>
      <c r="C366" s="6" t="s">
        <v>3981</v>
      </c>
      <c r="D366" s="6" t="s">
        <v>510</v>
      </c>
      <c r="E366" s="6" t="s">
        <v>77</v>
      </c>
      <c r="F366" s="37">
        <v>271</v>
      </c>
      <c r="G366" s="37">
        <v>493</v>
      </c>
      <c r="H366" s="27">
        <v>49055</v>
      </c>
      <c r="I366" s="27">
        <v>2093165</v>
      </c>
      <c r="J366" s="12" t="s">
        <v>9</v>
      </c>
      <c r="K366" s="23">
        <v>213</v>
      </c>
      <c r="L366" s="23">
        <v>493</v>
      </c>
    </row>
    <row r="367" spans="1:12" x14ac:dyDescent="0.3">
      <c r="A367" s="6" t="s">
        <v>254</v>
      </c>
      <c r="B367" s="32" t="s">
        <v>3989</v>
      </c>
      <c r="C367" s="6" t="s">
        <v>3991</v>
      </c>
      <c r="D367" s="6" t="s">
        <v>743</v>
      </c>
      <c r="E367" s="6" t="s">
        <v>408</v>
      </c>
      <c r="F367" s="37">
        <v>284</v>
      </c>
      <c r="G367" s="37">
        <v>0</v>
      </c>
      <c r="H367" s="27">
        <v>132323</v>
      </c>
      <c r="I367" s="27">
        <v>5897789</v>
      </c>
      <c r="J367" s="12" t="s">
        <v>9</v>
      </c>
      <c r="K367" s="23">
        <v>286</v>
      </c>
      <c r="L367" s="23">
        <v>43</v>
      </c>
    </row>
    <row r="368" spans="1:12" x14ac:dyDescent="0.3">
      <c r="A368" s="6" t="s">
        <v>254</v>
      </c>
      <c r="B368" s="32" t="s">
        <v>3998</v>
      </c>
      <c r="C368" s="6" t="s">
        <v>4000</v>
      </c>
      <c r="D368" s="6" t="s">
        <v>701</v>
      </c>
      <c r="E368" s="6" t="s">
        <v>728</v>
      </c>
      <c r="F368" s="37">
        <v>200</v>
      </c>
      <c r="G368" s="37">
        <v>106</v>
      </c>
      <c r="H368" s="27">
        <v>63000</v>
      </c>
      <c r="I368" s="27">
        <v>0</v>
      </c>
      <c r="J368" s="12" t="s">
        <v>2039</v>
      </c>
      <c r="K368" s="23" t="s">
        <v>266</v>
      </c>
      <c r="L368" s="23" t="s">
        <v>266</v>
      </c>
    </row>
    <row r="369" spans="1:12" x14ac:dyDescent="0.3">
      <c r="A369" s="6" t="s">
        <v>254</v>
      </c>
      <c r="B369" s="32" t="s">
        <v>4008</v>
      </c>
      <c r="C369" s="6" t="s">
        <v>4010</v>
      </c>
      <c r="D369" s="6" t="s">
        <v>743</v>
      </c>
      <c r="E369" s="6" t="s">
        <v>408</v>
      </c>
      <c r="F369" s="37">
        <v>120</v>
      </c>
      <c r="G369" s="37">
        <v>121</v>
      </c>
      <c r="H369" s="27">
        <v>169425</v>
      </c>
      <c r="I369" s="27">
        <v>1325168</v>
      </c>
      <c r="J369" s="12" t="s">
        <v>9</v>
      </c>
      <c r="K369" s="23">
        <v>275</v>
      </c>
      <c r="L369" s="23">
        <v>654</v>
      </c>
    </row>
    <row r="370" spans="1:12" x14ac:dyDescent="0.3">
      <c r="A370" s="6" t="s">
        <v>254</v>
      </c>
      <c r="B370" s="32" t="s">
        <v>4008</v>
      </c>
      <c r="C370" s="6" t="s">
        <v>4019</v>
      </c>
      <c r="D370" s="6" t="s">
        <v>743</v>
      </c>
      <c r="E370" s="6" t="s">
        <v>728</v>
      </c>
      <c r="F370" s="37">
        <v>200</v>
      </c>
      <c r="G370" s="37">
        <v>0</v>
      </c>
      <c r="H370" s="27">
        <v>93256</v>
      </c>
      <c r="I370" s="27">
        <v>2365406</v>
      </c>
      <c r="J370" s="12" t="s">
        <v>9</v>
      </c>
      <c r="K370" s="23">
        <v>204</v>
      </c>
      <c r="L370" s="23">
        <v>98</v>
      </c>
    </row>
    <row r="371" spans="1:12" x14ac:dyDescent="0.3">
      <c r="A371" s="6" t="s">
        <v>254</v>
      </c>
      <c r="B371" s="32" t="s">
        <v>4034</v>
      </c>
      <c r="C371" s="6" t="s">
        <v>4036</v>
      </c>
      <c r="D371" s="6" t="s">
        <v>432</v>
      </c>
      <c r="E371" s="6" t="s">
        <v>728</v>
      </c>
      <c r="F371" s="37">
        <v>225</v>
      </c>
      <c r="G371" s="37">
        <v>750</v>
      </c>
      <c r="H371" s="27">
        <v>77112</v>
      </c>
      <c r="I371" s="27">
        <v>141750</v>
      </c>
      <c r="J371" s="12" t="s">
        <v>2477</v>
      </c>
      <c r="K371" s="23">
        <v>0</v>
      </c>
      <c r="L371" s="23">
        <v>725</v>
      </c>
    </row>
    <row r="372" spans="1:12" x14ac:dyDescent="0.3">
      <c r="A372" s="6" t="s">
        <v>254</v>
      </c>
      <c r="B372" s="32" t="s">
        <v>4050</v>
      </c>
      <c r="C372" s="6" t="s">
        <v>4051</v>
      </c>
      <c r="D372" s="6" t="s">
        <v>4052</v>
      </c>
      <c r="E372" s="6" t="s">
        <v>728</v>
      </c>
      <c r="F372" s="37">
        <v>480</v>
      </c>
      <c r="G372" s="37">
        <v>3563</v>
      </c>
      <c r="H372" s="27">
        <v>100108</v>
      </c>
      <c r="I372" s="27">
        <v>0</v>
      </c>
      <c r="J372" s="12" t="s">
        <v>2039</v>
      </c>
      <c r="K372" s="23" t="s">
        <v>266</v>
      </c>
      <c r="L372" s="23" t="s">
        <v>266</v>
      </c>
    </row>
    <row r="373" spans="1:12" x14ac:dyDescent="0.3">
      <c r="A373" s="6" t="s">
        <v>254</v>
      </c>
      <c r="B373" s="32" t="s">
        <v>4060</v>
      </c>
      <c r="C373" s="6" t="s">
        <v>4061</v>
      </c>
      <c r="D373" s="6" t="s">
        <v>701</v>
      </c>
      <c r="E373" s="6" t="s">
        <v>2058</v>
      </c>
      <c r="F373" s="37">
        <v>200</v>
      </c>
      <c r="G373" s="37">
        <v>398</v>
      </c>
      <c r="H373" s="27">
        <v>47112</v>
      </c>
      <c r="I373" s="27">
        <v>0</v>
      </c>
      <c r="J373" s="12" t="s">
        <v>2039</v>
      </c>
      <c r="K373" s="23" t="s">
        <v>266</v>
      </c>
      <c r="L373" s="23" t="s">
        <v>266</v>
      </c>
    </row>
    <row r="374" spans="1:12" x14ac:dyDescent="0.3">
      <c r="A374" s="6" t="s">
        <v>254</v>
      </c>
      <c r="B374" s="32" t="s">
        <v>4068</v>
      </c>
      <c r="C374" s="6" t="s">
        <v>4070</v>
      </c>
      <c r="D374" s="6" t="s">
        <v>6644</v>
      </c>
      <c r="E374" s="6" t="s">
        <v>728</v>
      </c>
      <c r="F374" s="37">
        <v>234</v>
      </c>
      <c r="G374" s="37">
        <v>124</v>
      </c>
      <c r="H374" s="27">
        <v>65966</v>
      </c>
      <c r="I374" s="27">
        <v>737401</v>
      </c>
      <c r="J374" s="12" t="s">
        <v>2477</v>
      </c>
      <c r="K374" s="23">
        <v>183</v>
      </c>
      <c r="L374" s="23">
        <v>113</v>
      </c>
    </row>
    <row r="375" spans="1:12" x14ac:dyDescent="0.3">
      <c r="A375" s="6" t="s">
        <v>254</v>
      </c>
      <c r="B375" s="32" t="s">
        <v>4078</v>
      </c>
      <c r="C375" s="6" t="s">
        <v>4080</v>
      </c>
      <c r="D375" s="6" t="s">
        <v>743</v>
      </c>
      <c r="E375" s="6" t="s">
        <v>408</v>
      </c>
      <c r="F375" s="37">
        <v>150</v>
      </c>
      <c r="G375" s="37">
        <v>558</v>
      </c>
      <c r="H375" s="27">
        <v>81810</v>
      </c>
      <c r="I375" s="27">
        <v>1191299</v>
      </c>
      <c r="J375" s="12" t="s">
        <v>9</v>
      </c>
      <c r="K375" s="23">
        <v>198</v>
      </c>
      <c r="L375" s="23">
        <v>568</v>
      </c>
    </row>
    <row r="376" spans="1:12" x14ac:dyDescent="0.3">
      <c r="A376" s="6" t="s">
        <v>254</v>
      </c>
      <c r="B376" s="32" t="s">
        <v>4078</v>
      </c>
      <c r="C376" s="6" t="s">
        <v>4086</v>
      </c>
      <c r="D376" s="6" t="s">
        <v>743</v>
      </c>
      <c r="E376" s="6" t="s">
        <v>2058</v>
      </c>
      <c r="F376" s="37">
        <v>450</v>
      </c>
      <c r="G376" s="37">
        <v>778</v>
      </c>
      <c r="H376" s="27">
        <v>48930</v>
      </c>
      <c r="I376" s="27">
        <v>0</v>
      </c>
      <c r="J376" s="12" t="s">
        <v>2039</v>
      </c>
      <c r="K376" s="23">
        <v>0</v>
      </c>
      <c r="L376" s="23">
        <v>635</v>
      </c>
    </row>
    <row r="377" spans="1:12" x14ac:dyDescent="0.3">
      <c r="A377" s="6" t="s">
        <v>254</v>
      </c>
      <c r="B377" s="32" t="s">
        <v>4094</v>
      </c>
      <c r="C377" s="6" t="s">
        <v>4096</v>
      </c>
      <c r="D377" s="6" t="s">
        <v>805</v>
      </c>
      <c r="E377" s="6" t="s">
        <v>77</v>
      </c>
      <c r="F377" s="37">
        <v>414</v>
      </c>
      <c r="G377" s="37">
        <v>1116</v>
      </c>
      <c r="H377" s="27">
        <v>37969</v>
      </c>
      <c r="I377" s="27">
        <v>0</v>
      </c>
      <c r="J377" s="12" t="s">
        <v>2039</v>
      </c>
      <c r="K377" s="23">
        <v>9</v>
      </c>
      <c r="L377" s="23">
        <v>1116</v>
      </c>
    </row>
    <row r="378" spans="1:12" x14ac:dyDescent="0.3">
      <c r="A378" s="6" t="s">
        <v>254</v>
      </c>
      <c r="B378" s="32" t="s">
        <v>3483</v>
      </c>
      <c r="C378" s="6" t="s">
        <v>3485</v>
      </c>
      <c r="D378" s="6" t="s">
        <v>743</v>
      </c>
      <c r="E378" s="6" t="s">
        <v>717</v>
      </c>
      <c r="F378" s="37">
        <v>360</v>
      </c>
      <c r="G378" s="37">
        <v>0</v>
      </c>
      <c r="H378" s="27">
        <v>50929</v>
      </c>
      <c r="I378" s="27">
        <v>0</v>
      </c>
      <c r="J378" s="12" t="s">
        <v>706</v>
      </c>
      <c r="K378" s="23" t="s">
        <v>266</v>
      </c>
      <c r="L378" s="23" t="s">
        <v>266</v>
      </c>
    </row>
    <row r="379" spans="1:12" x14ac:dyDescent="0.3">
      <c r="A379" s="6" t="s">
        <v>254</v>
      </c>
      <c r="B379" s="32" t="s">
        <v>3493</v>
      </c>
      <c r="C379" s="6" t="s">
        <v>3495</v>
      </c>
      <c r="D379" s="6" t="s">
        <v>743</v>
      </c>
      <c r="E379" s="6" t="s">
        <v>408</v>
      </c>
      <c r="F379" s="37">
        <v>101</v>
      </c>
      <c r="G379" s="37">
        <v>30</v>
      </c>
      <c r="H379" s="27">
        <v>86623</v>
      </c>
      <c r="I379" s="27">
        <v>0</v>
      </c>
      <c r="J379" s="12" t="s">
        <v>706</v>
      </c>
      <c r="K379" s="23" t="s">
        <v>266</v>
      </c>
      <c r="L379" s="23" t="s">
        <v>266</v>
      </c>
    </row>
    <row r="380" spans="1:12" x14ac:dyDescent="0.3">
      <c r="A380" s="6" t="s">
        <v>254</v>
      </c>
      <c r="B380" s="32" t="s">
        <v>3502</v>
      </c>
      <c r="C380" s="6" t="s">
        <v>3504</v>
      </c>
      <c r="D380" s="6" t="s">
        <v>701</v>
      </c>
      <c r="E380" s="6" t="s">
        <v>728</v>
      </c>
      <c r="F380" s="37">
        <v>248</v>
      </c>
      <c r="G380" s="37">
        <v>14</v>
      </c>
      <c r="H380" s="27">
        <v>55832</v>
      </c>
      <c r="I380" s="27">
        <v>0</v>
      </c>
      <c r="J380" s="12" t="s">
        <v>2039</v>
      </c>
      <c r="K380" s="23">
        <v>80</v>
      </c>
      <c r="L380" s="23">
        <v>14</v>
      </c>
    </row>
    <row r="381" spans="1:12" x14ac:dyDescent="0.3">
      <c r="A381" s="6" t="s">
        <v>254</v>
      </c>
      <c r="B381" s="32" t="s">
        <v>3510</v>
      </c>
      <c r="C381" s="6" t="s">
        <v>3512</v>
      </c>
      <c r="D381" s="6" t="s">
        <v>432</v>
      </c>
      <c r="E381" s="6" t="s">
        <v>1335</v>
      </c>
      <c r="F381" s="37">
        <v>423</v>
      </c>
      <c r="G381" s="37">
        <v>315</v>
      </c>
      <c r="H381" s="27">
        <v>75805</v>
      </c>
      <c r="I381" s="27">
        <v>1358789</v>
      </c>
      <c r="J381" s="12" t="s">
        <v>2477</v>
      </c>
      <c r="K381" s="23">
        <v>397</v>
      </c>
      <c r="L381" s="23">
        <v>315</v>
      </c>
    </row>
    <row r="382" spans="1:12" x14ac:dyDescent="0.3">
      <c r="A382" s="6" t="s">
        <v>254</v>
      </c>
      <c r="B382" s="32" t="s">
        <v>3521</v>
      </c>
      <c r="C382" s="6" t="s">
        <v>3523</v>
      </c>
      <c r="D382" s="6" t="s">
        <v>1017</v>
      </c>
      <c r="E382" s="6" t="s">
        <v>328</v>
      </c>
      <c r="F382" s="37">
        <v>134</v>
      </c>
      <c r="G382" s="37">
        <v>876</v>
      </c>
      <c r="H382" s="27">
        <v>57642</v>
      </c>
      <c r="I382" s="27">
        <v>0</v>
      </c>
      <c r="J382" s="12" t="s">
        <v>2039</v>
      </c>
      <c r="K382" s="23" t="s">
        <v>266</v>
      </c>
      <c r="L382" s="23" t="s">
        <v>266</v>
      </c>
    </row>
    <row r="383" spans="1:12" x14ac:dyDescent="0.3">
      <c r="A383" s="6" t="s">
        <v>254</v>
      </c>
      <c r="B383" s="32" t="s">
        <v>3531</v>
      </c>
      <c r="C383" s="6" t="s">
        <v>3533</v>
      </c>
      <c r="D383" s="6" t="s">
        <v>533</v>
      </c>
      <c r="E383" s="6" t="s">
        <v>77</v>
      </c>
      <c r="F383" s="37">
        <v>185</v>
      </c>
      <c r="G383" s="37">
        <v>2</v>
      </c>
      <c r="H383" s="27">
        <v>41890</v>
      </c>
      <c r="I383" s="27">
        <v>0</v>
      </c>
      <c r="J383" s="12" t="s">
        <v>2039</v>
      </c>
      <c r="K383" s="23">
        <v>85</v>
      </c>
      <c r="L383" s="23">
        <v>2</v>
      </c>
    </row>
    <row r="384" spans="1:12" x14ac:dyDescent="0.3">
      <c r="A384" s="6" t="s">
        <v>254</v>
      </c>
      <c r="B384" s="32" t="s">
        <v>3541</v>
      </c>
      <c r="C384" s="6" t="s">
        <v>3543</v>
      </c>
      <c r="D384" s="6" t="s">
        <v>1461</v>
      </c>
      <c r="E384" s="6" t="s">
        <v>77</v>
      </c>
      <c r="F384" s="37">
        <v>496</v>
      </c>
      <c r="G384" s="37">
        <v>57</v>
      </c>
      <c r="H384" s="27">
        <v>45734</v>
      </c>
      <c r="I384" s="27">
        <v>0</v>
      </c>
      <c r="J384" s="12" t="s">
        <v>2039</v>
      </c>
      <c r="K384" s="23">
        <v>74</v>
      </c>
      <c r="L384" s="23">
        <v>57</v>
      </c>
    </row>
    <row r="385" spans="1:12" x14ac:dyDescent="0.3">
      <c r="A385" s="6" t="s">
        <v>254</v>
      </c>
      <c r="B385" s="32" t="s">
        <v>3550</v>
      </c>
      <c r="C385" s="6" t="s">
        <v>3552</v>
      </c>
      <c r="D385" s="6" t="s">
        <v>3553</v>
      </c>
      <c r="E385" s="6" t="s">
        <v>77</v>
      </c>
      <c r="F385" s="37">
        <v>205</v>
      </c>
      <c r="G385" s="37">
        <v>1243</v>
      </c>
      <c r="H385" s="27">
        <v>52336</v>
      </c>
      <c r="I385" s="27">
        <v>1009658</v>
      </c>
      <c r="J385" s="12" t="s">
        <v>9</v>
      </c>
      <c r="K385" s="23">
        <v>453</v>
      </c>
      <c r="L385" s="23">
        <v>1387</v>
      </c>
    </row>
    <row r="386" spans="1:12" x14ac:dyDescent="0.3">
      <c r="A386" s="6" t="s">
        <v>254</v>
      </c>
      <c r="B386" s="32" t="s">
        <v>3559</v>
      </c>
      <c r="C386" s="6" t="s">
        <v>3561</v>
      </c>
      <c r="D386" s="6" t="s">
        <v>60</v>
      </c>
      <c r="E386" s="6" t="s">
        <v>77</v>
      </c>
      <c r="F386" s="37">
        <v>100</v>
      </c>
      <c r="G386" s="37">
        <v>202</v>
      </c>
      <c r="H386" s="27">
        <v>44190</v>
      </c>
      <c r="I386" s="27">
        <v>21529</v>
      </c>
      <c r="J386" s="12" t="s">
        <v>2477</v>
      </c>
      <c r="K386" s="23">
        <v>40</v>
      </c>
      <c r="L386" s="23">
        <v>231</v>
      </c>
    </row>
    <row r="387" spans="1:12" x14ac:dyDescent="0.3">
      <c r="A387" s="6" t="s">
        <v>254</v>
      </c>
      <c r="B387" s="32" t="s">
        <v>3559</v>
      </c>
      <c r="C387" s="6" t="s">
        <v>3568</v>
      </c>
      <c r="D387" s="6" t="s">
        <v>743</v>
      </c>
      <c r="E387" s="6" t="s">
        <v>717</v>
      </c>
      <c r="F387" s="37">
        <v>283</v>
      </c>
      <c r="G387" s="37">
        <v>296</v>
      </c>
      <c r="H387" s="27">
        <v>73671</v>
      </c>
      <c r="I387" s="27">
        <v>1154586</v>
      </c>
      <c r="J387" s="12" t="s">
        <v>2477</v>
      </c>
      <c r="K387" s="23">
        <v>260</v>
      </c>
      <c r="L387" s="23">
        <v>296</v>
      </c>
    </row>
    <row r="388" spans="1:12" x14ac:dyDescent="0.3">
      <c r="A388" s="6" t="s">
        <v>254</v>
      </c>
      <c r="B388" s="32" t="s">
        <v>3573</v>
      </c>
      <c r="C388" s="6" t="s">
        <v>3575</v>
      </c>
      <c r="D388" s="6" t="s">
        <v>743</v>
      </c>
      <c r="E388" s="6" t="s">
        <v>408</v>
      </c>
      <c r="F388" s="37">
        <v>200</v>
      </c>
      <c r="G388" s="37">
        <v>172</v>
      </c>
      <c r="H388" s="27">
        <v>67500</v>
      </c>
      <c r="I388" s="27">
        <v>728321</v>
      </c>
      <c r="J388" s="12" t="s">
        <v>9</v>
      </c>
      <c r="K388" s="23">
        <v>171</v>
      </c>
      <c r="L388" s="23">
        <v>172</v>
      </c>
    </row>
    <row r="389" spans="1:12" x14ac:dyDescent="0.3">
      <c r="A389" s="6" t="s">
        <v>254</v>
      </c>
      <c r="B389" s="32" t="s">
        <v>3583</v>
      </c>
      <c r="C389" s="6" t="s">
        <v>3585</v>
      </c>
      <c r="D389" s="6" t="s">
        <v>2385</v>
      </c>
      <c r="E389" s="6" t="s">
        <v>77</v>
      </c>
      <c r="F389" s="37">
        <v>549</v>
      </c>
      <c r="G389" s="37">
        <v>0</v>
      </c>
      <c r="H389" s="27">
        <v>24490</v>
      </c>
      <c r="I389" s="27">
        <v>92720</v>
      </c>
      <c r="J389" s="12" t="s">
        <v>2477</v>
      </c>
      <c r="K389" s="23">
        <v>127</v>
      </c>
      <c r="L389" s="23">
        <v>0</v>
      </c>
    </row>
    <row r="390" spans="1:12" x14ac:dyDescent="0.3">
      <c r="A390" s="6" t="s">
        <v>254</v>
      </c>
      <c r="B390" s="32" t="s">
        <v>3592</v>
      </c>
      <c r="C390" s="6" t="s">
        <v>3594</v>
      </c>
      <c r="D390" s="6" t="s">
        <v>432</v>
      </c>
      <c r="E390" s="6" t="s">
        <v>408</v>
      </c>
      <c r="F390" s="37">
        <v>495</v>
      </c>
      <c r="G390" s="37">
        <v>2089</v>
      </c>
      <c r="H390" s="27">
        <v>74923</v>
      </c>
      <c r="I390" s="27">
        <v>874036</v>
      </c>
      <c r="J390" s="12" t="s">
        <v>2477</v>
      </c>
      <c r="K390" s="23">
        <v>198</v>
      </c>
      <c r="L390" s="23">
        <v>2089</v>
      </c>
    </row>
    <row r="391" spans="1:12" x14ac:dyDescent="0.3">
      <c r="A391" s="6" t="s">
        <v>254</v>
      </c>
      <c r="B391" s="32" t="s">
        <v>3600</v>
      </c>
      <c r="C391" s="6" t="s">
        <v>3602</v>
      </c>
      <c r="D391" s="6" t="s">
        <v>432</v>
      </c>
      <c r="E391" s="6" t="s">
        <v>728</v>
      </c>
      <c r="F391" s="37">
        <v>360</v>
      </c>
      <c r="G391" s="37">
        <v>821</v>
      </c>
      <c r="H391" s="27">
        <v>65993</v>
      </c>
      <c r="I391" s="27">
        <v>0</v>
      </c>
      <c r="J391" s="12" t="s">
        <v>2039</v>
      </c>
      <c r="K391" s="23">
        <v>0</v>
      </c>
      <c r="L391" s="23">
        <v>557</v>
      </c>
    </row>
    <row r="392" spans="1:12" x14ac:dyDescent="0.3">
      <c r="A392" s="6" t="s">
        <v>254</v>
      </c>
      <c r="B392" s="32" t="s">
        <v>3609</v>
      </c>
      <c r="C392" s="6" t="s">
        <v>3611</v>
      </c>
      <c r="D392" s="6" t="s">
        <v>476</v>
      </c>
      <c r="E392" s="6" t="s">
        <v>77</v>
      </c>
      <c r="F392" s="37">
        <v>136</v>
      </c>
      <c r="G392" s="37">
        <v>1483</v>
      </c>
      <c r="H392" s="27">
        <v>41274</v>
      </c>
      <c r="I392" s="27">
        <v>0</v>
      </c>
      <c r="J392" s="12" t="s">
        <v>2039</v>
      </c>
      <c r="K392" s="23">
        <v>0</v>
      </c>
      <c r="L392" s="23">
        <v>1397</v>
      </c>
    </row>
    <row r="393" spans="1:12" x14ac:dyDescent="0.3">
      <c r="A393" s="6" t="s">
        <v>254</v>
      </c>
      <c r="B393" s="32" t="s">
        <v>3609</v>
      </c>
      <c r="C393" s="6" t="s">
        <v>3619</v>
      </c>
      <c r="D393" s="6" t="s">
        <v>3620</v>
      </c>
      <c r="E393" s="6" t="s">
        <v>77</v>
      </c>
      <c r="F393" s="37">
        <v>151</v>
      </c>
      <c r="G393" s="37">
        <v>1894</v>
      </c>
      <c r="H393" s="27">
        <v>38845</v>
      </c>
      <c r="I393" s="27">
        <v>0</v>
      </c>
      <c r="J393" s="12" t="s">
        <v>2039</v>
      </c>
      <c r="K393" s="23" t="s">
        <v>266</v>
      </c>
      <c r="L393" s="23" t="s">
        <v>266</v>
      </c>
    </row>
    <row r="394" spans="1:12" x14ac:dyDescent="0.3">
      <c r="A394" s="6" t="s">
        <v>254</v>
      </c>
      <c r="B394" s="32" t="s">
        <v>2938</v>
      </c>
      <c r="C394" s="6" t="s">
        <v>2940</v>
      </c>
      <c r="D394" s="6" t="s">
        <v>173</v>
      </c>
      <c r="E394" s="6" t="s">
        <v>77</v>
      </c>
      <c r="F394" s="37">
        <v>162</v>
      </c>
      <c r="G394" s="37">
        <v>264</v>
      </c>
      <c r="H394" s="27">
        <v>36712</v>
      </c>
      <c r="I394" s="27">
        <v>1217093</v>
      </c>
      <c r="J394" s="12" t="s">
        <v>9</v>
      </c>
      <c r="K394" s="23">
        <v>174</v>
      </c>
      <c r="L394" s="23">
        <v>424</v>
      </c>
    </row>
    <row r="395" spans="1:12" x14ac:dyDescent="0.3">
      <c r="A395" s="6" t="s">
        <v>254</v>
      </c>
      <c r="B395" s="32" t="s">
        <v>2949</v>
      </c>
      <c r="C395" s="6" t="s">
        <v>2951</v>
      </c>
      <c r="D395" s="6" t="s">
        <v>272</v>
      </c>
      <c r="E395" s="6" t="s">
        <v>77</v>
      </c>
      <c r="F395" s="37">
        <v>200</v>
      </c>
      <c r="G395" s="37">
        <v>1533</v>
      </c>
      <c r="H395" s="27">
        <v>52331</v>
      </c>
      <c r="I395" s="27">
        <v>1122812</v>
      </c>
      <c r="J395" s="12" t="s">
        <v>9</v>
      </c>
      <c r="K395" s="23">
        <v>233</v>
      </c>
      <c r="L395" s="23">
        <v>1700</v>
      </c>
    </row>
    <row r="396" spans="1:12" x14ac:dyDescent="0.3">
      <c r="A396" s="6" t="s">
        <v>254</v>
      </c>
      <c r="B396" s="32" t="s">
        <v>2949</v>
      </c>
      <c r="C396" s="6" t="s">
        <v>2958</v>
      </c>
      <c r="D396" s="6" t="s">
        <v>476</v>
      </c>
      <c r="E396" s="6" t="s">
        <v>77</v>
      </c>
      <c r="F396" s="37">
        <v>200</v>
      </c>
      <c r="G396" s="37">
        <v>1448</v>
      </c>
      <c r="H396" s="27">
        <v>51267</v>
      </c>
      <c r="I396" s="27">
        <v>0</v>
      </c>
      <c r="J396" s="12" t="s">
        <v>2039</v>
      </c>
      <c r="K396" s="23" t="s">
        <v>266</v>
      </c>
      <c r="L396" s="23" t="s">
        <v>266</v>
      </c>
    </row>
    <row r="397" spans="1:12" x14ac:dyDescent="0.3">
      <c r="A397" s="6" t="s">
        <v>254</v>
      </c>
      <c r="B397" s="32" t="s">
        <v>2965</v>
      </c>
      <c r="C397" s="6" t="s">
        <v>2967</v>
      </c>
      <c r="D397" s="6" t="s">
        <v>272</v>
      </c>
      <c r="E397" s="6" t="s">
        <v>77</v>
      </c>
      <c r="F397" s="37">
        <v>182</v>
      </c>
      <c r="G397" s="37">
        <v>215</v>
      </c>
      <c r="H397" s="27">
        <v>56237</v>
      </c>
      <c r="I397" s="27">
        <v>0</v>
      </c>
      <c r="J397" s="12" t="s">
        <v>706</v>
      </c>
      <c r="K397" s="23" t="s">
        <v>266</v>
      </c>
      <c r="L397" s="23" t="s">
        <v>266</v>
      </c>
    </row>
    <row r="398" spans="1:12" x14ac:dyDescent="0.3">
      <c r="A398" s="6" t="s">
        <v>254</v>
      </c>
      <c r="B398" s="32" t="s">
        <v>2973</v>
      </c>
      <c r="C398" s="6" t="s">
        <v>2975</v>
      </c>
      <c r="D398" s="6" t="s">
        <v>98</v>
      </c>
      <c r="E398" s="6" t="s">
        <v>77</v>
      </c>
      <c r="F398" s="37">
        <v>152</v>
      </c>
      <c r="G398" s="37">
        <v>429</v>
      </c>
      <c r="H398" s="27">
        <v>34876</v>
      </c>
      <c r="I398" s="27">
        <v>0</v>
      </c>
      <c r="J398" s="12" t="s">
        <v>2039</v>
      </c>
      <c r="K398" s="23">
        <v>47</v>
      </c>
      <c r="L398" s="23">
        <v>429</v>
      </c>
    </row>
    <row r="399" spans="1:12" x14ac:dyDescent="0.3">
      <c r="A399" s="6" t="s">
        <v>254</v>
      </c>
      <c r="B399" s="32" t="s">
        <v>2973</v>
      </c>
      <c r="C399" s="6" t="s">
        <v>2984</v>
      </c>
      <c r="D399" s="6" t="s">
        <v>432</v>
      </c>
      <c r="E399" s="6" t="s">
        <v>728</v>
      </c>
      <c r="F399" s="37">
        <v>130</v>
      </c>
      <c r="G399" s="37">
        <v>14</v>
      </c>
      <c r="H399" s="27">
        <v>94813</v>
      </c>
      <c r="I399" s="27">
        <v>10387</v>
      </c>
      <c r="J399" s="12" t="s">
        <v>2477</v>
      </c>
      <c r="K399" s="23">
        <v>30</v>
      </c>
      <c r="L399" s="23">
        <v>14</v>
      </c>
    </row>
    <row r="400" spans="1:12" x14ac:dyDescent="0.3">
      <c r="A400" s="6" t="s">
        <v>254</v>
      </c>
      <c r="B400" s="32" t="s">
        <v>2993</v>
      </c>
      <c r="C400" s="6" t="s">
        <v>2995</v>
      </c>
      <c r="D400" s="6" t="s">
        <v>432</v>
      </c>
      <c r="E400" s="6" t="s">
        <v>717</v>
      </c>
      <c r="F400" s="37">
        <v>960</v>
      </c>
      <c r="G400" s="37">
        <v>1499</v>
      </c>
      <c r="H400" s="27">
        <v>80243</v>
      </c>
      <c r="I400" s="27">
        <v>5058647</v>
      </c>
      <c r="J400" s="12" t="s">
        <v>2477</v>
      </c>
      <c r="K400" s="23">
        <v>818</v>
      </c>
      <c r="L400" s="23">
        <v>1499</v>
      </c>
    </row>
    <row r="401" spans="1:12" x14ac:dyDescent="0.3">
      <c r="A401" s="6" t="s">
        <v>254</v>
      </c>
      <c r="B401" s="32" t="s">
        <v>2993</v>
      </c>
      <c r="C401" s="6" t="s">
        <v>3004</v>
      </c>
      <c r="D401" s="6" t="s">
        <v>743</v>
      </c>
      <c r="E401" s="6" t="s">
        <v>408</v>
      </c>
      <c r="F401" s="37">
        <v>495</v>
      </c>
      <c r="G401" s="37">
        <v>618</v>
      </c>
      <c r="H401" s="27">
        <v>98303</v>
      </c>
      <c r="I401" s="27">
        <v>2535324</v>
      </c>
      <c r="J401" s="12" t="s">
        <v>2477</v>
      </c>
      <c r="K401" s="23">
        <v>332</v>
      </c>
      <c r="L401" s="23">
        <v>618</v>
      </c>
    </row>
    <row r="402" spans="1:12" x14ac:dyDescent="0.3">
      <c r="A402" s="6" t="s">
        <v>254</v>
      </c>
      <c r="B402" s="32" t="s">
        <v>3011</v>
      </c>
      <c r="C402" s="6" t="s">
        <v>3013</v>
      </c>
      <c r="D402" s="6" t="s">
        <v>432</v>
      </c>
      <c r="E402" s="6" t="s">
        <v>728</v>
      </c>
      <c r="F402" s="37">
        <v>1600</v>
      </c>
      <c r="G402" s="37">
        <v>1162</v>
      </c>
      <c r="H402" s="27">
        <v>64931</v>
      </c>
      <c r="I402" s="27">
        <v>0</v>
      </c>
      <c r="J402" s="12" t="s">
        <v>2039</v>
      </c>
      <c r="K402" s="23">
        <v>539</v>
      </c>
      <c r="L402" s="23">
        <v>1162</v>
      </c>
    </row>
    <row r="403" spans="1:12" x14ac:dyDescent="0.3">
      <c r="A403" s="6" t="s">
        <v>254</v>
      </c>
      <c r="B403" s="32" t="s">
        <v>3029</v>
      </c>
      <c r="C403" s="6" t="s">
        <v>3031</v>
      </c>
      <c r="D403" s="6" t="s">
        <v>432</v>
      </c>
      <c r="E403" s="6" t="s">
        <v>408</v>
      </c>
      <c r="F403" s="37">
        <v>225</v>
      </c>
      <c r="G403" s="37">
        <v>128</v>
      </c>
      <c r="H403" s="27">
        <v>84330</v>
      </c>
      <c r="I403" s="27">
        <v>0</v>
      </c>
      <c r="J403" s="12" t="s">
        <v>2039</v>
      </c>
      <c r="K403" s="23" t="s">
        <v>266</v>
      </c>
      <c r="L403" s="23" t="s">
        <v>266</v>
      </c>
    </row>
    <row r="404" spans="1:12" x14ac:dyDescent="0.3">
      <c r="A404" s="6" t="s">
        <v>254</v>
      </c>
      <c r="B404" s="32" t="s">
        <v>3039</v>
      </c>
      <c r="C404" s="6" t="s">
        <v>3041</v>
      </c>
      <c r="D404" s="6" t="s">
        <v>743</v>
      </c>
      <c r="E404" s="6" t="s">
        <v>717</v>
      </c>
      <c r="F404" s="37">
        <v>2025</v>
      </c>
      <c r="G404" s="37">
        <v>1892</v>
      </c>
      <c r="H404" s="27">
        <v>46813</v>
      </c>
      <c r="I404" s="27">
        <v>0</v>
      </c>
      <c r="J404" s="12" t="s">
        <v>2039</v>
      </c>
      <c r="K404" s="23">
        <v>0</v>
      </c>
      <c r="L404" s="23">
        <v>1491</v>
      </c>
    </row>
    <row r="405" spans="1:12" x14ac:dyDescent="0.3">
      <c r="A405" s="6" t="s">
        <v>254</v>
      </c>
      <c r="B405" s="32" t="s">
        <v>3048</v>
      </c>
      <c r="C405" s="6" t="s">
        <v>3050</v>
      </c>
      <c r="D405" s="6" t="s">
        <v>173</v>
      </c>
      <c r="E405" s="6" t="s">
        <v>408</v>
      </c>
      <c r="F405" s="37">
        <v>153</v>
      </c>
      <c r="G405" s="37">
        <v>271</v>
      </c>
      <c r="H405" s="27">
        <v>70403</v>
      </c>
      <c r="I405" s="27">
        <v>0</v>
      </c>
      <c r="J405" s="12" t="s">
        <v>706</v>
      </c>
      <c r="K405" s="23" t="s">
        <v>266</v>
      </c>
      <c r="L405" s="23" t="s">
        <v>266</v>
      </c>
    </row>
    <row r="406" spans="1:12" x14ac:dyDescent="0.3">
      <c r="A406" s="6" t="s">
        <v>254</v>
      </c>
      <c r="B406" s="32" t="s">
        <v>3048</v>
      </c>
      <c r="C406" s="6" t="s">
        <v>3059</v>
      </c>
      <c r="D406" s="6" t="s">
        <v>234</v>
      </c>
      <c r="E406" s="6" t="s">
        <v>77</v>
      </c>
      <c r="F406" s="37">
        <v>131</v>
      </c>
      <c r="G406" s="37">
        <v>0</v>
      </c>
      <c r="H406" s="27">
        <v>37086</v>
      </c>
      <c r="I406" s="27">
        <v>0</v>
      </c>
      <c r="J406" s="12" t="s">
        <v>2039</v>
      </c>
      <c r="K406" s="23">
        <v>32</v>
      </c>
      <c r="L406" s="23">
        <v>0</v>
      </c>
    </row>
    <row r="407" spans="1:12" x14ac:dyDescent="0.3">
      <c r="A407" s="6" t="s">
        <v>254</v>
      </c>
      <c r="B407" s="32" t="s">
        <v>3065</v>
      </c>
      <c r="C407" s="6" t="s">
        <v>3066</v>
      </c>
      <c r="D407" s="6" t="s">
        <v>743</v>
      </c>
      <c r="E407" s="6" t="s">
        <v>408</v>
      </c>
      <c r="F407" s="37">
        <v>180</v>
      </c>
      <c r="G407" s="37">
        <v>0</v>
      </c>
      <c r="H407" s="27">
        <v>125926</v>
      </c>
      <c r="I407" s="27">
        <v>59250</v>
      </c>
      <c r="J407" s="12" t="s">
        <v>2477</v>
      </c>
      <c r="K407" s="23">
        <v>42</v>
      </c>
      <c r="L407" s="23">
        <v>0</v>
      </c>
    </row>
    <row r="408" spans="1:12" x14ac:dyDescent="0.3">
      <c r="A408" s="6" t="s">
        <v>254</v>
      </c>
      <c r="B408" s="32" t="s">
        <v>3073</v>
      </c>
      <c r="C408" s="6" t="s">
        <v>3075</v>
      </c>
      <c r="D408" s="6" t="s">
        <v>1642</v>
      </c>
      <c r="E408" s="6" t="s">
        <v>77</v>
      </c>
      <c r="F408" s="37">
        <v>356</v>
      </c>
      <c r="G408" s="37">
        <v>162</v>
      </c>
      <c r="H408" s="27">
        <v>45203</v>
      </c>
      <c r="I408" s="27">
        <v>731331</v>
      </c>
      <c r="J408" s="12" t="s">
        <v>9</v>
      </c>
      <c r="K408" s="23">
        <v>234</v>
      </c>
      <c r="L408" s="23">
        <v>162</v>
      </c>
    </row>
    <row r="409" spans="1:12" x14ac:dyDescent="0.3">
      <c r="A409" s="6" t="s">
        <v>254</v>
      </c>
      <c r="B409" s="32" t="s">
        <v>3083</v>
      </c>
      <c r="C409" s="6" t="s">
        <v>3085</v>
      </c>
      <c r="D409" s="6" t="s">
        <v>1120</v>
      </c>
      <c r="E409" s="6" t="s">
        <v>766</v>
      </c>
      <c r="F409" s="37">
        <v>138</v>
      </c>
      <c r="G409" s="37">
        <v>169</v>
      </c>
      <c r="H409" s="27">
        <v>46788</v>
      </c>
      <c r="I409" s="27">
        <v>249161</v>
      </c>
      <c r="J409" s="12" t="s">
        <v>9</v>
      </c>
      <c r="K409" s="23">
        <v>245</v>
      </c>
      <c r="L409" s="23">
        <v>207</v>
      </c>
    </row>
    <row r="410" spans="1:12" x14ac:dyDescent="0.3">
      <c r="A410" s="6" t="s">
        <v>254</v>
      </c>
      <c r="B410" s="32" t="s">
        <v>3094</v>
      </c>
      <c r="C410" s="6" t="s">
        <v>3096</v>
      </c>
      <c r="D410" s="6" t="s">
        <v>1017</v>
      </c>
      <c r="E410" s="6" t="s">
        <v>328</v>
      </c>
      <c r="F410" s="37">
        <v>100</v>
      </c>
      <c r="G410" s="37">
        <v>320</v>
      </c>
      <c r="H410" s="27">
        <v>33771</v>
      </c>
      <c r="I410" s="27">
        <v>202971</v>
      </c>
      <c r="J410" s="12" t="s">
        <v>2477</v>
      </c>
      <c r="K410" s="23">
        <v>307</v>
      </c>
      <c r="L410" s="23">
        <v>650</v>
      </c>
    </row>
    <row r="411" spans="1:12" x14ac:dyDescent="0.3">
      <c r="A411" s="6" t="s">
        <v>254</v>
      </c>
      <c r="B411" s="32" t="s">
        <v>3094</v>
      </c>
      <c r="C411" s="6" t="s">
        <v>3104</v>
      </c>
      <c r="D411" s="6" t="s">
        <v>701</v>
      </c>
      <c r="E411" s="6" t="s">
        <v>77</v>
      </c>
      <c r="F411" s="37">
        <v>285</v>
      </c>
      <c r="G411" s="37">
        <v>627</v>
      </c>
      <c r="H411" s="27">
        <v>59399</v>
      </c>
      <c r="I411" s="27">
        <v>270000</v>
      </c>
      <c r="J411" s="12" t="s">
        <v>2477</v>
      </c>
      <c r="K411" s="23">
        <v>0</v>
      </c>
      <c r="L411" s="23">
        <v>597</v>
      </c>
    </row>
    <row r="412" spans="1:12" x14ac:dyDescent="0.3">
      <c r="A412" s="6" t="s">
        <v>254</v>
      </c>
      <c r="B412" s="32" t="s">
        <v>3108</v>
      </c>
      <c r="C412" s="6" t="s">
        <v>3110</v>
      </c>
      <c r="D412" s="6" t="s">
        <v>432</v>
      </c>
      <c r="E412" s="6" t="s">
        <v>408</v>
      </c>
      <c r="F412" s="37">
        <v>180</v>
      </c>
      <c r="G412" s="37">
        <v>0</v>
      </c>
      <c r="H412" s="27">
        <v>81120</v>
      </c>
      <c r="I412" s="27">
        <v>53293</v>
      </c>
      <c r="J412" s="12" t="s">
        <v>2477</v>
      </c>
      <c r="K412" s="23">
        <v>89</v>
      </c>
      <c r="L412" s="23">
        <v>6</v>
      </c>
    </row>
    <row r="413" spans="1:12" x14ac:dyDescent="0.3">
      <c r="A413" s="6" t="s">
        <v>254</v>
      </c>
      <c r="B413" s="32" t="s">
        <v>3126</v>
      </c>
      <c r="C413" s="6" t="s">
        <v>3128</v>
      </c>
      <c r="D413" s="6" t="s">
        <v>128</v>
      </c>
      <c r="E413" s="6" t="s">
        <v>77</v>
      </c>
      <c r="F413" s="37">
        <v>135</v>
      </c>
      <c r="G413" s="37">
        <v>0</v>
      </c>
      <c r="H413" s="27">
        <v>39756</v>
      </c>
      <c r="I413" s="27">
        <v>0</v>
      </c>
      <c r="J413" s="12" t="s">
        <v>2039</v>
      </c>
      <c r="K413" s="23">
        <v>7</v>
      </c>
      <c r="L413" s="23">
        <v>0</v>
      </c>
    </row>
    <row r="414" spans="1:12" x14ac:dyDescent="0.3">
      <c r="A414" s="6" t="s">
        <v>254</v>
      </c>
      <c r="B414" s="32" t="s">
        <v>3126</v>
      </c>
      <c r="C414" s="6" t="s">
        <v>6710</v>
      </c>
      <c r="D414" s="6" t="s">
        <v>98</v>
      </c>
      <c r="E414" s="6" t="s">
        <v>77</v>
      </c>
      <c r="F414" s="37">
        <v>168</v>
      </c>
      <c r="G414" s="37">
        <v>0</v>
      </c>
      <c r="H414" s="27">
        <v>29709</v>
      </c>
      <c r="I414" s="27">
        <v>13036</v>
      </c>
      <c r="J414" s="12" t="s">
        <v>2477</v>
      </c>
      <c r="K414" s="23">
        <v>62</v>
      </c>
      <c r="L414" s="23">
        <v>1</v>
      </c>
    </row>
    <row r="415" spans="1:12" x14ac:dyDescent="0.3">
      <c r="A415" s="6" t="s">
        <v>254</v>
      </c>
      <c r="B415" s="32" t="s">
        <v>3126</v>
      </c>
      <c r="C415" s="6" t="s">
        <v>3146</v>
      </c>
      <c r="D415" s="6" t="s">
        <v>282</v>
      </c>
      <c r="E415" s="6" t="s">
        <v>77</v>
      </c>
      <c r="F415" s="37">
        <v>272</v>
      </c>
      <c r="G415" s="37">
        <v>0</v>
      </c>
      <c r="H415" s="27">
        <v>34419</v>
      </c>
      <c r="I415" s="27">
        <v>0</v>
      </c>
      <c r="J415" s="12" t="s">
        <v>2039</v>
      </c>
      <c r="K415" s="23">
        <v>36</v>
      </c>
      <c r="L415" s="23">
        <v>0</v>
      </c>
    </row>
    <row r="416" spans="1:12" x14ac:dyDescent="0.3">
      <c r="A416" s="6" t="s">
        <v>254</v>
      </c>
      <c r="B416" s="32" t="s">
        <v>2401</v>
      </c>
      <c r="C416" s="6" t="s">
        <v>2403</v>
      </c>
      <c r="D416" s="6" t="s">
        <v>113</v>
      </c>
      <c r="E416" s="6" t="s">
        <v>77</v>
      </c>
      <c r="F416" s="37">
        <v>275</v>
      </c>
      <c r="G416" s="37">
        <v>7</v>
      </c>
      <c r="H416" s="27">
        <v>38005</v>
      </c>
      <c r="I416" s="27">
        <v>0</v>
      </c>
      <c r="J416" s="12" t="s">
        <v>2039</v>
      </c>
      <c r="K416" s="23">
        <v>29</v>
      </c>
      <c r="L416" s="23">
        <v>7</v>
      </c>
    </row>
    <row r="417" spans="1:12" x14ac:dyDescent="0.3">
      <c r="A417" s="6" t="s">
        <v>254</v>
      </c>
      <c r="B417" s="32" t="s">
        <v>2411</v>
      </c>
      <c r="C417" s="6" t="s">
        <v>2413</v>
      </c>
      <c r="D417" s="6" t="s">
        <v>743</v>
      </c>
      <c r="E417" s="6" t="s">
        <v>728</v>
      </c>
      <c r="F417" s="37">
        <v>338</v>
      </c>
      <c r="G417" s="37">
        <v>1174</v>
      </c>
      <c r="H417" s="27">
        <v>74926</v>
      </c>
      <c r="I417" s="27">
        <v>1412250</v>
      </c>
      <c r="J417" s="12" t="s">
        <v>9</v>
      </c>
      <c r="K417" s="23">
        <v>469</v>
      </c>
      <c r="L417" s="23">
        <v>1484</v>
      </c>
    </row>
    <row r="418" spans="1:12" x14ac:dyDescent="0.3">
      <c r="A418" s="6" t="s">
        <v>254</v>
      </c>
      <c r="B418" s="32" t="s">
        <v>2421</v>
      </c>
      <c r="C418" s="6" t="s">
        <v>2423</v>
      </c>
      <c r="D418" s="6" t="s">
        <v>282</v>
      </c>
      <c r="E418" s="6" t="s">
        <v>728</v>
      </c>
      <c r="F418" s="37">
        <v>330</v>
      </c>
      <c r="G418" s="37">
        <v>87</v>
      </c>
      <c r="H418" s="27">
        <v>99526</v>
      </c>
      <c r="I418" s="27">
        <v>126745</v>
      </c>
      <c r="J418" s="12" t="s">
        <v>9</v>
      </c>
      <c r="K418" s="23">
        <v>127</v>
      </c>
      <c r="L418" s="23">
        <v>87</v>
      </c>
    </row>
    <row r="419" spans="1:12" x14ac:dyDescent="0.3">
      <c r="A419" s="6" t="s">
        <v>254</v>
      </c>
      <c r="B419" s="32" t="s">
        <v>2432</v>
      </c>
      <c r="C419" s="6" t="s">
        <v>2434</v>
      </c>
      <c r="D419" s="6" t="s">
        <v>1237</v>
      </c>
      <c r="E419" s="6" t="s">
        <v>77</v>
      </c>
      <c r="F419" s="37">
        <v>272</v>
      </c>
      <c r="G419" s="37">
        <v>226</v>
      </c>
      <c r="H419" s="27">
        <v>34497</v>
      </c>
      <c r="I419" s="27">
        <v>0</v>
      </c>
      <c r="J419" s="12" t="s">
        <v>2039</v>
      </c>
      <c r="K419" s="23">
        <v>30</v>
      </c>
      <c r="L419" s="23">
        <v>226</v>
      </c>
    </row>
    <row r="420" spans="1:12" x14ac:dyDescent="0.3">
      <c r="A420" s="6" t="s">
        <v>254</v>
      </c>
      <c r="B420" s="32" t="s">
        <v>2432</v>
      </c>
      <c r="C420" s="6" t="s">
        <v>2443</v>
      </c>
      <c r="D420" s="6" t="s">
        <v>701</v>
      </c>
      <c r="E420" s="6" t="s">
        <v>728</v>
      </c>
      <c r="F420" s="37">
        <v>380</v>
      </c>
      <c r="G420" s="37">
        <v>8212</v>
      </c>
      <c r="H420" s="27">
        <v>91359</v>
      </c>
      <c r="I420" s="27">
        <v>0</v>
      </c>
      <c r="J420" s="12" t="s">
        <v>2039</v>
      </c>
      <c r="K420" s="23" t="s">
        <v>266</v>
      </c>
      <c r="L420" s="23" t="s">
        <v>266</v>
      </c>
    </row>
    <row r="421" spans="1:12" x14ac:dyDescent="0.3">
      <c r="A421" s="6" t="s">
        <v>254</v>
      </c>
      <c r="B421" s="32" t="s">
        <v>2451</v>
      </c>
      <c r="C421" s="6" t="s">
        <v>2453</v>
      </c>
      <c r="D421" s="6" t="s">
        <v>432</v>
      </c>
      <c r="E421" s="6" t="s">
        <v>728</v>
      </c>
      <c r="F421" s="37">
        <v>225</v>
      </c>
      <c r="G421" s="37">
        <v>341</v>
      </c>
      <c r="H421" s="27">
        <v>60048</v>
      </c>
      <c r="I421" s="27">
        <v>0</v>
      </c>
      <c r="J421" s="12" t="s">
        <v>2039</v>
      </c>
      <c r="K421" s="23">
        <v>37</v>
      </c>
      <c r="L421" s="23">
        <v>346</v>
      </c>
    </row>
    <row r="422" spans="1:12" x14ac:dyDescent="0.3">
      <c r="A422" s="6" t="s">
        <v>254</v>
      </c>
      <c r="B422" s="32" t="s">
        <v>2461</v>
      </c>
      <c r="C422" s="6" t="s">
        <v>2463</v>
      </c>
      <c r="D422" s="6" t="s">
        <v>701</v>
      </c>
      <c r="E422" s="6" t="s">
        <v>77</v>
      </c>
      <c r="F422" s="37">
        <v>180</v>
      </c>
      <c r="G422" s="37">
        <v>0</v>
      </c>
      <c r="H422" s="27">
        <v>93104</v>
      </c>
      <c r="I422" s="27">
        <v>744000</v>
      </c>
      <c r="J422" s="12" t="s">
        <v>9</v>
      </c>
      <c r="K422" s="23">
        <v>302</v>
      </c>
      <c r="L422" s="23">
        <v>0</v>
      </c>
    </row>
    <row r="423" spans="1:12" x14ac:dyDescent="0.3">
      <c r="A423" s="6" t="s">
        <v>254</v>
      </c>
      <c r="B423" s="32" t="s">
        <v>2468</v>
      </c>
      <c r="C423" s="6" t="s">
        <v>2470</v>
      </c>
      <c r="D423" s="6" t="s">
        <v>701</v>
      </c>
      <c r="E423" s="6" t="s">
        <v>728</v>
      </c>
      <c r="F423" s="37">
        <v>271</v>
      </c>
      <c r="G423" s="37">
        <v>707</v>
      </c>
      <c r="H423" s="27">
        <v>85434</v>
      </c>
      <c r="I423" s="27">
        <v>20729</v>
      </c>
      <c r="J423" s="12" t="s">
        <v>2477</v>
      </c>
      <c r="K423" s="23">
        <v>52</v>
      </c>
      <c r="L423" s="23">
        <v>707</v>
      </c>
    </row>
    <row r="424" spans="1:12" x14ac:dyDescent="0.3">
      <c r="A424" s="6" t="s">
        <v>254</v>
      </c>
      <c r="B424" s="32" t="s">
        <v>2479</v>
      </c>
      <c r="C424" s="6" t="s">
        <v>2481</v>
      </c>
      <c r="D424" s="6" t="s">
        <v>432</v>
      </c>
      <c r="E424" s="6" t="s">
        <v>717</v>
      </c>
      <c r="F424" s="37">
        <v>329</v>
      </c>
      <c r="G424" s="37">
        <v>63</v>
      </c>
      <c r="H424" s="27">
        <v>98272</v>
      </c>
      <c r="I424" s="27">
        <v>0</v>
      </c>
      <c r="J424" s="12" t="s">
        <v>2039</v>
      </c>
      <c r="K424" s="23">
        <v>78</v>
      </c>
      <c r="L424" s="23">
        <v>91</v>
      </c>
    </row>
    <row r="425" spans="1:12" x14ac:dyDescent="0.3">
      <c r="A425" s="6" t="s">
        <v>254</v>
      </c>
      <c r="B425" s="32" t="s">
        <v>2488</v>
      </c>
      <c r="C425" s="6" t="s">
        <v>2490</v>
      </c>
      <c r="D425" s="6" t="s">
        <v>1144</v>
      </c>
      <c r="E425" s="6" t="s">
        <v>728</v>
      </c>
      <c r="F425" s="37">
        <v>187</v>
      </c>
      <c r="G425" s="37">
        <v>347</v>
      </c>
      <c r="H425" s="27">
        <v>56478</v>
      </c>
      <c r="I425" s="27">
        <v>1105798</v>
      </c>
      <c r="J425" s="12" t="s">
        <v>9</v>
      </c>
      <c r="K425" s="23">
        <v>196</v>
      </c>
      <c r="L425" s="23">
        <v>593</v>
      </c>
    </row>
    <row r="426" spans="1:12" x14ac:dyDescent="0.3">
      <c r="A426" s="6" t="s">
        <v>254</v>
      </c>
      <c r="B426" s="32" t="s">
        <v>2497</v>
      </c>
      <c r="C426" s="6" t="s">
        <v>2499</v>
      </c>
      <c r="D426" s="6" t="s">
        <v>213</v>
      </c>
      <c r="E426" s="6" t="s">
        <v>328</v>
      </c>
      <c r="F426" s="37">
        <v>900</v>
      </c>
      <c r="G426" s="37">
        <v>0</v>
      </c>
      <c r="H426" s="27">
        <v>44006</v>
      </c>
      <c r="I426" s="27">
        <v>1430100</v>
      </c>
      <c r="J426" s="12" t="s">
        <v>9</v>
      </c>
      <c r="K426" s="23">
        <v>1067</v>
      </c>
      <c r="L426" s="23">
        <v>0</v>
      </c>
    </row>
    <row r="427" spans="1:12" x14ac:dyDescent="0.3">
      <c r="A427" s="6" t="s">
        <v>254</v>
      </c>
      <c r="B427" s="32" t="s">
        <v>2506</v>
      </c>
      <c r="C427" s="6" t="s">
        <v>2508</v>
      </c>
      <c r="D427" s="6" t="s">
        <v>510</v>
      </c>
      <c r="E427" s="6" t="s">
        <v>717</v>
      </c>
      <c r="F427" s="37">
        <v>563</v>
      </c>
      <c r="G427" s="37">
        <v>1405</v>
      </c>
      <c r="H427" s="27">
        <v>49998</v>
      </c>
      <c r="I427" s="27">
        <v>635582</v>
      </c>
      <c r="J427" s="12" t="s">
        <v>9</v>
      </c>
      <c r="K427" s="23">
        <v>419</v>
      </c>
      <c r="L427" s="23">
        <v>1420</v>
      </c>
    </row>
    <row r="428" spans="1:12" x14ac:dyDescent="0.3">
      <c r="A428" s="6" t="s">
        <v>254</v>
      </c>
      <c r="B428" s="32" t="s">
        <v>2515</v>
      </c>
      <c r="C428" s="6" t="s">
        <v>2517</v>
      </c>
      <c r="D428" s="6" t="s">
        <v>743</v>
      </c>
      <c r="E428" s="6" t="s">
        <v>859</v>
      </c>
      <c r="F428" s="37">
        <v>288</v>
      </c>
      <c r="G428" s="37">
        <v>165</v>
      </c>
      <c r="H428" s="27">
        <v>64730</v>
      </c>
      <c r="I428" s="27">
        <v>0</v>
      </c>
      <c r="J428" s="12" t="s">
        <v>2039</v>
      </c>
      <c r="K428" s="23">
        <v>42</v>
      </c>
      <c r="L428" s="23">
        <v>212</v>
      </c>
    </row>
    <row r="429" spans="1:12" x14ac:dyDescent="0.3">
      <c r="A429" s="6" t="s">
        <v>254</v>
      </c>
      <c r="B429" s="32" t="s">
        <v>2525</v>
      </c>
      <c r="C429" s="6" t="s">
        <v>2527</v>
      </c>
      <c r="D429" s="6" t="s">
        <v>873</v>
      </c>
      <c r="E429" s="6" t="s">
        <v>77</v>
      </c>
      <c r="F429" s="37">
        <v>346</v>
      </c>
      <c r="G429" s="37">
        <v>0</v>
      </c>
      <c r="H429" s="27">
        <v>38975</v>
      </c>
      <c r="I429" s="27">
        <v>1114179</v>
      </c>
      <c r="J429" s="12" t="s">
        <v>9</v>
      </c>
      <c r="K429" s="23">
        <v>295</v>
      </c>
      <c r="L429" s="23">
        <v>2</v>
      </c>
    </row>
    <row r="430" spans="1:12" x14ac:dyDescent="0.3">
      <c r="A430" s="6" t="s">
        <v>254</v>
      </c>
      <c r="B430" s="32" t="s">
        <v>2532</v>
      </c>
      <c r="C430" s="6" t="s">
        <v>2534</v>
      </c>
      <c r="D430" s="6" t="s">
        <v>366</v>
      </c>
      <c r="E430" s="6" t="s">
        <v>77</v>
      </c>
      <c r="F430" s="37">
        <v>66</v>
      </c>
      <c r="G430" s="37">
        <v>223</v>
      </c>
      <c r="H430" s="27">
        <v>44062</v>
      </c>
      <c r="I430" s="27">
        <v>214976</v>
      </c>
      <c r="J430" s="12" t="s">
        <v>9</v>
      </c>
      <c r="K430" s="23">
        <v>67</v>
      </c>
      <c r="L430" s="23">
        <v>267</v>
      </c>
    </row>
    <row r="431" spans="1:12" x14ac:dyDescent="0.3">
      <c r="A431" s="6" t="s">
        <v>254</v>
      </c>
      <c r="B431" s="32" t="s">
        <v>2541</v>
      </c>
      <c r="C431" s="6" t="s">
        <v>2543</v>
      </c>
      <c r="D431" s="6" t="s">
        <v>432</v>
      </c>
      <c r="E431" s="6" t="s">
        <v>408</v>
      </c>
      <c r="F431" s="37">
        <v>392</v>
      </c>
      <c r="G431" s="37">
        <v>729</v>
      </c>
      <c r="H431" s="27">
        <v>96077</v>
      </c>
      <c r="I431" s="27">
        <v>221708</v>
      </c>
      <c r="J431" s="12" t="s">
        <v>2477</v>
      </c>
      <c r="K431" s="23">
        <v>178</v>
      </c>
      <c r="L431" s="23">
        <v>729</v>
      </c>
    </row>
    <row r="432" spans="1:12" x14ac:dyDescent="0.3">
      <c r="A432" s="6" t="s">
        <v>254</v>
      </c>
      <c r="B432" s="32" t="s">
        <v>2552</v>
      </c>
      <c r="C432" s="6" t="s">
        <v>2554</v>
      </c>
      <c r="D432" s="6" t="s">
        <v>743</v>
      </c>
      <c r="E432" s="6" t="s">
        <v>408</v>
      </c>
      <c r="F432" s="37">
        <v>600</v>
      </c>
      <c r="G432" s="37">
        <v>0</v>
      </c>
      <c r="H432" s="27">
        <v>278560</v>
      </c>
      <c r="I432" s="27">
        <v>13764000</v>
      </c>
      <c r="J432" s="12" t="s">
        <v>9</v>
      </c>
      <c r="K432" s="23">
        <v>1101</v>
      </c>
      <c r="L432" s="23">
        <v>0</v>
      </c>
    </row>
    <row r="433" spans="1:12" x14ac:dyDescent="0.3">
      <c r="A433" s="6" t="s">
        <v>254</v>
      </c>
      <c r="B433" s="32" t="s">
        <v>2552</v>
      </c>
      <c r="C433" s="6" t="s">
        <v>2562</v>
      </c>
      <c r="D433" s="6" t="s">
        <v>432</v>
      </c>
      <c r="E433" s="6" t="s">
        <v>728</v>
      </c>
      <c r="F433" s="37">
        <v>531</v>
      </c>
      <c r="G433" s="37">
        <v>174</v>
      </c>
      <c r="H433" s="27">
        <v>78142</v>
      </c>
      <c r="I433" s="27">
        <v>808750</v>
      </c>
      <c r="J433" s="12" t="s">
        <v>9</v>
      </c>
      <c r="K433" s="23">
        <v>263</v>
      </c>
      <c r="L433" s="23">
        <v>174</v>
      </c>
    </row>
    <row r="434" spans="1:12" x14ac:dyDescent="0.3">
      <c r="A434" s="6" t="s">
        <v>254</v>
      </c>
      <c r="B434" s="32" t="s">
        <v>2570</v>
      </c>
      <c r="C434" s="6" t="s">
        <v>2572</v>
      </c>
      <c r="D434" s="6" t="s">
        <v>743</v>
      </c>
      <c r="E434" s="6" t="s">
        <v>717</v>
      </c>
      <c r="F434" s="37">
        <v>392</v>
      </c>
      <c r="G434" s="37">
        <v>610</v>
      </c>
      <c r="H434" s="27">
        <v>91026</v>
      </c>
      <c r="I434" s="27">
        <v>0</v>
      </c>
      <c r="J434" s="12" t="s">
        <v>2039</v>
      </c>
      <c r="K434" s="23" t="s">
        <v>266</v>
      </c>
      <c r="L434" s="23" t="s">
        <v>266</v>
      </c>
    </row>
    <row r="435" spans="1:12" x14ac:dyDescent="0.3">
      <c r="A435" s="6" t="s">
        <v>254</v>
      </c>
      <c r="B435" s="32" t="s">
        <v>2580</v>
      </c>
      <c r="C435" s="6" t="s">
        <v>2582</v>
      </c>
      <c r="D435" s="6" t="s">
        <v>128</v>
      </c>
      <c r="E435" s="6" t="s">
        <v>2058</v>
      </c>
      <c r="F435" s="37">
        <v>450</v>
      </c>
      <c r="G435" s="37">
        <v>423</v>
      </c>
      <c r="H435" s="27">
        <v>47897</v>
      </c>
      <c r="I435" s="27">
        <v>0</v>
      </c>
      <c r="J435" s="12" t="s">
        <v>2039</v>
      </c>
      <c r="K435" s="23" t="s">
        <v>266</v>
      </c>
      <c r="L435" s="23" t="s">
        <v>266</v>
      </c>
    </row>
    <row r="436" spans="1:12" x14ac:dyDescent="0.3">
      <c r="A436" s="6" t="s">
        <v>254</v>
      </c>
      <c r="B436" s="32" t="s">
        <v>2589</v>
      </c>
      <c r="C436" s="6" t="s">
        <v>2590</v>
      </c>
      <c r="D436" s="6" t="s">
        <v>743</v>
      </c>
      <c r="E436" s="6" t="s">
        <v>408</v>
      </c>
      <c r="F436" s="37">
        <v>1106</v>
      </c>
      <c r="G436" s="37">
        <v>939</v>
      </c>
      <c r="H436" s="27">
        <v>61712</v>
      </c>
      <c r="I436" s="27">
        <v>0</v>
      </c>
      <c r="J436" s="12" t="s">
        <v>9</v>
      </c>
      <c r="K436" s="23">
        <v>210</v>
      </c>
      <c r="L436" s="23">
        <v>939</v>
      </c>
    </row>
    <row r="437" spans="1:12" x14ac:dyDescent="0.3">
      <c r="A437" s="6" t="s">
        <v>254</v>
      </c>
      <c r="B437" s="32" t="s">
        <v>2597</v>
      </c>
      <c r="C437" s="6" t="s">
        <v>2599</v>
      </c>
      <c r="D437" s="6" t="s">
        <v>743</v>
      </c>
      <c r="E437" s="6" t="s">
        <v>728</v>
      </c>
      <c r="F437" s="37">
        <v>270</v>
      </c>
      <c r="G437" s="37">
        <v>2776</v>
      </c>
      <c r="H437" s="27">
        <v>61485</v>
      </c>
      <c r="I437" s="27">
        <v>0</v>
      </c>
      <c r="J437" s="12" t="s">
        <v>2039</v>
      </c>
      <c r="K437" s="23">
        <v>0</v>
      </c>
      <c r="L437" s="23">
        <v>2065</v>
      </c>
    </row>
    <row r="438" spans="1:12" x14ac:dyDescent="0.3">
      <c r="A438" s="6" t="s">
        <v>254</v>
      </c>
      <c r="B438" s="32" t="s">
        <v>2597</v>
      </c>
      <c r="C438" s="6" t="s">
        <v>6647</v>
      </c>
      <c r="D438" s="6" t="s">
        <v>476</v>
      </c>
      <c r="E438" s="6" t="s">
        <v>77</v>
      </c>
      <c r="F438" s="37">
        <v>123</v>
      </c>
      <c r="G438" s="37">
        <v>0</v>
      </c>
      <c r="H438" s="27">
        <v>64031</v>
      </c>
      <c r="I438" s="27">
        <v>0</v>
      </c>
      <c r="J438" s="12" t="s">
        <v>2039</v>
      </c>
      <c r="K438" s="23">
        <v>0</v>
      </c>
      <c r="L438" s="23">
        <v>0</v>
      </c>
    </row>
    <row r="439" spans="1:12" x14ac:dyDescent="0.3">
      <c r="A439" s="6" t="s">
        <v>254</v>
      </c>
      <c r="B439" s="32" t="s">
        <v>2597</v>
      </c>
      <c r="C439" s="6" t="s">
        <v>2615</v>
      </c>
      <c r="D439" s="6" t="s">
        <v>73</v>
      </c>
      <c r="E439" s="6" t="s">
        <v>328</v>
      </c>
      <c r="F439" s="37">
        <v>131</v>
      </c>
      <c r="G439" s="37">
        <v>80</v>
      </c>
      <c r="H439" s="27">
        <v>53321</v>
      </c>
      <c r="I439" s="27">
        <v>810418</v>
      </c>
      <c r="J439" s="12" t="s">
        <v>9</v>
      </c>
      <c r="K439" s="23">
        <v>290</v>
      </c>
      <c r="L439" s="23">
        <v>80</v>
      </c>
    </row>
    <row r="440" spans="1:12" x14ac:dyDescent="0.3">
      <c r="A440" s="6" t="s">
        <v>254</v>
      </c>
      <c r="B440" s="32" t="s">
        <v>2597</v>
      </c>
      <c r="C440" s="6" t="s">
        <v>2623</v>
      </c>
      <c r="D440" s="6" t="s">
        <v>476</v>
      </c>
      <c r="E440" s="6" t="s">
        <v>77</v>
      </c>
      <c r="F440" s="37">
        <v>90</v>
      </c>
      <c r="G440" s="37">
        <v>923</v>
      </c>
      <c r="H440" s="27">
        <v>36088</v>
      </c>
      <c r="I440" s="27">
        <v>0</v>
      </c>
      <c r="J440" s="12" t="s">
        <v>2039</v>
      </c>
      <c r="K440" s="23">
        <v>0</v>
      </c>
      <c r="L440" s="23">
        <v>904</v>
      </c>
    </row>
    <row r="441" spans="1:12" x14ac:dyDescent="0.3">
      <c r="A441" s="6" t="s">
        <v>254</v>
      </c>
      <c r="B441" s="32" t="s">
        <v>1862</v>
      </c>
      <c r="C441" s="6" t="s">
        <v>1864</v>
      </c>
      <c r="D441" s="6" t="s">
        <v>476</v>
      </c>
      <c r="E441" s="6" t="s">
        <v>77</v>
      </c>
      <c r="F441" s="37">
        <v>182</v>
      </c>
      <c r="G441" s="37">
        <v>4</v>
      </c>
      <c r="H441" s="27">
        <v>52196</v>
      </c>
      <c r="I441" s="27">
        <v>487171</v>
      </c>
      <c r="J441" s="12" t="s">
        <v>9</v>
      </c>
      <c r="K441" s="23">
        <v>233</v>
      </c>
      <c r="L441" s="23">
        <v>4</v>
      </c>
    </row>
    <row r="442" spans="1:12" x14ac:dyDescent="0.3">
      <c r="A442" s="6" t="s">
        <v>254</v>
      </c>
      <c r="B442" s="32" t="s">
        <v>1872</v>
      </c>
      <c r="C442" s="6" t="s">
        <v>1874</v>
      </c>
      <c r="D442" s="6" t="s">
        <v>701</v>
      </c>
      <c r="E442" s="6" t="s">
        <v>77</v>
      </c>
      <c r="F442" s="37">
        <v>180</v>
      </c>
      <c r="G442" s="37">
        <v>200</v>
      </c>
      <c r="H442" s="27">
        <v>65657</v>
      </c>
      <c r="I442" s="27">
        <v>61500</v>
      </c>
      <c r="J442" s="12" t="s">
        <v>2477</v>
      </c>
      <c r="K442" s="23">
        <v>84</v>
      </c>
      <c r="L442" s="23">
        <v>200</v>
      </c>
    </row>
    <row r="443" spans="1:12" x14ac:dyDescent="0.3">
      <c r="A443" s="6" t="s">
        <v>254</v>
      </c>
      <c r="B443" s="32" t="s">
        <v>1881</v>
      </c>
      <c r="C443" s="6" t="s">
        <v>1883</v>
      </c>
      <c r="D443" s="6" t="s">
        <v>432</v>
      </c>
      <c r="E443" s="6" t="s">
        <v>77</v>
      </c>
      <c r="F443" s="37">
        <v>180</v>
      </c>
      <c r="G443" s="37">
        <v>0</v>
      </c>
      <c r="H443" s="27">
        <v>90741</v>
      </c>
      <c r="I443" s="27">
        <v>0</v>
      </c>
      <c r="J443" s="12" t="s">
        <v>2039</v>
      </c>
      <c r="K443" s="23" t="s">
        <v>266</v>
      </c>
      <c r="L443" s="23" t="s">
        <v>266</v>
      </c>
    </row>
    <row r="444" spans="1:12" x14ac:dyDescent="0.3">
      <c r="A444" s="6" t="s">
        <v>254</v>
      </c>
      <c r="B444" s="32" t="s">
        <v>1891</v>
      </c>
      <c r="C444" s="6" t="s">
        <v>1893</v>
      </c>
      <c r="D444" s="6" t="s">
        <v>1237</v>
      </c>
      <c r="E444" s="6" t="s">
        <v>77</v>
      </c>
      <c r="F444" s="37">
        <v>99</v>
      </c>
      <c r="G444" s="37">
        <v>0</v>
      </c>
      <c r="H444" s="27">
        <v>35401</v>
      </c>
      <c r="I444" s="27">
        <v>388938</v>
      </c>
      <c r="J444" s="12" t="s">
        <v>9</v>
      </c>
      <c r="K444" s="23">
        <v>109</v>
      </c>
      <c r="L444" s="23">
        <v>0</v>
      </c>
    </row>
    <row r="445" spans="1:12" x14ac:dyDescent="0.3">
      <c r="A445" s="6" t="s">
        <v>254</v>
      </c>
      <c r="B445" s="32" t="s">
        <v>1899</v>
      </c>
      <c r="C445" s="6" t="s">
        <v>1901</v>
      </c>
      <c r="D445" s="6" t="s">
        <v>173</v>
      </c>
      <c r="E445" s="6" t="s">
        <v>77</v>
      </c>
      <c r="F445" s="37">
        <v>363</v>
      </c>
      <c r="G445" s="37">
        <v>410</v>
      </c>
      <c r="H445" s="27">
        <v>36282</v>
      </c>
      <c r="I445" s="27">
        <v>753369</v>
      </c>
      <c r="J445" s="12" t="s">
        <v>9</v>
      </c>
      <c r="K445" s="23">
        <v>274</v>
      </c>
      <c r="L445" s="23">
        <v>410</v>
      </c>
    </row>
    <row r="446" spans="1:12" x14ac:dyDescent="0.3">
      <c r="A446" s="6" t="s">
        <v>254</v>
      </c>
      <c r="B446" s="32" t="s">
        <v>1899</v>
      </c>
      <c r="C446" s="6" t="s">
        <v>1911</v>
      </c>
      <c r="D446" s="6" t="s">
        <v>701</v>
      </c>
      <c r="E446" s="6" t="s">
        <v>408</v>
      </c>
      <c r="F446" s="37">
        <v>238</v>
      </c>
      <c r="G446" s="37">
        <v>629</v>
      </c>
      <c r="H446" s="27">
        <v>99460</v>
      </c>
      <c r="I446" s="27">
        <v>1182000</v>
      </c>
      <c r="J446" s="12" t="s">
        <v>9</v>
      </c>
      <c r="K446" s="23">
        <v>312</v>
      </c>
      <c r="L446" s="23">
        <v>632</v>
      </c>
    </row>
    <row r="447" spans="1:12" x14ac:dyDescent="0.3">
      <c r="A447" s="6" t="s">
        <v>254</v>
      </c>
      <c r="B447" s="32" t="s">
        <v>1918</v>
      </c>
      <c r="C447" s="6" t="s">
        <v>6648</v>
      </c>
      <c r="D447" s="6" t="s">
        <v>676</v>
      </c>
      <c r="E447" s="6" t="s">
        <v>77</v>
      </c>
      <c r="F447" s="37">
        <v>104</v>
      </c>
      <c r="G447" s="37">
        <v>217</v>
      </c>
      <c r="H447" s="27">
        <v>35343</v>
      </c>
      <c r="I447" s="27">
        <v>500974</v>
      </c>
      <c r="J447" s="12" t="s">
        <v>9</v>
      </c>
      <c r="K447" s="23">
        <v>104</v>
      </c>
      <c r="L447" s="23">
        <v>217</v>
      </c>
    </row>
    <row r="448" spans="1:12" x14ac:dyDescent="0.3">
      <c r="A448" s="6" t="s">
        <v>254</v>
      </c>
      <c r="B448" s="32" t="s">
        <v>1927</v>
      </c>
      <c r="C448" s="6" t="s">
        <v>1929</v>
      </c>
      <c r="D448" s="6" t="s">
        <v>98</v>
      </c>
      <c r="E448" s="6" t="s">
        <v>77</v>
      </c>
      <c r="F448" s="37">
        <v>213</v>
      </c>
      <c r="G448" s="37">
        <v>0</v>
      </c>
      <c r="H448" s="27">
        <v>36511</v>
      </c>
      <c r="I448" s="27">
        <v>159005</v>
      </c>
      <c r="J448" s="12" t="s">
        <v>9</v>
      </c>
      <c r="K448" s="23">
        <v>118</v>
      </c>
      <c r="L448" s="23">
        <v>0</v>
      </c>
    </row>
    <row r="449" spans="1:12" x14ac:dyDescent="0.3">
      <c r="A449" s="6" t="s">
        <v>254</v>
      </c>
      <c r="B449" s="32" t="s">
        <v>1944</v>
      </c>
      <c r="C449" s="6" t="s">
        <v>1946</v>
      </c>
      <c r="D449" s="6" t="s">
        <v>1684</v>
      </c>
      <c r="E449" s="6" t="s">
        <v>77</v>
      </c>
      <c r="F449" s="37">
        <v>363</v>
      </c>
      <c r="G449" s="37">
        <v>1222</v>
      </c>
      <c r="H449" s="27">
        <v>63710</v>
      </c>
      <c r="I449" s="27">
        <v>1107323</v>
      </c>
      <c r="J449" s="12" t="s">
        <v>9</v>
      </c>
      <c r="K449" s="23">
        <v>456</v>
      </c>
      <c r="L449" s="23">
        <v>1322</v>
      </c>
    </row>
    <row r="450" spans="1:12" x14ac:dyDescent="0.3">
      <c r="A450" s="6" t="s">
        <v>254</v>
      </c>
      <c r="B450" s="32" t="s">
        <v>1954</v>
      </c>
      <c r="C450" s="6" t="s">
        <v>1956</v>
      </c>
      <c r="D450" s="6" t="s">
        <v>1957</v>
      </c>
      <c r="E450" s="6" t="s">
        <v>77</v>
      </c>
      <c r="F450" s="37">
        <v>383</v>
      </c>
      <c r="G450" s="37">
        <v>1247</v>
      </c>
      <c r="H450" s="27">
        <v>66044</v>
      </c>
      <c r="I450" s="27">
        <v>1542750</v>
      </c>
      <c r="J450" s="12" t="s">
        <v>9</v>
      </c>
      <c r="K450" s="23">
        <v>424</v>
      </c>
      <c r="L450" s="23">
        <v>1447</v>
      </c>
    </row>
    <row r="451" spans="1:12" x14ac:dyDescent="0.3">
      <c r="A451" s="6" t="s">
        <v>254</v>
      </c>
      <c r="B451" s="32" t="s">
        <v>1964</v>
      </c>
      <c r="C451" s="6" t="s">
        <v>1966</v>
      </c>
      <c r="D451" s="6" t="s">
        <v>432</v>
      </c>
      <c r="E451" s="6" t="s">
        <v>728</v>
      </c>
      <c r="F451" s="37">
        <v>540</v>
      </c>
      <c r="G451" s="37">
        <v>140</v>
      </c>
      <c r="H451" s="27">
        <v>101536</v>
      </c>
      <c r="I451" s="27">
        <v>0</v>
      </c>
      <c r="J451" s="12" t="s">
        <v>2039</v>
      </c>
      <c r="K451" s="23">
        <v>196</v>
      </c>
      <c r="L451" s="23">
        <v>146</v>
      </c>
    </row>
    <row r="452" spans="1:12" x14ac:dyDescent="0.3">
      <c r="A452" s="6" t="s">
        <v>254</v>
      </c>
      <c r="B452" s="32" t="s">
        <v>1973</v>
      </c>
      <c r="C452" s="6" t="s">
        <v>1975</v>
      </c>
      <c r="D452" s="6" t="s">
        <v>272</v>
      </c>
      <c r="E452" s="6" t="s">
        <v>1980</v>
      </c>
      <c r="F452" s="37">
        <v>372</v>
      </c>
      <c r="G452" s="37">
        <v>88</v>
      </c>
      <c r="H452" s="27">
        <v>38695</v>
      </c>
      <c r="I452" s="27">
        <v>380930</v>
      </c>
      <c r="J452" s="12" t="s">
        <v>9</v>
      </c>
      <c r="K452" s="23">
        <v>420</v>
      </c>
      <c r="L452" s="23">
        <v>88</v>
      </c>
    </row>
    <row r="453" spans="1:12" x14ac:dyDescent="0.3">
      <c r="A453" s="6" t="s">
        <v>254</v>
      </c>
      <c r="B453" s="32" t="s">
        <v>1973</v>
      </c>
      <c r="C453" s="6" t="s">
        <v>1984</v>
      </c>
      <c r="D453" s="6" t="s">
        <v>701</v>
      </c>
      <c r="E453" s="6" t="s">
        <v>717</v>
      </c>
      <c r="F453" s="37">
        <v>339</v>
      </c>
      <c r="G453" s="37">
        <v>0</v>
      </c>
      <c r="H453" s="27">
        <v>64994</v>
      </c>
      <c r="I453" s="27">
        <v>245655</v>
      </c>
      <c r="J453" s="12" t="s">
        <v>2477</v>
      </c>
      <c r="K453" s="23">
        <v>262</v>
      </c>
      <c r="L453" s="23">
        <v>1</v>
      </c>
    </row>
    <row r="454" spans="1:12" x14ac:dyDescent="0.3">
      <c r="A454" s="6" t="s">
        <v>254</v>
      </c>
      <c r="B454" s="32" t="s">
        <v>1991</v>
      </c>
      <c r="C454" s="6" t="s">
        <v>1993</v>
      </c>
      <c r="D454" s="6" t="s">
        <v>375</v>
      </c>
      <c r="E454" s="6" t="s">
        <v>328</v>
      </c>
      <c r="F454" s="37">
        <v>77</v>
      </c>
      <c r="G454" s="37">
        <v>0</v>
      </c>
      <c r="H454" s="27">
        <v>41085</v>
      </c>
      <c r="I454" s="27">
        <v>265991</v>
      </c>
      <c r="J454" s="12" t="s">
        <v>9</v>
      </c>
      <c r="K454" s="23">
        <v>71</v>
      </c>
      <c r="L454" s="23">
        <v>0</v>
      </c>
    </row>
    <row r="455" spans="1:12" x14ac:dyDescent="0.3">
      <c r="A455" s="6" t="s">
        <v>254</v>
      </c>
      <c r="B455" s="32" t="s">
        <v>2001</v>
      </c>
      <c r="C455" s="6" t="s">
        <v>2003</v>
      </c>
      <c r="D455" s="6" t="s">
        <v>190</v>
      </c>
      <c r="E455" s="6" t="s">
        <v>77</v>
      </c>
      <c r="F455" s="37">
        <v>96</v>
      </c>
      <c r="G455" s="37">
        <v>453</v>
      </c>
      <c r="H455" s="27">
        <v>30384</v>
      </c>
      <c r="I455" s="27">
        <v>124272</v>
      </c>
      <c r="J455" s="12" t="s">
        <v>2477</v>
      </c>
      <c r="K455" s="23">
        <v>140</v>
      </c>
      <c r="L455" s="23">
        <v>454</v>
      </c>
    </row>
    <row r="456" spans="1:12" x14ac:dyDescent="0.3">
      <c r="A456" s="6" t="s">
        <v>254</v>
      </c>
      <c r="B456" s="32" t="s">
        <v>2011</v>
      </c>
      <c r="C456" s="6" t="s">
        <v>2013</v>
      </c>
      <c r="D456" s="6" t="s">
        <v>302</v>
      </c>
      <c r="E456" s="6" t="s">
        <v>77</v>
      </c>
      <c r="F456" s="37">
        <v>243</v>
      </c>
      <c r="G456" s="37">
        <v>0</v>
      </c>
      <c r="H456" s="27">
        <v>42350</v>
      </c>
      <c r="I456" s="27">
        <v>275400</v>
      </c>
      <c r="J456" s="12" t="s">
        <v>9</v>
      </c>
      <c r="K456" s="23">
        <v>166</v>
      </c>
      <c r="L456" s="23">
        <v>2</v>
      </c>
    </row>
    <row r="457" spans="1:12" x14ac:dyDescent="0.3">
      <c r="A457" s="6" t="s">
        <v>254</v>
      </c>
      <c r="B457" s="32" t="s">
        <v>2011</v>
      </c>
      <c r="C457" s="6" t="s">
        <v>2019</v>
      </c>
      <c r="D457" s="6" t="s">
        <v>302</v>
      </c>
      <c r="E457" s="6" t="s">
        <v>77</v>
      </c>
      <c r="F457" s="37">
        <v>125</v>
      </c>
      <c r="G457" s="37">
        <v>0</v>
      </c>
      <c r="H457" s="27">
        <v>43193</v>
      </c>
      <c r="I457" s="27">
        <v>0</v>
      </c>
      <c r="J457" s="12" t="s">
        <v>9</v>
      </c>
      <c r="K457" s="23" t="s">
        <v>266</v>
      </c>
      <c r="L457" s="23" t="s">
        <v>266</v>
      </c>
    </row>
    <row r="458" spans="1:12" x14ac:dyDescent="0.3">
      <c r="A458" s="6" t="s">
        <v>254</v>
      </c>
      <c r="B458" s="32" t="s">
        <v>2023</v>
      </c>
      <c r="C458" s="6" t="s">
        <v>2025</v>
      </c>
      <c r="D458" s="6" t="s">
        <v>113</v>
      </c>
      <c r="E458" s="6" t="s">
        <v>77</v>
      </c>
      <c r="F458" s="37">
        <v>101</v>
      </c>
      <c r="G458" s="37">
        <v>61</v>
      </c>
      <c r="H458" s="27">
        <v>44119</v>
      </c>
      <c r="I458" s="27">
        <v>428355</v>
      </c>
      <c r="J458" s="12" t="s">
        <v>9</v>
      </c>
      <c r="K458" s="23">
        <v>173</v>
      </c>
      <c r="L458" s="23">
        <v>101</v>
      </c>
    </row>
    <row r="459" spans="1:12" x14ac:dyDescent="0.3">
      <c r="A459" s="6" t="s">
        <v>254</v>
      </c>
      <c r="B459" s="32" t="s">
        <v>2032</v>
      </c>
      <c r="C459" s="6" t="s">
        <v>2033</v>
      </c>
      <c r="D459" s="6" t="s">
        <v>743</v>
      </c>
      <c r="E459" s="6" t="s">
        <v>1335</v>
      </c>
      <c r="F459" s="37">
        <v>387</v>
      </c>
      <c r="G459" s="37">
        <v>1950</v>
      </c>
      <c r="H459" s="27">
        <v>88840</v>
      </c>
      <c r="I459" s="27">
        <v>0</v>
      </c>
      <c r="J459" s="12" t="s">
        <v>2039</v>
      </c>
      <c r="K459" s="23" t="s">
        <v>266</v>
      </c>
      <c r="L459" s="23" t="s">
        <v>266</v>
      </c>
    </row>
    <row r="460" spans="1:12" x14ac:dyDescent="0.3">
      <c r="A460" s="6" t="s">
        <v>254</v>
      </c>
      <c r="B460" s="32" t="s">
        <v>2041</v>
      </c>
      <c r="C460" s="6" t="s">
        <v>2043</v>
      </c>
      <c r="D460" s="6" t="s">
        <v>138</v>
      </c>
      <c r="E460" s="6" t="s">
        <v>77</v>
      </c>
      <c r="F460" s="37">
        <v>166</v>
      </c>
      <c r="G460" s="37">
        <v>0</v>
      </c>
      <c r="H460" s="27">
        <v>41073</v>
      </c>
      <c r="I460" s="27">
        <v>0</v>
      </c>
      <c r="J460" s="12" t="s">
        <v>9</v>
      </c>
      <c r="K460" s="23" t="s">
        <v>266</v>
      </c>
      <c r="L460" s="23" t="s">
        <v>266</v>
      </c>
    </row>
    <row r="461" spans="1:12" x14ac:dyDescent="0.3">
      <c r="A461" s="6" t="s">
        <v>254</v>
      </c>
      <c r="B461" s="32" t="s">
        <v>2050</v>
      </c>
      <c r="C461" s="6" t="s">
        <v>2052</v>
      </c>
      <c r="D461" s="6" t="s">
        <v>1684</v>
      </c>
      <c r="E461" s="6" t="s">
        <v>2058</v>
      </c>
      <c r="F461" s="37">
        <v>360</v>
      </c>
      <c r="G461" s="37">
        <v>25</v>
      </c>
      <c r="H461" s="27">
        <v>56718</v>
      </c>
      <c r="I461" s="27">
        <v>0</v>
      </c>
      <c r="J461" s="12" t="s">
        <v>9</v>
      </c>
      <c r="K461" s="23">
        <v>93</v>
      </c>
      <c r="L461" s="23">
        <v>25</v>
      </c>
    </row>
    <row r="462" spans="1:12" x14ac:dyDescent="0.3">
      <c r="A462" s="6" t="s">
        <v>254</v>
      </c>
      <c r="B462" s="32" t="s">
        <v>2062</v>
      </c>
      <c r="C462" s="6" t="s">
        <v>2064</v>
      </c>
      <c r="D462" s="6" t="s">
        <v>701</v>
      </c>
      <c r="E462" s="6" t="s">
        <v>766</v>
      </c>
      <c r="F462" s="37">
        <v>264</v>
      </c>
      <c r="G462" s="37">
        <v>273</v>
      </c>
      <c r="H462" s="27">
        <v>80441</v>
      </c>
      <c r="I462" s="27">
        <v>210000</v>
      </c>
      <c r="J462" s="12" t="s">
        <v>2477</v>
      </c>
      <c r="K462" s="23">
        <v>179</v>
      </c>
      <c r="L462" s="23">
        <v>273</v>
      </c>
    </row>
    <row r="463" spans="1:12" x14ac:dyDescent="0.3">
      <c r="A463" s="6" t="s">
        <v>254</v>
      </c>
      <c r="B463" s="32" t="s">
        <v>2062</v>
      </c>
      <c r="C463" s="6" t="s">
        <v>2072</v>
      </c>
      <c r="D463" s="6" t="s">
        <v>701</v>
      </c>
      <c r="E463" s="6" t="s">
        <v>766</v>
      </c>
      <c r="F463" s="37">
        <v>410</v>
      </c>
      <c r="G463" s="37">
        <v>566</v>
      </c>
      <c r="H463" s="27">
        <v>74343</v>
      </c>
      <c r="I463" s="27">
        <v>0</v>
      </c>
      <c r="J463" s="12" t="s">
        <v>2039</v>
      </c>
      <c r="K463" s="23" t="s">
        <v>266</v>
      </c>
      <c r="L463" s="23" t="s">
        <v>266</v>
      </c>
    </row>
    <row r="464" spans="1:12" x14ac:dyDescent="0.3">
      <c r="A464" s="6" t="s">
        <v>254</v>
      </c>
      <c r="B464" s="32" t="s">
        <v>2077</v>
      </c>
      <c r="C464" s="6" t="s">
        <v>2079</v>
      </c>
      <c r="D464" s="6" t="s">
        <v>2080</v>
      </c>
      <c r="E464" s="6" t="s">
        <v>1725</v>
      </c>
      <c r="F464" s="37">
        <v>80</v>
      </c>
      <c r="G464" s="37" t="s">
        <v>263</v>
      </c>
      <c r="H464" s="27">
        <v>42960</v>
      </c>
      <c r="I464" s="27">
        <v>0</v>
      </c>
      <c r="J464" s="12" t="s">
        <v>9</v>
      </c>
      <c r="K464" s="23" t="s">
        <v>266</v>
      </c>
      <c r="L464" s="23" t="s">
        <v>266</v>
      </c>
    </row>
    <row r="465" spans="1:12" x14ac:dyDescent="0.3">
      <c r="A465" s="6" t="s">
        <v>254</v>
      </c>
      <c r="B465" s="32" t="s">
        <v>2088</v>
      </c>
      <c r="C465" s="6" t="s">
        <v>2090</v>
      </c>
      <c r="D465" s="6" t="s">
        <v>432</v>
      </c>
      <c r="E465" s="6" t="s">
        <v>1335</v>
      </c>
      <c r="F465" s="37">
        <v>450</v>
      </c>
      <c r="G465" s="37">
        <v>2422</v>
      </c>
      <c r="H465" s="27">
        <v>112819</v>
      </c>
      <c r="I465" s="27">
        <v>0</v>
      </c>
      <c r="J465" s="12" t="s">
        <v>2039</v>
      </c>
      <c r="K465" s="23" t="s">
        <v>266</v>
      </c>
      <c r="L465" s="23" t="s">
        <v>266</v>
      </c>
    </row>
    <row r="466" spans="1:12" x14ac:dyDescent="0.3">
      <c r="A466" s="6" t="s">
        <v>254</v>
      </c>
      <c r="B466" s="32" t="s">
        <v>2094</v>
      </c>
      <c r="C466" s="6" t="s">
        <v>2096</v>
      </c>
      <c r="D466" s="6" t="s">
        <v>476</v>
      </c>
      <c r="E466" s="6" t="s">
        <v>77</v>
      </c>
      <c r="F466" s="37">
        <v>121</v>
      </c>
      <c r="G466" s="37">
        <v>406</v>
      </c>
      <c r="H466" s="27">
        <v>41856</v>
      </c>
      <c r="I466" s="27">
        <v>0</v>
      </c>
      <c r="J466" s="12" t="s">
        <v>2039</v>
      </c>
      <c r="K466" s="23" t="s">
        <v>266</v>
      </c>
      <c r="L466" s="23" t="s">
        <v>266</v>
      </c>
    </row>
    <row r="467" spans="1:12" x14ac:dyDescent="0.3">
      <c r="A467" s="6" t="s">
        <v>254</v>
      </c>
      <c r="B467" s="32" t="s">
        <v>2104</v>
      </c>
      <c r="C467" s="6" t="s">
        <v>2106</v>
      </c>
      <c r="D467" s="6" t="s">
        <v>73</v>
      </c>
      <c r="E467" s="6" t="s">
        <v>859</v>
      </c>
      <c r="F467" s="37">
        <v>380</v>
      </c>
      <c r="G467" s="37">
        <v>0</v>
      </c>
      <c r="H467" s="27">
        <v>37655</v>
      </c>
      <c r="I467" s="27">
        <v>0</v>
      </c>
      <c r="J467" s="12" t="s">
        <v>2039</v>
      </c>
      <c r="K467" s="23" t="s">
        <v>266</v>
      </c>
      <c r="L467" s="23" t="s">
        <v>266</v>
      </c>
    </row>
    <row r="468" spans="1:12" x14ac:dyDescent="0.3">
      <c r="A468" s="6" t="s">
        <v>254</v>
      </c>
      <c r="B468" s="32" t="s">
        <v>1312</v>
      </c>
      <c r="C468" s="6" t="s">
        <v>1314</v>
      </c>
      <c r="D468" s="6" t="s">
        <v>701</v>
      </c>
      <c r="E468" s="6" t="s">
        <v>77</v>
      </c>
      <c r="F468" s="37">
        <v>416</v>
      </c>
      <c r="G468" s="37">
        <v>0</v>
      </c>
      <c r="H468" s="27">
        <v>65152</v>
      </c>
      <c r="I468" s="27">
        <v>518250</v>
      </c>
      <c r="J468" s="12" t="s">
        <v>9</v>
      </c>
      <c r="K468" s="23">
        <v>727</v>
      </c>
      <c r="L468" s="23">
        <v>21</v>
      </c>
    </row>
    <row r="469" spans="1:12" x14ac:dyDescent="0.3">
      <c r="A469" s="6" t="s">
        <v>254</v>
      </c>
      <c r="B469" s="32" t="s">
        <v>1319</v>
      </c>
      <c r="C469" s="6" t="s">
        <v>6711</v>
      </c>
      <c r="D469" s="6" t="s">
        <v>302</v>
      </c>
      <c r="E469" s="6" t="s">
        <v>77</v>
      </c>
      <c r="F469" s="37">
        <v>188</v>
      </c>
      <c r="G469" s="37">
        <v>0</v>
      </c>
      <c r="H469" s="27">
        <v>75510</v>
      </c>
      <c r="I469" s="27">
        <v>724674</v>
      </c>
      <c r="J469" s="12" t="s">
        <v>9</v>
      </c>
      <c r="K469" s="23">
        <v>139</v>
      </c>
      <c r="L469" s="23">
        <v>0</v>
      </c>
    </row>
    <row r="470" spans="1:12" x14ac:dyDescent="0.3">
      <c r="A470" s="6" t="s">
        <v>254</v>
      </c>
      <c r="B470" s="32" t="s">
        <v>1327</v>
      </c>
      <c r="C470" s="6" t="s">
        <v>1329</v>
      </c>
      <c r="D470" s="6" t="s">
        <v>432</v>
      </c>
      <c r="E470" s="6" t="s">
        <v>1335</v>
      </c>
      <c r="F470" s="37">
        <v>932</v>
      </c>
      <c r="G470" s="37">
        <v>677</v>
      </c>
      <c r="H470" s="27">
        <v>87149</v>
      </c>
      <c r="I470" s="27">
        <v>0</v>
      </c>
      <c r="J470" s="12" t="s">
        <v>2039</v>
      </c>
      <c r="K470" s="23" t="s">
        <v>266</v>
      </c>
      <c r="L470" s="23" t="s">
        <v>266</v>
      </c>
    </row>
    <row r="471" spans="1:12" x14ac:dyDescent="0.3">
      <c r="A471" s="6" t="s">
        <v>254</v>
      </c>
      <c r="B471" s="32" t="s">
        <v>1339</v>
      </c>
      <c r="C471" s="6" t="s">
        <v>1341</v>
      </c>
      <c r="D471" s="6" t="s">
        <v>272</v>
      </c>
      <c r="E471" s="6" t="s">
        <v>77</v>
      </c>
      <c r="F471" s="37">
        <v>231</v>
      </c>
      <c r="G471" s="37">
        <v>0</v>
      </c>
      <c r="H471" s="27">
        <v>38334</v>
      </c>
      <c r="I471" s="27">
        <v>0</v>
      </c>
      <c r="J471" s="12" t="s">
        <v>2039</v>
      </c>
      <c r="K471" s="23" t="s">
        <v>266</v>
      </c>
      <c r="L471" s="23" t="s">
        <v>266</v>
      </c>
    </row>
    <row r="472" spans="1:12" x14ac:dyDescent="0.3">
      <c r="A472" s="6" t="s">
        <v>254</v>
      </c>
      <c r="B472" s="32" t="s">
        <v>1347</v>
      </c>
      <c r="C472" s="6" t="s">
        <v>1349</v>
      </c>
      <c r="D472" s="6" t="s">
        <v>1237</v>
      </c>
      <c r="E472" s="6" t="s">
        <v>77</v>
      </c>
      <c r="F472" s="37">
        <v>317</v>
      </c>
      <c r="G472" s="37">
        <v>51</v>
      </c>
      <c r="H472" s="27">
        <v>36460</v>
      </c>
      <c r="I472" s="27">
        <v>0</v>
      </c>
      <c r="J472" s="12" t="s">
        <v>9</v>
      </c>
      <c r="K472" s="23">
        <v>65</v>
      </c>
      <c r="L472" s="23">
        <v>51</v>
      </c>
    </row>
    <row r="473" spans="1:12" x14ac:dyDescent="0.3">
      <c r="A473" s="6" t="s">
        <v>254</v>
      </c>
      <c r="B473" s="32" t="s">
        <v>1357</v>
      </c>
      <c r="C473" s="6" t="s">
        <v>1359</v>
      </c>
      <c r="D473" s="6" t="s">
        <v>701</v>
      </c>
      <c r="E473" s="6" t="s">
        <v>728</v>
      </c>
      <c r="F473" s="37">
        <v>358</v>
      </c>
      <c r="G473" s="37">
        <v>0</v>
      </c>
      <c r="H473" s="27">
        <v>64535</v>
      </c>
      <c r="I473" s="27">
        <v>456000</v>
      </c>
      <c r="J473" s="12" t="s">
        <v>9</v>
      </c>
      <c r="K473" s="23">
        <v>204</v>
      </c>
      <c r="L473" s="23">
        <v>3</v>
      </c>
    </row>
    <row r="474" spans="1:12" x14ac:dyDescent="0.3">
      <c r="A474" s="6" t="s">
        <v>254</v>
      </c>
      <c r="B474" s="32" t="s">
        <v>1366</v>
      </c>
      <c r="C474" s="6" t="s">
        <v>1367</v>
      </c>
      <c r="D474" s="6" t="s">
        <v>1368</v>
      </c>
      <c r="E474" s="6" t="s">
        <v>77</v>
      </c>
      <c r="F474" s="37">
        <v>270</v>
      </c>
      <c r="G474" s="37">
        <v>1755</v>
      </c>
      <c r="H474" s="27">
        <v>62129</v>
      </c>
      <c r="I474" s="27">
        <v>0</v>
      </c>
      <c r="J474" s="12" t="s">
        <v>9</v>
      </c>
      <c r="K474" s="23" t="s">
        <v>266</v>
      </c>
      <c r="L474" s="23" t="s">
        <v>266</v>
      </c>
    </row>
    <row r="475" spans="1:12" x14ac:dyDescent="0.3">
      <c r="A475" s="6" t="s">
        <v>254</v>
      </c>
      <c r="B475" s="32" t="s">
        <v>1366</v>
      </c>
      <c r="C475" s="6" t="s">
        <v>1377</v>
      </c>
      <c r="D475" s="6" t="s">
        <v>1000</v>
      </c>
      <c r="E475" s="6" t="s">
        <v>77</v>
      </c>
      <c r="F475" s="37">
        <v>208</v>
      </c>
      <c r="G475" s="37">
        <v>0</v>
      </c>
      <c r="H475" s="27">
        <v>59382</v>
      </c>
      <c r="I475" s="27">
        <v>0</v>
      </c>
      <c r="J475" s="12" t="s">
        <v>9</v>
      </c>
      <c r="K475" s="23" t="s">
        <v>266</v>
      </c>
      <c r="L475" s="23" t="s">
        <v>266</v>
      </c>
    </row>
    <row r="476" spans="1:12" x14ac:dyDescent="0.3">
      <c r="A476" s="6" t="s">
        <v>254</v>
      </c>
      <c r="B476" s="32" t="s">
        <v>1384</v>
      </c>
      <c r="C476" s="6" t="s">
        <v>1386</v>
      </c>
      <c r="D476" s="6" t="s">
        <v>743</v>
      </c>
      <c r="E476" s="6" t="s">
        <v>408</v>
      </c>
      <c r="F476" s="37">
        <v>2590</v>
      </c>
      <c r="G476" s="37">
        <v>548</v>
      </c>
      <c r="H476" s="27">
        <v>90081</v>
      </c>
      <c r="I476" s="27">
        <v>0</v>
      </c>
      <c r="J476" s="12" t="s">
        <v>2039</v>
      </c>
      <c r="K476" s="23" t="s">
        <v>266</v>
      </c>
      <c r="L476" s="23" t="s">
        <v>266</v>
      </c>
    </row>
    <row r="477" spans="1:12" x14ac:dyDescent="0.3">
      <c r="A477" s="6" t="s">
        <v>254</v>
      </c>
      <c r="B477" s="32" t="s">
        <v>1394</v>
      </c>
      <c r="C477" s="6" t="s">
        <v>1396</v>
      </c>
      <c r="D477" s="6" t="s">
        <v>213</v>
      </c>
      <c r="E477" s="6" t="s">
        <v>77</v>
      </c>
      <c r="F477" s="37">
        <v>181</v>
      </c>
      <c r="G477" s="37">
        <v>0</v>
      </c>
      <c r="H477" s="27">
        <v>45164</v>
      </c>
      <c r="I477" s="27">
        <v>392465</v>
      </c>
      <c r="J477" s="12" t="s">
        <v>9</v>
      </c>
      <c r="K477" s="23">
        <v>131</v>
      </c>
      <c r="L477" s="23">
        <v>0</v>
      </c>
    </row>
    <row r="478" spans="1:12" x14ac:dyDescent="0.3">
      <c r="A478" s="6" t="s">
        <v>254</v>
      </c>
      <c r="B478" s="32" t="s">
        <v>1403</v>
      </c>
      <c r="C478" s="6" t="s">
        <v>1405</v>
      </c>
      <c r="D478" s="6" t="s">
        <v>701</v>
      </c>
      <c r="E478" s="6" t="s">
        <v>77</v>
      </c>
      <c r="F478" s="37">
        <v>181</v>
      </c>
      <c r="G478" s="37">
        <v>0</v>
      </c>
      <c r="H478" s="27">
        <v>92389</v>
      </c>
      <c r="I478" s="27">
        <v>287250</v>
      </c>
      <c r="J478" s="12" t="s">
        <v>9</v>
      </c>
      <c r="K478" s="23">
        <v>105</v>
      </c>
      <c r="L478" s="23">
        <v>0</v>
      </c>
    </row>
    <row r="479" spans="1:12" x14ac:dyDescent="0.3">
      <c r="A479" s="6" t="s">
        <v>254</v>
      </c>
      <c r="B479" s="32" t="s">
        <v>1403</v>
      </c>
      <c r="C479" s="6" t="s">
        <v>1412</v>
      </c>
      <c r="D479" s="6" t="s">
        <v>743</v>
      </c>
      <c r="E479" s="6" t="s">
        <v>717</v>
      </c>
      <c r="F479" s="37">
        <v>270</v>
      </c>
      <c r="G479" s="37">
        <v>61</v>
      </c>
      <c r="H479" s="27">
        <v>59351</v>
      </c>
      <c r="I479" s="27">
        <v>0</v>
      </c>
      <c r="J479" s="12" t="s">
        <v>2039</v>
      </c>
      <c r="K479" s="23">
        <v>31</v>
      </c>
      <c r="L479" s="23">
        <v>63</v>
      </c>
    </row>
    <row r="480" spans="1:12" x14ac:dyDescent="0.3">
      <c r="A480" s="6" t="s">
        <v>254</v>
      </c>
      <c r="B480" s="32" t="s">
        <v>1419</v>
      </c>
      <c r="C480" s="6" t="s">
        <v>1421</v>
      </c>
      <c r="D480" s="6" t="s">
        <v>1422</v>
      </c>
      <c r="E480" s="6" t="s">
        <v>859</v>
      </c>
      <c r="F480" s="37">
        <v>100</v>
      </c>
      <c r="G480" s="37">
        <v>1262</v>
      </c>
      <c r="H480" s="27">
        <v>46471</v>
      </c>
      <c r="I480" s="27">
        <v>237000</v>
      </c>
      <c r="J480" s="12" t="s">
        <v>9</v>
      </c>
      <c r="K480" s="23">
        <v>1222</v>
      </c>
      <c r="L480" s="23">
        <v>1556</v>
      </c>
    </row>
    <row r="481" spans="1:12" x14ac:dyDescent="0.3">
      <c r="A481" s="6" t="s">
        <v>254</v>
      </c>
      <c r="B481" s="32" t="s">
        <v>1419</v>
      </c>
      <c r="C481" s="6" t="s">
        <v>1431</v>
      </c>
      <c r="D481" s="6" t="s">
        <v>1237</v>
      </c>
      <c r="E481" s="6" t="s">
        <v>77</v>
      </c>
      <c r="F481" s="37">
        <v>270</v>
      </c>
      <c r="G481" s="37">
        <v>23</v>
      </c>
      <c r="H481" s="27">
        <v>37848</v>
      </c>
      <c r="I481" s="27">
        <v>683180</v>
      </c>
      <c r="J481" s="12" t="s">
        <v>9</v>
      </c>
      <c r="K481" s="23">
        <v>464</v>
      </c>
      <c r="L481" s="23">
        <v>26</v>
      </c>
    </row>
    <row r="482" spans="1:12" x14ac:dyDescent="0.3">
      <c r="A482" s="6" t="s">
        <v>254</v>
      </c>
      <c r="B482" s="32" t="s">
        <v>1438</v>
      </c>
      <c r="C482" s="6" t="s">
        <v>1440</v>
      </c>
      <c r="D482" s="6" t="s">
        <v>1441</v>
      </c>
      <c r="E482" s="6" t="s">
        <v>328</v>
      </c>
      <c r="F482" s="37">
        <v>533</v>
      </c>
      <c r="G482" s="37">
        <v>10950</v>
      </c>
      <c r="H482" s="27">
        <v>58557</v>
      </c>
      <c r="I482" s="27">
        <v>0</v>
      </c>
      <c r="J482" s="12" t="s">
        <v>9</v>
      </c>
      <c r="K482" s="23">
        <v>80</v>
      </c>
      <c r="L482" s="23">
        <v>11194</v>
      </c>
    </row>
    <row r="483" spans="1:12" x14ac:dyDescent="0.3">
      <c r="A483" s="6" t="s">
        <v>254</v>
      </c>
      <c r="B483" s="32" t="s">
        <v>1438</v>
      </c>
      <c r="C483" s="6" t="s">
        <v>1451</v>
      </c>
      <c r="D483" s="6" t="s">
        <v>173</v>
      </c>
      <c r="E483" s="6" t="s">
        <v>77</v>
      </c>
      <c r="F483" s="37">
        <v>116</v>
      </c>
      <c r="G483" s="37">
        <v>103</v>
      </c>
      <c r="H483" s="27">
        <v>40870</v>
      </c>
      <c r="I483" s="27">
        <v>0</v>
      </c>
      <c r="J483" s="12" t="s">
        <v>2039</v>
      </c>
      <c r="K483" s="23">
        <v>6</v>
      </c>
      <c r="L483" s="23">
        <v>103</v>
      </c>
    </row>
    <row r="484" spans="1:12" x14ac:dyDescent="0.3">
      <c r="A484" s="6" t="s">
        <v>254</v>
      </c>
      <c r="B484" s="32" t="s">
        <v>1458</v>
      </c>
      <c r="C484" s="6" t="s">
        <v>6802</v>
      </c>
      <c r="D484" s="6" t="s">
        <v>1461</v>
      </c>
      <c r="E484" s="6" t="s">
        <v>77</v>
      </c>
      <c r="F484" s="37">
        <v>640</v>
      </c>
      <c r="G484" s="37">
        <v>0</v>
      </c>
      <c r="H484" s="27">
        <v>54752</v>
      </c>
      <c r="I484" s="27">
        <v>518254</v>
      </c>
      <c r="J484" s="12" t="s">
        <v>9</v>
      </c>
      <c r="K484" s="23">
        <v>387</v>
      </c>
      <c r="L484" s="23">
        <v>0</v>
      </c>
    </row>
    <row r="485" spans="1:12" x14ac:dyDescent="0.3">
      <c r="A485" s="6" t="s">
        <v>254</v>
      </c>
      <c r="B485" s="32" t="s">
        <v>1467</v>
      </c>
      <c r="C485" s="6" t="s">
        <v>1469</v>
      </c>
      <c r="D485" s="6" t="s">
        <v>322</v>
      </c>
      <c r="E485" s="6" t="s">
        <v>77</v>
      </c>
      <c r="F485" s="37">
        <v>128</v>
      </c>
      <c r="G485" s="37">
        <v>1</v>
      </c>
      <c r="H485" s="27">
        <v>43804</v>
      </c>
      <c r="I485" s="27">
        <v>114084</v>
      </c>
      <c r="J485" s="12" t="s">
        <v>9</v>
      </c>
      <c r="K485" s="23">
        <v>128</v>
      </c>
      <c r="L485" s="23">
        <v>1</v>
      </c>
    </row>
    <row r="486" spans="1:12" x14ac:dyDescent="0.3">
      <c r="A486" s="6" t="s">
        <v>254</v>
      </c>
      <c r="B486" s="32" t="s">
        <v>1477</v>
      </c>
      <c r="C486" s="6" t="s">
        <v>1479</v>
      </c>
      <c r="D486" s="6" t="s">
        <v>701</v>
      </c>
      <c r="E486" s="6" t="s">
        <v>728</v>
      </c>
      <c r="F486" s="37">
        <v>790</v>
      </c>
      <c r="G486" s="37">
        <v>351</v>
      </c>
      <c r="H486" s="27">
        <v>86829</v>
      </c>
      <c r="I486" s="27">
        <v>0</v>
      </c>
      <c r="J486" s="12" t="s">
        <v>2039</v>
      </c>
      <c r="K486" s="23" t="s">
        <v>266</v>
      </c>
      <c r="L486" s="23" t="s">
        <v>266</v>
      </c>
    </row>
    <row r="487" spans="1:12" x14ac:dyDescent="0.3">
      <c r="A487" s="6" t="s">
        <v>254</v>
      </c>
      <c r="B487" s="32" t="s">
        <v>1200</v>
      </c>
      <c r="C487" s="6" t="s">
        <v>1485</v>
      </c>
      <c r="D487" s="6" t="s">
        <v>701</v>
      </c>
      <c r="E487" s="6" t="s">
        <v>77</v>
      </c>
      <c r="F487" s="37">
        <v>135</v>
      </c>
      <c r="G487" s="37">
        <v>77</v>
      </c>
      <c r="H487" s="27">
        <v>72867</v>
      </c>
      <c r="I487" s="27">
        <v>0</v>
      </c>
      <c r="J487" s="12" t="s">
        <v>706</v>
      </c>
      <c r="K487" s="23" t="s">
        <v>266</v>
      </c>
      <c r="L487" s="23" t="s">
        <v>266</v>
      </c>
    </row>
    <row r="488" spans="1:12" x14ac:dyDescent="0.3">
      <c r="A488" s="6" t="s">
        <v>254</v>
      </c>
      <c r="B488" s="32" t="s">
        <v>1492</v>
      </c>
      <c r="C488" s="6" t="s">
        <v>1493</v>
      </c>
      <c r="D488" s="6" t="s">
        <v>701</v>
      </c>
      <c r="E488" s="6" t="s">
        <v>408</v>
      </c>
      <c r="F488" s="37">
        <v>142</v>
      </c>
      <c r="G488" s="37">
        <v>489</v>
      </c>
      <c r="H488" s="27">
        <v>110979</v>
      </c>
      <c r="I488" s="27">
        <v>0</v>
      </c>
      <c r="J488" s="12" t="s">
        <v>2039</v>
      </c>
      <c r="K488" s="23">
        <v>16</v>
      </c>
      <c r="L488" s="23">
        <v>489</v>
      </c>
    </row>
    <row r="489" spans="1:12" x14ac:dyDescent="0.3">
      <c r="A489" s="6" t="s">
        <v>254</v>
      </c>
      <c r="B489" s="32" t="s">
        <v>1500</v>
      </c>
      <c r="C489" s="6" t="s">
        <v>1502</v>
      </c>
      <c r="D489" s="6" t="s">
        <v>533</v>
      </c>
      <c r="E489" s="6" t="s">
        <v>328</v>
      </c>
      <c r="F489" s="37">
        <v>144</v>
      </c>
      <c r="G489" s="37">
        <v>0</v>
      </c>
      <c r="H489" s="27">
        <v>56186</v>
      </c>
      <c r="I489" s="27">
        <v>297654</v>
      </c>
      <c r="J489" s="12" t="s">
        <v>9</v>
      </c>
      <c r="K489" s="23">
        <v>166</v>
      </c>
      <c r="L489" s="23">
        <v>0</v>
      </c>
    </row>
    <row r="490" spans="1:12" x14ac:dyDescent="0.3">
      <c r="A490" s="6" t="s">
        <v>254</v>
      </c>
      <c r="B490" s="32" t="s">
        <v>1510</v>
      </c>
      <c r="C490" s="6" t="s">
        <v>1512</v>
      </c>
      <c r="D490" s="6" t="s">
        <v>1237</v>
      </c>
      <c r="E490" s="6" t="s">
        <v>77</v>
      </c>
      <c r="F490" s="37">
        <v>103</v>
      </c>
      <c r="G490" s="37">
        <v>0</v>
      </c>
      <c r="H490" s="27">
        <v>37378</v>
      </c>
      <c r="I490" s="27">
        <v>0</v>
      </c>
      <c r="J490" s="12" t="s">
        <v>9</v>
      </c>
      <c r="K490" s="23">
        <v>19</v>
      </c>
      <c r="L490" s="23">
        <v>0</v>
      </c>
    </row>
    <row r="491" spans="1:12" x14ac:dyDescent="0.3">
      <c r="A491" s="6" t="s">
        <v>254</v>
      </c>
      <c r="B491" s="32" t="s">
        <v>1510</v>
      </c>
      <c r="C491" s="6" t="s">
        <v>1522</v>
      </c>
      <c r="D491" s="6" t="s">
        <v>221</v>
      </c>
      <c r="E491" s="6" t="s">
        <v>1335</v>
      </c>
      <c r="F491" s="37">
        <v>160</v>
      </c>
      <c r="G491" s="37">
        <v>153</v>
      </c>
      <c r="H491" s="27">
        <v>45581</v>
      </c>
      <c r="I491" s="27">
        <v>48000</v>
      </c>
      <c r="J491" s="12" t="s">
        <v>9</v>
      </c>
      <c r="K491" s="23">
        <v>72</v>
      </c>
      <c r="L491" s="23">
        <v>153</v>
      </c>
    </row>
    <row r="492" spans="1:12" x14ac:dyDescent="0.3">
      <c r="A492" s="6" t="s">
        <v>254</v>
      </c>
      <c r="B492" s="32" t="s">
        <v>1530</v>
      </c>
      <c r="C492" s="6" t="s">
        <v>1532</v>
      </c>
      <c r="D492" s="6" t="s">
        <v>701</v>
      </c>
      <c r="E492" s="6" t="s">
        <v>728</v>
      </c>
      <c r="F492" s="37">
        <v>181</v>
      </c>
      <c r="G492" s="37">
        <v>0</v>
      </c>
      <c r="H492" s="27">
        <v>107776</v>
      </c>
      <c r="I492" s="27">
        <v>0</v>
      </c>
      <c r="J492" s="12" t="s">
        <v>2039</v>
      </c>
      <c r="K492" s="23" t="s">
        <v>266</v>
      </c>
      <c r="L492" s="23" t="s">
        <v>266</v>
      </c>
    </row>
    <row r="493" spans="1:12" x14ac:dyDescent="0.3">
      <c r="A493" s="6" t="s">
        <v>254</v>
      </c>
      <c r="B493" s="32" t="s">
        <v>1539</v>
      </c>
      <c r="C493" s="6" t="s">
        <v>1541</v>
      </c>
      <c r="D493" s="6" t="s">
        <v>743</v>
      </c>
      <c r="E493" s="6" t="s">
        <v>717</v>
      </c>
      <c r="F493" s="37">
        <v>450</v>
      </c>
      <c r="G493" s="37">
        <v>194</v>
      </c>
      <c r="H493" s="27">
        <v>78750</v>
      </c>
      <c r="I493" s="27">
        <v>0</v>
      </c>
      <c r="J493" s="12" t="s">
        <v>2039</v>
      </c>
      <c r="K493" s="23" t="s">
        <v>266</v>
      </c>
      <c r="L493" s="23" t="s">
        <v>266</v>
      </c>
    </row>
    <row r="494" spans="1:12" x14ac:dyDescent="0.3">
      <c r="A494" s="6" t="s">
        <v>254</v>
      </c>
      <c r="B494" s="32" t="s">
        <v>1548</v>
      </c>
      <c r="C494" s="6" t="s">
        <v>1550</v>
      </c>
      <c r="D494" s="6" t="s">
        <v>476</v>
      </c>
      <c r="E494" s="6" t="s">
        <v>77</v>
      </c>
      <c r="F494" s="37">
        <v>96</v>
      </c>
      <c r="G494" s="37">
        <v>0</v>
      </c>
      <c r="H494" s="27">
        <v>43870</v>
      </c>
      <c r="I494" s="27">
        <v>0</v>
      </c>
      <c r="J494" s="12" t="s">
        <v>9</v>
      </c>
      <c r="K494" s="23">
        <v>9</v>
      </c>
      <c r="L494" s="23">
        <v>0</v>
      </c>
    </row>
    <row r="495" spans="1:12" x14ac:dyDescent="0.3">
      <c r="A495" s="6" t="s">
        <v>254</v>
      </c>
      <c r="B495" s="32" t="s">
        <v>698</v>
      </c>
      <c r="C495" s="6" t="s">
        <v>700</v>
      </c>
      <c r="D495" s="6" t="s">
        <v>701</v>
      </c>
      <c r="E495" s="6" t="s">
        <v>77</v>
      </c>
      <c r="F495" s="37">
        <v>182</v>
      </c>
      <c r="G495" s="37">
        <v>0</v>
      </c>
      <c r="H495" s="27">
        <v>84386</v>
      </c>
      <c r="I495" s="27">
        <v>0</v>
      </c>
      <c r="J495" s="12" t="s">
        <v>706</v>
      </c>
      <c r="K495" s="23" t="s">
        <v>266</v>
      </c>
      <c r="L495" s="23" t="s">
        <v>266</v>
      </c>
    </row>
    <row r="496" spans="1:12" x14ac:dyDescent="0.3">
      <c r="A496" s="6" t="s">
        <v>254</v>
      </c>
      <c r="B496" s="32" t="s">
        <v>709</v>
      </c>
      <c r="C496" s="6" t="s">
        <v>711</v>
      </c>
      <c r="D496" s="6" t="s">
        <v>432</v>
      </c>
      <c r="E496" s="6" t="s">
        <v>717</v>
      </c>
      <c r="F496" s="37">
        <v>290</v>
      </c>
      <c r="G496" s="37">
        <v>57</v>
      </c>
      <c r="H496" s="27">
        <v>64567</v>
      </c>
      <c r="I496" s="27">
        <v>23882</v>
      </c>
      <c r="J496" s="12" t="s">
        <v>2477</v>
      </c>
      <c r="K496" s="23">
        <v>90</v>
      </c>
      <c r="L496" s="23">
        <v>62</v>
      </c>
    </row>
    <row r="497" spans="1:12" x14ac:dyDescent="0.3">
      <c r="A497" s="6" t="s">
        <v>254</v>
      </c>
      <c r="B497" s="32" t="s">
        <v>720</v>
      </c>
      <c r="C497" s="6" t="s">
        <v>722</v>
      </c>
      <c r="D497" s="6" t="s">
        <v>432</v>
      </c>
      <c r="E497" s="6" t="s">
        <v>728</v>
      </c>
      <c r="F497" s="37">
        <v>220</v>
      </c>
      <c r="G497" s="37">
        <v>67</v>
      </c>
      <c r="H497" s="27">
        <v>127958</v>
      </c>
      <c r="I497" s="27">
        <v>1459472</v>
      </c>
      <c r="J497" s="12" t="s">
        <v>9</v>
      </c>
      <c r="K497" s="23">
        <v>263</v>
      </c>
      <c r="L497" s="23">
        <v>121</v>
      </c>
    </row>
    <row r="498" spans="1:12" x14ac:dyDescent="0.3">
      <c r="A498" s="6" t="s">
        <v>254</v>
      </c>
      <c r="B498" s="32" t="s">
        <v>740</v>
      </c>
      <c r="C498" s="6" t="s">
        <v>742</v>
      </c>
      <c r="D498" s="6" t="s">
        <v>743</v>
      </c>
      <c r="E498" s="6" t="s">
        <v>728</v>
      </c>
      <c r="F498" s="37">
        <v>350</v>
      </c>
      <c r="G498" s="37">
        <v>20</v>
      </c>
      <c r="H498" s="27">
        <v>72628</v>
      </c>
      <c r="I498" s="27">
        <v>0</v>
      </c>
      <c r="J498" s="12" t="s">
        <v>2039</v>
      </c>
      <c r="K498" s="23" t="s">
        <v>266</v>
      </c>
      <c r="L498" s="23" t="s">
        <v>266</v>
      </c>
    </row>
    <row r="499" spans="1:12" x14ac:dyDescent="0.3">
      <c r="A499" s="6" t="s">
        <v>254</v>
      </c>
      <c r="B499" s="32" t="s">
        <v>750</v>
      </c>
      <c r="C499" s="6" t="s">
        <v>6649</v>
      </c>
      <c r="D499" s="6" t="s">
        <v>302</v>
      </c>
      <c r="E499" s="6" t="s">
        <v>77</v>
      </c>
      <c r="F499" s="37">
        <v>293</v>
      </c>
      <c r="G499" s="37">
        <v>1392</v>
      </c>
      <c r="H499" s="27">
        <v>56977</v>
      </c>
      <c r="I499" s="27">
        <v>0</v>
      </c>
      <c r="J499" s="12" t="s">
        <v>2039</v>
      </c>
      <c r="K499" s="23">
        <v>108</v>
      </c>
      <c r="L499" s="23">
        <v>0</v>
      </c>
    </row>
    <row r="500" spans="1:12" x14ac:dyDescent="0.3">
      <c r="A500" s="6" t="s">
        <v>254</v>
      </c>
      <c r="B500" s="32" t="s">
        <v>758</v>
      </c>
      <c r="C500" s="6" t="s">
        <v>760</v>
      </c>
      <c r="D500" s="6" t="s">
        <v>432</v>
      </c>
      <c r="E500" s="6" t="s">
        <v>766</v>
      </c>
      <c r="F500" s="37">
        <v>337</v>
      </c>
      <c r="G500" s="37">
        <v>41</v>
      </c>
      <c r="H500" s="27">
        <v>82059</v>
      </c>
      <c r="I500" s="27">
        <v>0</v>
      </c>
      <c r="J500" s="12" t="s">
        <v>2039</v>
      </c>
      <c r="K500" s="23" t="s">
        <v>266</v>
      </c>
      <c r="L500" s="23" t="s">
        <v>266</v>
      </c>
    </row>
    <row r="501" spans="1:12" x14ac:dyDescent="0.3">
      <c r="A501" s="6" t="s">
        <v>254</v>
      </c>
      <c r="B501" s="32" t="s">
        <v>769</v>
      </c>
      <c r="C501" s="6" t="s">
        <v>771</v>
      </c>
      <c r="D501" s="6" t="s">
        <v>772</v>
      </c>
      <c r="E501" s="6" t="s">
        <v>728</v>
      </c>
      <c r="F501" s="37">
        <v>2700</v>
      </c>
      <c r="G501" s="37">
        <v>1100</v>
      </c>
      <c r="H501" s="27">
        <v>168301</v>
      </c>
      <c r="I501" s="27">
        <v>0</v>
      </c>
      <c r="J501" s="12" t="s">
        <v>9</v>
      </c>
      <c r="K501" s="23" t="s">
        <v>266</v>
      </c>
      <c r="L501" s="23" t="s">
        <v>266</v>
      </c>
    </row>
    <row r="502" spans="1:12" x14ac:dyDescent="0.3">
      <c r="A502" s="6" t="s">
        <v>254</v>
      </c>
      <c r="B502" s="32" t="s">
        <v>784</v>
      </c>
      <c r="C502" s="6" t="s">
        <v>786</v>
      </c>
      <c r="D502" s="6" t="s">
        <v>282</v>
      </c>
      <c r="E502" s="6" t="s">
        <v>77</v>
      </c>
      <c r="F502" s="37">
        <v>212</v>
      </c>
      <c r="G502" s="37">
        <v>212</v>
      </c>
      <c r="H502" s="27">
        <v>51648</v>
      </c>
      <c r="I502" s="27">
        <v>74049</v>
      </c>
      <c r="J502" s="12" t="s">
        <v>2477</v>
      </c>
      <c r="K502" s="23">
        <v>143</v>
      </c>
      <c r="L502" s="23">
        <v>212</v>
      </c>
    </row>
    <row r="503" spans="1:12" x14ac:dyDescent="0.3">
      <c r="A503" s="6" t="s">
        <v>254</v>
      </c>
      <c r="B503" s="32" t="s">
        <v>794</v>
      </c>
      <c r="C503" s="6" t="s">
        <v>796</v>
      </c>
      <c r="D503" s="6" t="s">
        <v>701</v>
      </c>
      <c r="E503" s="6" t="s">
        <v>77</v>
      </c>
      <c r="F503" s="37">
        <v>180</v>
      </c>
      <c r="G503" s="37">
        <v>0</v>
      </c>
      <c r="H503" s="27">
        <v>72258</v>
      </c>
      <c r="I503" s="27">
        <v>0</v>
      </c>
      <c r="J503" s="12" t="s">
        <v>2039</v>
      </c>
      <c r="K503" s="23" t="s">
        <v>266</v>
      </c>
      <c r="L503" s="23" t="s">
        <v>266</v>
      </c>
    </row>
    <row r="504" spans="1:12" x14ac:dyDescent="0.3">
      <c r="A504" s="6" t="s">
        <v>254</v>
      </c>
      <c r="B504" s="32" t="s">
        <v>794</v>
      </c>
      <c r="C504" s="6" t="s">
        <v>804</v>
      </c>
      <c r="D504" s="6" t="s">
        <v>805</v>
      </c>
      <c r="E504" s="6" t="s">
        <v>77</v>
      </c>
      <c r="F504" s="37">
        <v>452</v>
      </c>
      <c r="G504" s="37">
        <v>0</v>
      </c>
      <c r="H504" s="27">
        <v>42436</v>
      </c>
      <c r="I504" s="27">
        <v>480550</v>
      </c>
      <c r="J504" s="12" t="s">
        <v>9</v>
      </c>
      <c r="K504" s="23">
        <v>227</v>
      </c>
      <c r="L504" s="23">
        <v>0</v>
      </c>
    </row>
    <row r="505" spans="1:12" x14ac:dyDescent="0.3">
      <c r="A505" s="6" t="s">
        <v>254</v>
      </c>
      <c r="B505" s="32" t="s">
        <v>813</v>
      </c>
      <c r="C505" s="6" t="s">
        <v>815</v>
      </c>
      <c r="D505" s="6" t="s">
        <v>743</v>
      </c>
      <c r="E505" s="6" t="s">
        <v>728</v>
      </c>
      <c r="F505" s="37">
        <v>540</v>
      </c>
      <c r="G505" s="37">
        <v>326</v>
      </c>
      <c r="H505" s="27">
        <v>140945</v>
      </c>
      <c r="I505" s="27">
        <v>1566671</v>
      </c>
      <c r="J505" s="12" t="s">
        <v>9</v>
      </c>
      <c r="K505" s="23">
        <v>254</v>
      </c>
      <c r="L505" s="23">
        <v>326</v>
      </c>
    </row>
    <row r="506" spans="1:12" x14ac:dyDescent="0.3">
      <c r="A506" s="6" t="s">
        <v>254</v>
      </c>
      <c r="B506" s="32" t="s">
        <v>823</v>
      </c>
      <c r="C506" s="6" t="s">
        <v>825</v>
      </c>
      <c r="D506" s="6" t="s">
        <v>826</v>
      </c>
      <c r="E506" s="6" t="s">
        <v>77</v>
      </c>
      <c r="F506" s="37">
        <v>113</v>
      </c>
      <c r="G506" s="37">
        <v>0</v>
      </c>
      <c r="H506" s="27">
        <v>48623</v>
      </c>
      <c r="I506" s="27">
        <v>0</v>
      </c>
      <c r="J506" s="12" t="s">
        <v>2039</v>
      </c>
      <c r="K506" s="23">
        <v>38</v>
      </c>
      <c r="L506" s="23">
        <v>0</v>
      </c>
    </row>
    <row r="507" spans="1:12" x14ac:dyDescent="0.3">
      <c r="A507" s="6" t="s">
        <v>254</v>
      </c>
      <c r="B507" s="32" t="s">
        <v>834</v>
      </c>
      <c r="C507" s="6" t="s">
        <v>836</v>
      </c>
      <c r="D507" s="6" t="s">
        <v>190</v>
      </c>
      <c r="E507" s="6" t="s">
        <v>77</v>
      </c>
      <c r="F507" s="37">
        <v>123</v>
      </c>
      <c r="G507" s="37">
        <v>0</v>
      </c>
      <c r="H507" s="27">
        <v>45716</v>
      </c>
      <c r="I507" s="27">
        <v>255361</v>
      </c>
      <c r="J507" s="12" t="s">
        <v>9</v>
      </c>
      <c r="K507" s="23">
        <v>158</v>
      </c>
      <c r="L507" s="23">
        <v>8</v>
      </c>
    </row>
    <row r="508" spans="1:12" x14ac:dyDescent="0.3">
      <c r="A508" s="6" t="s">
        <v>254</v>
      </c>
      <c r="B508" s="32" t="s">
        <v>844</v>
      </c>
      <c r="C508" s="6" t="s">
        <v>846</v>
      </c>
      <c r="D508" s="6" t="s">
        <v>272</v>
      </c>
      <c r="E508" s="6" t="s">
        <v>77</v>
      </c>
      <c r="F508" s="37">
        <v>291</v>
      </c>
      <c r="G508" s="37">
        <v>0</v>
      </c>
      <c r="H508" s="27">
        <v>45348</v>
      </c>
      <c r="I508" s="27">
        <v>0</v>
      </c>
      <c r="J508" s="12" t="s">
        <v>9</v>
      </c>
      <c r="K508" s="23" t="s">
        <v>266</v>
      </c>
      <c r="L508" s="23" t="s">
        <v>266</v>
      </c>
    </row>
    <row r="509" spans="1:12" x14ac:dyDescent="0.3">
      <c r="A509" s="6" t="s">
        <v>254</v>
      </c>
      <c r="B509" s="32" t="s">
        <v>844</v>
      </c>
      <c r="C509" s="6" t="s">
        <v>855</v>
      </c>
      <c r="D509" s="6" t="s">
        <v>272</v>
      </c>
      <c r="E509" s="6" t="s">
        <v>859</v>
      </c>
      <c r="F509" s="37">
        <v>81</v>
      </c>
      <c r="G509" s="37">
        <v>18</v>
      </c>
      <c r="H509" s="27">
        <v>45330</v>
      </c>
      <c r="I509" s="27">
        <v>0</v>
      </c>
      <c r="J509" s="12" t="s">
        <v>9</v>
      </c>
      <c r="K509" s="23" t="s">
        <v>266</v>
      </c>
      <c r="L509" s="23" t="s">
        <v>266</v>
      </c>
    </row>
    <row r="510" spans="1:12" x14ac:dyDescent="0.3">
      <c r="A510" s="6" t="s">
        <v>254</v>
      </c>
      <c r="B510" s="32" t="s">
        <v>862</v>
      </c>
      <c r="C510" s="6" t="s">
        <v>864</v>
      </c>
      <c r="D510" s="6" t="s">
        <v>272</v>
      </c>
      <c r="E510" s="6" t="s">
        <v>77</v>
      </c>
      <c r="F510" s="37">
        <v>198</v>
      </c>
      <c r="G510" s="37">
        <v>0</v>
      </c>
      <c r="H510" s="27">
        <v>63500</v>
      </c>
      <c r="I510" s="27">
        <v>0</v>
      </c>
      <c r="J510" s="12" t="s">
        <v>9</v>
      </c>
      <c r="K510" s="23">
        <v>0</v>
      </c>
      <c r="L510" s="23">
        <v>0</v>
      </c>
    </row>
    <row r="511" spans="1:12" x14ac:dyDescent="0.3">
      <c r="A511" s="6" t="s">
        <v>254</v>
      </c>
      <c r="B511" s="32" t="s">
        <v>862</v>
      </c>
      <c r="C511" s="6" t="s">
        <v>872</v>
      </c>
      <c r="D511" s="6" t="s">
        <v>873</v>
      </c>
      <c r="E511" s="6" t="s">
        <v>77</v>
      </c>
      <c r="F511" s="37">
        <v>270</v>
      </c>
      <c r="G511" s="37">
        <v>384</v>
      </c>
      <c r="H511" s="27">
        <v>45868</v>
      </c>
      <c r="I511" s="27">
        <v>0</v>
      </c>
      <c r="J511" s="12" t="s">
        <v>9</v>
      </c>
      <c r="K511" s="23">
        <v>0</v>
      </c>
      <c r="L511" s="23">
        <v>297</v>
      </c>
    </row>
    <row r="512" spans="1:12" x14ac:dyDescent="0.3">
      <c r="A512" s="6" t="s">
        <v>254</v>
      </c>
      <c r="B512" s="32" t="s">
        <v>862</v>
      </c>
      <c r="C512" s="6" t="s">
        <v>881</v>
      </c>
      <c r="D512" s="6" t="s">
        <v>701</v>
      </c>
      <c r="E512" s="6" t="s">
        <v>887</v>
      </c>
      <c r="F512" s="37">
        <v>225</v>
      </c>
      <c r="G512" s="37">
        <v>5</v>
      </c>
      <c r="H512" s="27">
        <v>106524</v>
      </c>
      <c r="I512" s="27">
        <v>0</v>
      </c>
      <c r="J512" s="12" t="s">
        <v>2039</v>
      </c>
      <c r="K512" s="23">
        <v>27</v>
      </c>
      <c r="L512" s="23">
        <v>8</v>
      </c>
    </row>
    <row r="513" spans="1:12" x14ac:dyDescent="0.3">
      <c r="A513" s="6" t="s">
        <v>254</v>
      </c>
      <c r="B513" s="32" t="s">
        <v>890</v>
      </c>
      <c r="C513" s="6" t="s">
        <v>892</v>
      </c>
      <c r="D513" s="6" t="s">
        <v>432</v>
      </c>
      <c r="E513" s="6" t="s">
        <v>77</v>
      </c>
      <c r="F513" s="37">
        <v>320</v>
      </c>
      <c r="G513" s="37">
        <v>0</v>
      </c>
      <c r="H513" s="27">
        <v>107559</v>
      </c>
      <c r="I513" s="27">
        <v>0</v>
      </c>
      <c r="J513" s="12" t="s">
        <v>9</v>
      </c>
      <c r="K513" s="23" t="s">
        <v>266</v>
      </c>
      <c r="L513" s="23" t="s">
        <v>266</v>
      </c>
    </row>
    <row r="514" spans="1:12" x14ac:dyDescent="0.3">
      <c r="A514" s="6" t="s">
        <v>254</v>
      </c>
      <c r="B514" s="32" t="s">
        <v>890</v>
      </c>
      <c r="C514" s="6" t="s">
        <v>902</v>
      </c>
      <c r="D514" s="6" t="s">
        <v>173</v>
      </c>
      <c r="E514" s="6" t="s">
        <v>77</v>
      </c>
      <c r="F514" s="37">
        <v>117</v>
      </c>
      <c r="G514" s="37">
        <v>0</v>
      </c>
      <c r="H514" s="27">
        <v>42653</v>
      </c>
      <c r="I514" s="27">
        <v>133972</v>
      </c>
      <c r="J514" s="12" t="s">
        <v>9</v>
      </c>
      <c r="K514" s="23">
        <v>112</v>
      </c>
      <c r="L514" s="23">
        <v>0</v>
      </c>
    </row>
    <row r="515" spans="1:12" x14ac:dyDescent="0.3">
      <c r="A515" s="6" t="s">
        <v>254</v>
      </c>
      <c r="B515" s="32" t="s">
        <v>910</v>
      </c>
      <c r="C515" s="6" t="s">
        <v>912</v>
      </c>
      <c r="D515" s="6" t="s">
        <v>510</v>
      </c>
      <c r="E515" s="6" t="s">
        <v>77</v>
      </c>
      <c r="F515" s="37">
        <v>165</v>
      </c>
      <c r="G515" s="37">
        <v>52</v>
      </c>
      <c r="H515" s="27">
        <v>54786</v>
      </c>
      <c r="I515" s="27">
        <v>0</v>
      </c>
      <c r="J515" s="12" t="s">
        <v>9</v>
      </c>
      <c r="K515" s="23">
        <v>0</v>
      </c>
      <c r="L515" s="23">
        <v>35</v>
      </c>
    </row>
    <row r="516" spans="1:12" x14ac:dyDescent="0.3">
      <c r="A516" s="6" t="s">
        <v>254</v>
      </c>
      <c r="B516" s="32" t="s">
        <v>920</v>
      </c>
      <c r="C516" s="6" t="s">
        <v>922</v>
      </c>
      <c r="D516" s="6" t="s">
        <v>375</v>
      </c>
      <c r="E516" s="6" t="s">
        <v>77</v>
      </c>
      <c r="F516" s="37">
        <v>144</v>
      </c>
      <c r="G516" s="37">
        <v>0</v>
      </c>
      <c r="H516" s="27">
        <v>42016</v>
      </c>
      <c r="I516" s="27">
        <v>0</v>
      </c>
      <c r="J516" s="12" t="s">
        <v>706</v>
      </c>
      <c r="K516" s="23" t="s">
        <v>266</v>
      </c>
      <c r="L516" s="23" t="s">
        <v>266</v>
      </c>
    </row>
    <row r="517" spans="1:12" x14ac:dyDescent="0.3">
      <c r="A517" s="6" t="s">
        <v>254</v>
      </c>
      <c r="B517" s="32" t="s">
        <v>929</v>
      </c>
      <c r="C517" s="6" t="s">
        <v>931</v>
      </c>
      <c r="D517" s="6" t="s">
        <v>73</v>
      </c>
      <c r="E517" s="6" t="s">
        <v>77</v>
      </c>
      <c r="F517" s="37">
        <v>99</v>
      </c>
      <c r="G517" s="37">
        <v>0</v>
      </c>
      <c r="H517" s="27">
        <v>39854</v>
      </c>
      <c r="I517" s="27">
        <v>48000</v>
      </c>
      <c r="J517" s="12" t="s">
        <v>9</v>
      </c>
      <c r="K517" s="23">
        <v>65</v>
      </c>
      <c r="L517" s="23">
        <v>0</v>
      </c>
    </row>
    <row r="518" spans="1:12" x14ac:dyDescent="0.3">
      <c r="A518" s="6" t="s">
        <v>254</v>
      </c>
      <c r="B518" s="32" t="s">
        <v>938</v>
      </c>
      <c r="C518" s="6" t="s">
        <v>940</v>
      </c>
      <c r="D518" s="6" t="s">
        <v>221</v>
      </c>
      <c r="E518" s="6" t="s">
        <v>77</v>
      </c>
      <c r="F518" s="37">
        <v>261</v>
      </c>
      <c r="G518" s="37">
        <v>1982</v>
      </c>
      <c r="H518" s="27">
        <v>59873</v>
      </c>
      <c r="I518" s="27">
        <v>57600</v>
      </c>
      <c r="J518" s="12" t="s">
        <v>9</v>
      </c>
      <c r="K518" s="23">
        <v>172</v>
      </c>
      <c r="L518" s="23">
        <v>1682</v>
      </c>
    </row>
    <row r="519" spans="1:12" x14ac:dyDescent="0.3">
      <c r="A519" s="6" t="s">
        <v>254</v>
      </c>
      <c r="B519" s="32" t="s">
        <v>948</v>
      </c>
      <c r="C519" s="6" t="s">
        <v>950</v>
      </c>
      <c r="D519" s="6" t="s">
        <v>476</v>
      </c>
      <c r="E519" s="6" t="s">
        <v>77</v>
      </c>
      <c r="F519" s="37">
        <v>180</v>
      </c>
      <c r="G519" s="37">
        <v>1944</v>
      </c>
      <c r="H519" s="27">
        <v>49500</v>
      </c>
      <c r="I519" s="27">
        <v>0</v>
      </c>
      <c r="J519" s="12" t="s">
        <v>9</v>
      </c>
      <c r="K519" s="23">
        <v>0</v>
      </c>
      <c r="L519" s="23">
        <v>1840</v>
      </c>
    </row>
    <row r="520" spans="1:12" x14ac:dyDescent="0.3">
      <c r="A520" s="6" t="s">
        <v>254</v>
      </c>
      <c r="B520" s="32" t="s">
        <v>948</v>
      </c>
      <c r="C520" s="6" t="s">
        <v>959</v>
      </c>
      <c r="D520" s="6" t="s">
        <v>960</v>
      </c>
      <c r="E520" s="6" t="s">
        <v>728</v>
      </c>
      <c r="F520" s="37">
        <v>94</v>
      </c>
      <c r="G520" s="37">
        <v>177</v>
      </c>
      <c r="H520" s="27">
        <v>72061</v>
      </c>
      <c r="I520" s="27">
        <v>0</v>
      </c>
      <c r="J520" s="12" t="s">
        <v>2039</v>
      </c>
      <c r="K520" s="23" t="s">
        <v>266</v>
      </c>
      <c r="L520" s="23" t="s">
        <v>266</v>
      </c>
    </row>
    <row r="521" spans="1:12" x14ac:dyDescent="0.3">
      <c r="A521" s="6" t="s">
        <v>254</v>
      </c>
      <c r="B521" s="32" t="s">
        <v>968</v>
      </c>
      <c r="C521" s="6" t="s">
        <v>970</v>
      </c>
      <c r="D521" s="6" t="s">
        <v>701</v>
      </c>
      <c r="E521" s="6" t="s">
        <v>77</v>
      </c>
      <c r="F521" s="37">
        <v>180</v>
      </c>
      <c r="G521" s="37">
        <v>27</v>
      </c>
      <c r="H521" s="27">
        <v>8277</v>
      </c>
      <c r="I521" s="27">
        <v>0</v>
      </c>
      <c r="J521" s="12" t="s">
        <v>2039</v>
      </c>
      <c r="K521" s="23" t="s">
        <v>266</v>
      </c>
      <c r="L521" s="23" t="s">
        <v>266</v>
      </c>
    </row>
    <row r="522" spans="1:12" x14ac:dyDescent="0.3">
      <c r="A522" s="6" t="s">
        <v>254</v>
      </c>
      <c r="B522" s="32" t="s">
        <v>978</v>
      </c>
      <c r="C522" s="6" t="s">
        <v>6650</v>
      </c>
      <c r="D522" s="6" t="s">
        <v>73</v>
      </c>
      <c r="E522" s="6" t="s">
        <v>77</v>
      </c>
      <c r="F522" s="37">
        <v>418</v>
      </c>
      <c r="G522" s="37">
        <v>1410</v>
      </c>
      <c r="H522" s="27">
        <v>40724</v>
      </c>
      <c r="I522" s="27">
        <v>0</v>
      </c>
      <c r="J522" s="12" t="s">
        <v>2039</v>
      </c>
      <c r="K522" s="23">
        <v>0</v>
      </c>
      <c r="L522" s="23">
        <v>1029</v>
      </c>
    </row>
    <row r="523" spans="1:12" x14ac:dyDescent="0.3">
      <c r="A523" s="6" t="s">
        <v>254</v>
      </c>
      <c r="B523" s="32" t="s">
        <v>987</v>
      </c>
      <c r="C523" s="6" t="s">
        <v>989</v>
      </c>
      <c r="D523" s="6" t="s">
        <v>234</v>
      </c>
      <c r="E523" s="6" t="s">
        <v>77</v>
      </c>
      <c r="F523" s="37">
        <v>1488</v>
      </c>
      <c r="G523" s="37" t="s">
        <v>263</v>
      </c>
      <c r="H523" s="27">
        <v>56011</v>
      </c>
      <c r="I523" s="27">
        <v>0</v>
      </c>
      <c r="J523" s="12" t="s">
        <v>9</v>
      </c>
      <c r="K523" s="23" t="s">
        <v>266</v>
      </c>
      <c r="L523" s="23" t="s">
        <v>266</v>
      </c>
    </row>
    <row r="524" spans="1:12" x14ac:dyDescent="0.3">
      <c r="A524" s="6" t="s">
        <v>254</v>
      </c>
      <c r="B524" s="32" t="s">
        <v>997</v>
      </c>
      <c r="C524" s="6" t="s">
        <v>999</v>
      </c>
      <c r="D524" s="6" t="s">
        <v>1000</v>
      </c>
      <c r="E524" s="6" t="s">
        <v>328</v>
      </c>
      <c r="F524" s="37">
        <v>623</v>
      </c>
      <c r="G524" s="37">
        <v>1776</v>
      </c>
      <c r="H524" s="27">
        <v>42107</v>
      </c>
      <c r="I524" s="27">
        <v>0</v>
      </c>
      <c r="J524" s="12" t="s">
        <v>9</v>
      </c>
      <c r="K524" s="23" t="s">
        <v>266</v>
      </c>
      <c r="L524" s="23" t="s">
        <v>266</v>
      </c>
    </row>
    <row r="525" spans="1:12" x14ac:dyDescent="0.3">
      <c r="A525" s="6" t="s">
        <v>254</v>
      </c>
      <c r="B525" s="32" t="s">
        <v>1007</v>
      </c>
      <c r="C525" s="6" t="s">
        <v>1008</v>
      </c>
      <c r="D525" s="6" t="s">
        <v>432</v>
      </c>
      <c r="E525" s="6" t="s">
        <v>408</v>
      </c>
      <c r="F525" s="37">
        <v>225</v>
      </c>
      <c r="G525" s="37">
        <v>99</v>
      </c>
      <c r="H525" s="27">
        <v>102960</v>
      </c>
      <c r="I525" s="27">
        <v>0</v>
      </c>
      <c r="J525" s="12" t="s">
        <v>2039</v>
      </c>
      <c r="K525" s="23" t="s">
        <v>266</v>
      </c>
      <c r="L525" s="23" t="s">
        <v>266</v>
      </c>
    </row>
    <row r="526" spans="1:12" x14ac:dyDescent="0.3">
      <c r="A526" s="6" t="s">
        <v>254</v>
      </c>
      <c r="B526" s="32" t="s">
        <v>255</v>
      </c>
      <c r="C526" s="6" t="s">
        <v>257</v>
      </c>
      <c r="D526" s="6" t="s">
        <v>213</v>
      </c>
      <c r="E526" s="6" t="s">
        <v>77</v>
      </c>
      <c r="F526" s="37">
        <v>1585</v>
      </c>
      <c r="G526" s="37" t="s">
        <v>263</v>
      </c>
      <c r="H526" s="27">
        <v>61913</v>
      </c>
      <c r="I526" s="27">
        <v>0</v>
      </c>
      <c r="J526" s="12" t="s">
        <v>9</v>
      </c>
      <c r="K526" s="23" t="s">
        <v>266</v>
      </c>
      <c r="L526" s="23" t="s">
        <v>266</v>
      </c>
    </row>
    <row r="527" spans="1:12" x14ac:dyDescent="0.3">
      <c r="A527" s="6" t="s">
        <v>254</v>
      </c>
      <c r="B527" s="32" t="s">
        <v>269</v>
      </c>
      <c r="C527" s="6" t="s">
        <v>271</v>
      </c>
      <c r="D527" s="6" t="s">
        <v>272</v>
      </c>
      <c r="E527" s="6" t="s">
        <v>77</v>
      </c>
      <c r="F527" s="37">
        <v>530</v>
      </c>
      <c r="G527" s="37">
        <v>462</v>
      </c>
      <c r="H527" s="27">
        <v>63500</v>
      </c>
      <c r="I527" s="27">
        <v>0</v>
      </c>
      <c r="J527" s="12" t="s">
        <v>9</v>
      </c>
      <c r="K527" s="23" t="s">
        <v>266</v>
      </c>
      <c r="L527" s="23" t="s">
        <v>266</v>
      </c>
    </row>
    <row r="528" spans="1:12" x14ac:dyDescent="0.3">
      <c r="A528" s="6" t="s">
        <v>254</v>
      </c>
      <c r="B528" s="32" t="s">
        <v>279</v>
      </c>
      <c r="C528" s="6" t="s">
        <v>281</v>
      </c>
      <c r="D528" s="6" t="s">
        <v>282</v>
      </c>
      <c r="E528" s="6" t="s">
        <v>77</v>
      </c>
      <c r="F528" s="37">
        <v>165</v>
      </c>
      <c r="G528" s="37">
        <v>617</v>
      </c>
      <c r="H528" s="27">
        <v>59359</v>
      </c>
      <c r="I528" s="27">
        <v>0</v>
      </c>
      <c r="J528" s="12" t="s">
        <v>9</v>
      </c>
      <c r="K528" s="23" t="s">
        <v>266</v>
      </c>
      <c r="L528" s="23" t="s">
        <v>266</v>
      </c>
    </row>
    <row r="529" spans="1:12" x14ac:dyDescent="0.3">
      <c r="A529" s="6" t="s">
        <v>254</v>
      </c>
      <c r="B529" s="32" t="s">
        <v>290</v>
      </c>
      <c r="C529" s="6" t="s">
        <v>292</v>
      </c>
      <c r="D529" s="6" t="s">
        <v>282</v>
      </c>
      <c r="E529" s="6" t="s">
        <v>77</v>
      </c>
      <c r="F529" s="37">
        <v>355</v>
      </c>
      <c r="G529" s="37">
        <v>683</v>
      </c>
      <c r="H529" s="27">
        <v>51209</v>
      </c>
      <c r="I529" s="27">
        <v>0</v>
      </c>
      <c r="J529" s="12" t="s">
        <v>2039</v>
      </c>
      <c r="K529" s="23">
        <v>0</v>
      </c>
      <c r="L529" s="23">
        <v>706</v>
      </c>
    </row>
    <row r="530" spans="1:12" x14ac:dyDescent="0.3">
      <c r="A530" s="6" t="s">
        <v>254</v>
      </c>
      <c r="B530" s="32" t="s">
        <v>299</v>
      </c>
      <c r="C530" s="6" t="s">
        <v>301</v>
      </c>
      <c r="D530" s="6" t="s">
        <v>302</v>
      </c>
      <c r="E530" s="6" t="s">
        <v>77</v>
      </c>
      <c r="F530" s="37">
        <v>212</v>
      </c>
      <c r="G530" s="37">
        <v>63</v>
      </c>
      <c r="H530" s="27">
        <v>45423</v>
      </c>
      <c r="I530" s="27">
        <v>0</v>
      </c>
      <c r="J530" s="12" t="s">
        <v>2039</v>
      </c>
      <c r="K530" s="23" t="s">
        <v>266</v>
      </c>
      <c r="L530" s="23" t="s">
        <v>266</v>
      </c>
    </row>
    <row r="531" spans="1:12" x14ac:dyDescent="0.3">
      <c r="A531" s="6" t="s">
        <v>254</v>
      </c>
      <c r="B531" s="32" t="s">
        <v>309</v>
      </c>
      <c r="C531" s="6" t="s">
        <v>311</v>
      </c>
      <c r="D531" s="6" t="s">
        <v>312</v>
      </c>
      <c r="E531" s="6" t="s">
        <v>77</v>
      </c>
      <c r="F531" s="37">
        <v>6000</v>
      </c>
      <c r="G531" s="37" t="s">
        <v>263</v>
      </c>
      <c r="H531" s="27">
        <v>45986</v>
      </c>
      <c r="I531" s="27">
        <v>0</v>
      </c>
      <c r="J531" s="12" t="s">
        <v>9</v>
      </c>
      <c r="K531" s="23" t="s">
        <v>266</v>
      </c>
      <c r="L531" s="23" t="s">
        <v>266</v>
      </c>
    </row>
    <row r="532" spans="1:12" x14ac:dyDescent="0.3">
      <c r="A532" s="6" t="s">
        <v>254</v>
      </c>
      <c r="B532" s="32" t="s">
        <v>319</v>
      </c>
      <c r="C532" s="6" t="s">
        <v>321</v>
      </c>
      <c r="D532" s="6" t="s">
        <v>322</v>
      </c>
      <c r="E532" s="6" t="s">
        <v>328</v>
      </c>
      <c r="F532" s="37">
        <v>207</v>
      </c>
      <c r="G532" s="37">
        <v>4</v>
      </c>
      <c r="H532" s="27">
        <v>48772</v>
      </c>
      <c r="I532" s="27">
        <v>0</v>
      </c>
      <c r="J532" s="12" t="s">
        <v>9</v>
      </c>
      <c r="K532" s="23" t="s">
        <v>266</v>
      </c>
      <c r="L532" s="23" t="s">
        <v>266</v>
      </c>
    </row>
    <row r="533" spans="1:12" x14ac:dyDescent="0.3">
      <c r="A533" s="6" t="s">
        <v>254</v>
      </c>
      <c r="B533" s="32" t="s">
        <v>332</v>
      </c>
      <c r="C533" s="6" t="s">
        <v>241</v>
      </c>
      <c r="D533" s="6" t="s">
        <v>82</v>
      </c>
      <c r="E533" s="6" t="s">
        <v>77</v>
      </c>
      <c r="F533" s="37">
        <v>162</v>
      </c>
      <c r="G533" s="37">
        <v>496</v>
      </c>
      <c r="H533" s="27">
        <v>89694</v>
      </c>
      <c r="I533" s="27">
        <v>124200</v>
      </c>
      <c r="J533" s="12" t="s">
        <v>9</v>
      </c>
      <c r="K533" s="23">
        <v>70</v>
      </c>
      <c r="L533" s="23">
        <v>496</v>
      </c>
    </row>
    <row r="534" spans="1:12" x14ac:dyDescent="0.3">
      <c r="A534" s="6" t="s">
        <v>254</v>
      </c>
      <c r="B534" s="32" t="s">
        <v>342</v>
      </c>
      <c r="C534" s="6" t="s">
        <v>344</v>
      </c>
      <c r="D534" s="6" t="s">
        <v>234</v>
      </c>
      <c r="E534" s="6" t="s">
        <v>77</v>
      </c>
      <c r="F534" s="37">
        <v>198</v>
      </c>
      <c r="G534" s="37">
        <v>1462</v>
      </c>
      <c r="H534" s="27">
        <v>42076</v>
      </c>
      <c r="I534" s="27">
        <v>0</v>
      </c>
      <c r="J534" s="12" t="s">
        <v>2039</v>
      </c>
      <c r="K534" s="23" t="s">
        <v>266</v>
      </c>
      <c r="L534" s="23" t="s">
        <v>266</v>
      </c>
    </row>
    <row r="535" spans="1:12" x14ac:dyDescent="0.3">
      <c r="A535" s="6" t="s">
        <v>254</v>
      </c>
      <c r="B535" s="32" t="s">
        <v>351</v>
      </c>
      <c r="C535" s="6" t="s">
        <v>353</v>
      </c>
      <c r="D535" s="6" t="s">
        <v>354</v>
      </c>
      <c r="E535" s="6" t="s">
        <v>77</v>
      </c>
      <c r="F535" s="37">
        <v>100</v>
      </c>
      <c r="G535" s="37">
        <v>87</v>
      </c>
      <c r="H535" s="27">
        <v>43835</v>
      </c>
      <c r="I535" s="27">
        <v>62196</v>
      </c>
      <c r="J535" s="12" t="s">
        <v>9</v>
      </c>
      <c r="K535" s="23">
        <v>60</v>
      </c>
      <c r="L535" s="23">
        <v>87</v>
      </c>
    </row>
    <row r="536" spans="1:12" x14ac:dyDescent="0.3">
      <c r="A536" s="6" t="s">
        <v>254</v>
      </c>
      <c r="B536" s="32" t="s">
        <v>363</v>
      </c>
      <c r="C536" s="6" t="s">
        <v>365</v>
      </c>
      <c r="D536" s="6" t="s">
        <v>366</v>
      </c>
      <c r="E536" s="6" t="s">
        <v>77</v>
      </c>
      <c r="F536" s="37">
        <v>164</v>
      </c>
      <c r="G536" s="37">
        <v>592</v>
      </c>
      <c r="H536" s="27">
        <v>41758</v>
      </c>
      <c r="I536" s="27">
        <v>0</v>
      </c>
      <c r="J536" s="12" t="s">
        <v>9</v>
      </c>
      <c r="K536" s="23">
        <v>0</v>
      </c>
      <c r="L536" s="23">
        <v>468</v>
      </c>
    </row>
    <row r="537" spans="1:12" x14ac:dyDescent="0.3">
      <c r="A537" s="6" t="s">
        <v>254</v>
      </c>
      <c r="B537" s="32" t="s">
        <v>363</v>
      </c>
      <c r="C537" s="6" t="s">
        <v>374</v>
      </c>
      <c r="D537" s="6" t="s">
        <v>375</v>
      </c>
      <c r="E537" s="6" t="s">
        <v>77</v>
      </c>
      <c r="F537" s="37">
        <v>151</v>
      </c>
      <c r="G537" s="37">
        <v>0</v>
      </c>
      <c r="H537" s="27">
        <v>44425</v>
      </c>
      <c r="I537" s="27">
        <v>9000</v>
      </c>
      <c r="J537" s="12" t="s">
        <v>706</v>
      </c>
      <c r="K537" s="23">
        <v>0</v>
      </c>
      <c r="L537" s="23">
        <v>0</v>
      </c>
    </row>
    <row r="538" spans="1:12" x14ac:dyDescent="0.3">
      <c r="A538" s="6" t="s">
        <v>254</v>
      </c>
      <c r="B538" s="32" t="s">
        <v>363</v>
      </c>
      <c r="C538" s="6" t="s">
        <v>6651</v>
      </c>
      <c r="D538" s="6" t="s">
        <v>272</v>
      </c>
      <c r="E538" s="6" t="s">
        <v>77</v>
      </c>
      <c r="F538" s="37">
        <v>135</v>
      </c>
      <c r="G538" s="37">
        <v>0</v>
      </c>
      <c r="H538" s="27">
        <v>60528</v>
      </c>
      <c r="I538" s="27">
        <v>0</v>
      </c>
      <c r="J538" s="12" t="s">
        <v>9</v>
      </c>
      <c r="K538" s="23">
        <v>33</v>
      </c>
      <c r="L538" s="23">
        <v>1</v>
      </c>
    </row>
    <row r="539" spans="1:12" x14ac:dyDescent="0.3">
      <c r="A539" s="6" t="s">
        <v>254</v>
      </c>
      <c r="B539" s="32" t="s">
        <v>389</v>
      </c>
      <c r="C539" s="6" t="s">
        <v>391</v>
      </c>
      <c r="D539" s="6" t="s">
        <v>128</v>
      </c>
      <c r="E539" s="6" t="s">
        <v>77</v>
      </c>
      <c r="F539" s="37">
        <v>197</v>
      </c>
      <c r="G539" s="37">
        <v>0</v>
      </c>
      <c r="H539" s="27">
        <v>42018</v>
      </c>
      <c r="I539" s="27">
        <v>0</v>
      </c>
      <c r="J539" s="12" t="s">
        <v>9</v>
      </c>
      <c r="K539" s="23">
        <v>41</v>
      </c>
      <c r="L539" s="23">
        <v>0</v>
      </c>
    </row>
    <row r="540" spans="1:12" x14ac:dyDescent="0.3">
      <c r="A540" s="6" t="s">
        <v>254</v>
      </c>
      <c r="B540" s="32" t="s">
        <v>399</v>
      </c>
      <c r="C540" s="6" t="s">
        <v>401</v>
      </c>
      <c r="D540" s="6" t="s">
        <v>402</v>
      </c>
      <c r="E540" s="6" t="s">
        <v>77</v>
      </c>
      <c r="F540" s="37">
        <v>204</v>
      </c>
      <c r="G540" s="37" t="s">
        <v>263</v>
      </c>
      <c r="H540" s="27">
        <v>66343</v>
      </c>
      <c r="I540" s="27">
        <v>0</v>
      </c>
      <c r="J540" s="12" t="s">
        <v>2039</v>
      </c>
      <c r="K540" s="23" t="s">
        <v>266</v>
      </c>
      <c r="L540" s="23" t="s">
        <v>266</v>
      </c>
    </row>
    <row r="541" spans="1:12" x14ac:dyDescent="0.3">
      <c r="A541" s="6" t="s">
        <v>254</v>
      </c>
      <c r="B541" s="32" t="s">
        <v>6914</v>
      </c>
      <c r="C541" s="6" t="s">
        <v>6652</v>
      </c>
      <c r="D541" s="6" t="s">
        <v>1422</v>
      </c>
      <c r="E541" s="6" t="s">
        <v>859</v>
      </c>
      <c r="F541" s="37">
        <v>113</v>
      </c>
      <c r="G541" s="37">
        <v>1630</v>
      </c>
      <c r="H541" s="27">
        <v>53183</v>
      </c>
      <c r="I541" s="27">
        <v>110917</v>
      </c>
      <c r="J541" s="12" t="s">
        <v>9</v>
      </c>
      <c r="K541" s="23">
        <v>48</v>
      </c>
      <c r="L541" s="23">
        <v>1630</v>
      </c>
    </row>
    <row r="542" spans="1:12" x14ac:dyDescent="0.3">
      <c r="A542" s="6" t="s">
        <v>254</v>
      </c>
      <c r="B542" s="32" t="s">
        <v>6915</v>
      </c>
      <c r="C542" s="6" t="s">
        <v>6653</v>
      </c>
      <c r="D542" s="6" t="s">
        <v>1161</v>
      </c>
      <c r="E542" s="6" t="s">
        <v>77</v>
      </c>
      <c r="F542" s="37">
        <v>153</v>
      </c>
      <c r="G542" s="37" t="s">
        <v>263</v>
      </c>
      <c r="H542" s="27">
        <v>45942</v>
      </c>
      <c r="I542" s="27">
        <v>0</v>
      </c>
      <c r="J542" s="12" t="s">
        <v>9</v>
      </c>
      <c r="K542" s="23" t="s">
        <v>266</v>
      </c>
      <c r="L542" s="23" t="s">
        <v>266</v>
      </c>
    </row>
    <row r="543" spans="1:12" x14ac:dyDescent="0.3">
      <c r="A543" s="6" t="s">
        <v>254</v>
      </c>
      <c r="B543" s="32" t="s">
        <v>6916</v>
      </c>
      <c r="C543" s="6" t="s">
        <v>6654</v>
      </c>
      <c r="D543" s="6" t="s">
        <v>6655</v>
      </c>
      <c r="E543" s="6" t="s">
        <v>77</v>
      </c>
      <c r="F543" s="37">
        <v>235</v>
      </c>
      <c r="G543" s="37">
        <v>531</v>
      </c>
      <c r="H543" s="27">
        <v>41859</v>
      </c>
      <c r="I543" s="27">
        <v>79662</v>
      </c>
      <c r="J543" s="12" t="s">
        <v>9</v>
      </c>
      <c r="K543" s="23">
        <v>121</v>
      </c>
      <c r="L543" s="23">
        <v>560</v>
      </c>
    </row>
    <row r="544" spans="1:12" x14ac:dyDescent="0.3">
      <c r="A544" s="6" t="s">
        <v>254</v>
      </c>
      <c r="B544" s="32" t="s">
        <v>6917</v>
      </c>
      <c r="C544" s="6" t="s">
        <v>6656</v>
      </c>
      <c r="D544" s="6" t="s">
        <v>1642</v>
      </c>
      <c r="E544" s="6" t="s">
        <v>77</v>
      </c>
      <c r="F544" s="37">
        <v>226</v>
      </c>
      <c r="G544" s="37" t="s">
        <v>263</v>
      </c>
      <c r="H544" s="27">
        <v>47352</v>
      </c>
      <c r="I544" s="27">
        <v>0</v>
      </c>
      <c r="J544" s="12" t="s">
        <v>9</v>
      </c>
      <c r="K544" s="23">
        <v>1</v>
      </c>
      <c r="L544" s="23">
        <v>0</v>
      </c>
    </row>
    <row r="545" spans="1:12" x14ac:dyDescent="0.3">
      <c r="A545" s="6" t="s">
        <v>254</v>
      </c>
      <c r="B545" s="32" t="s">
        <v>6918</v>
      </c>
      <c r="C545" s="6" t="s">
        <v>6657</v>
      </c>
      <c r="D545" s="6" t="s">
        <v>960</v>
      </c>
      <c r="E545" s="6" t="s">
        <v>717</v>
      </c>
      <c r="F545" s="37">
        <v>184</v>
      </c>
      <c r="G545" s="37">
        <v>721</v>
      </c>
      <c r="H545" s="27">
        <v>91582</v>
      </c>
      <c r="I545" s="27">
        <v>0</v>
      </c>
      <c r="J545" s="12" t="s">
        <v>2039</v>
      </c>
      <c r="K545" s="23">
        <v>26</v>
      </c>
      <c r="L545" s="23">
        <v>721</v>
      </c>
    </row>
    <row r="546" spans="1:12" x14ac:dyDescent="0.3">
      <c r="A546" s="6" t="s">
        <v>254</v>
      </c>
      <c r="B546" s="32" t="s">
        <v>6918</v>
      </c>
      <c r="C546" s="6" t="s">
        <v>6658</v>
      </c>
      <c r="D546" s="6" t="s">
        <v>533</v>
      </c>
      <c r="E546" s="6" t="s">
        <v>77</v>
      </c>
      <c r="F546" s="37">
        <v>120</v>
      </c>
      <c r="G546" s="37">
        <v>56</v>
      </c>
      <c r="H546" s="27">
        <v>60830</v>
      </c>
      <c r="I546" s="27">
        <v>0</v>
      </c>
      <c r="J546" s="12" t="s">
        <v>2039</v>
      </c>
      <c r="K546" s="23" t="s">
        <v>266</v>
      </c>
      <c r="L546" s="23" t="s">
        <v>266</v>
      </c>
    </row>
    <row r="547" spans="1:12" x14ac:dyDescent="0.3">
      <c r="A547" s="6" t="s">
        <v>254</v>
      </c>
      <c r="B547" s="32" t="s">
        <v>6919</v>
      </c>
      <c r="C547" s="6" t="s">
        <v>6659</v>
      </c>
      <c r="D547" s="6" t="s">
        <v>312</v>
      </c>
      <c r="E547" s="6" t="s">
        <v>77</v>
      </c>
      <c r="F547" s="37">
        <v>1532</v>
      </c>
      <c r="G547" s="37">
        <v>3046</v>
      </c>
      <c r="H547" s="27">
        <v>69978</v>
      </c>
      <c r="I547" s="27">
        <v>0</v>
      </c>
      <c r="J547" s="12" t="s">
        <v>9</v>
      </c>
      <c r="K547" s="23" t="s">
        <v>266</v>
      </c>
      <c r="L547" s="23" t="s">
        <v>266</v>
      </c>
    </row>
    <row r="548" spans="1:12" x14ac:dyDescent="0.3">
      <c r="A548" s="6" t="s">
        <v>254</v>
      </c>
      <c r="B548" s="32" t="s">
        <v>6920</v>
      </c>
      <c r="C548" s="6" t="s">
        <v>6661</v>
      </c>
      <c r="D548" s="6" t="s">
        <v>676</v>
      </c>
      <c r="E548" s="6" t="s">
        <v>77</v>
      </c>
      <c r="F548" s="37">
        <v>118</v>
      </c>
      <c r="G548" s="37">
        <v>948</v>
      </c>
      <c r="H548" s="27">
        <v>40273</v>
      </c>
      <c r="I548" s="27">
        <v>0</v>
      </c>
      <c r="J548" s="12" t="s">
        <v>9</v>
      </c>
      <c r="K548" s="23">
        <v>0</v>
      </c>
      <c r="L548" s="23">
        <v>744</v>
      </c>
    </row>
    <row r="549" spans="1:12" x14ac:dyDescent="0.3">
      <c r="A549" s="6" t="s">
        <v>254</v>
      </c>
      <c r="B549" s="32" t="s">
        <v>6920</v>
      </c>
      <c r="C549" s="6" t="s">
        <v>6660</v>
      </c>
      <c r="D549" s="6" t="s">
        <v>366</v>
      </c>
      <c r="E549" s="6" t="s">
        <v>77</v>
      </c>
      <c r="F549" s="37">
        <v>396</v>
      </c>
      <c r="G549" s="37">
        <v>0</v>
      </c>
      <c r="H549" s="27">
        <v>42772</v>
      </c>
      <c r="I549" s="27">
        <v>0</v>
      </c>
      <c r="J549" s="12" t="s">
        <v>2039</v>
      </c>
      <c r="K549" s="23" t="s">
        <v>266</v>
      </c>
      <c r="L549" s="23" t="s">
        <v>266</v>
      </c>
    </row>
    <row r="550" spans="1:12" x14ac:dyDescent="0.3">
      <c r="A550" s="6" t="s">
        <v>254</v>
      </c>
      <c r="B550" s="32" t="s">
        <v>6921</v>
      </c>
      <c r="C550" s="6" t="s">
        <v>6662</v>
      </c>
      <c r="D550" s="6" t="s">
        <v>533</v>
      </c>
      <c r="E550" s="6" t="s">
        <v>77</v>
      </c>
      <c r="F550" s="37">
        <v>121</v>
      </c>
      <c r="G550" s="37">
        <v>823</v>
      </c>
      <c r="H550" s="27">
        <v>47063</v>
      </c>
      <c r="I550" s="27">
        <v>0</v>
      </c>
      <c r="J550" s="12" t="s">
        <v>9</v>
      </c>
      <c r="K550" s="23" t="s">
        <v>266</v>
      </c>
      <c r="L550" s="23" t="s">
        <v>266</v>
      </c>
    </row>
    <row r="551" spans="1:12" x14ac:dyDescent="0.3">
      <c r="A551" s="6" t="s">
        <v>254</v>
      </c>
      <c r="B551" s="32" t="s">
        <v>6921</v>
      </c>
      <c r="C551" s="6" t="s">
        <v>6713</v>
      </c>
      <c r="D551" s="6" t="s">
        <v>234</v>
      </c>
      <c r="E551" s="6" t="s">
        <v>77</v>
      </c>
      <c r="F551" s="37">
        <v>116</v>
      </c>
      <c r="G551" s="37">
        <v>0</v>
      </c>
      <c r="H551" s="27">
        <v>41204</v>
      </c>
      <c r="I551" s="27">
        <v>0</v>
      </c>
      <c r="J551" s="12" t="s">
        <v>9</v>
      </c>
      <c r="K551" s="23">
        <v>29</v>
      </c>
      <c r="L551" s="23">
        <v>0</v>
      </c>
    </row>
    <row r="552" spans="1:12" x14ac:dyDescent="0.3">
      <c r="A552" s="6" t="s">
        <v>254</v>
      </c>
      <c r="B552" s="32" t="s">
        <v>6922</v>
      </c>
      <c r="C552" s="6" t="s">
        <v>6663</v>
      </c>
      <c r="D552" s="6" t="s">
        <v>743</v>
      </c>
      <c r="E552" s="6" t="s">
        <v>728</v>
      </c>
      <c r="F552" s="37">
        <v>185</v>
      </c>
      <c r="G552" s="37">
        <v>148</v>
      </c>
      <c r="H552" s="27">
        <v>84798</v>
      </c>
      <c r="I552" s="27">
        <v>0</v>
      </c>
      <c r="J552" s="12" t="s">
        <v>9</v>
      </c>
      <c r="K552" s="23" t="s">
        <v>266</v>
      </c>
      <c r="L552" s="23" t="s">
        <v>266</v>
      </c>
    </row>
    <row r="553" spans="1:12" x14ac:dyDescent="0.3">
      <c r="A553" s="6" t="s">
        <v>254</v>
      </c>
      <c r="B553" s="32" t="s">
        <v>6922</v>
      </c>
      <c r="C553" s="6" t="s">
        <v>6664</v>
      </c>
      <c r="D553" s="6" t="s">
        <v>701</v>
      </c>
      <c r="E553" s="6" t="s">
        <v>728</v>
      </c>
      <c r="F553" s="37">
        <v>181</v>
      </c>
      <c r="G553" s="37">
        <v>0</v>
      </c>
      <c r="H553" s="27">
        <v>82352</v>
      </c>
      <c r="I553" s="27">
        <v>0</v>
      </c>
      <c r="J553" s="12" t="s">
        <v>9</v>
      </c>
      <c r="K553" s="23" t="s">
        <v>266</v>
      </c>
      <c r="L553" s="23" t="s">
        <v>266</v>
      </c>
    </row>
    <row r="554" spans="1:12" x14ac:dyDescent="0.3">
      <c r="A554" s="6" t="s">
        <v>254</v>
      </c>
      <c r="B554" s="32" t="s">
        <v>6923</v>
      </c>
      <c r="C554" s="6" t="s">
        <v>6665</v>
      </c>
      <c r="D554" s="6" t="s">
        <v>701</v>
      </c>
      <c r="E554" s="6" t="s">
        <v>77</v>
      </c>
      <c r="F554" s="37">
        <v>275</v>
      </c>
      <c r="G554" s="37" t="s">
        <v>263</v>
      </c>
      <c r="H554" s="27" t="s">
        <v>6666</v>
      </c>
      <c r="I554" s="27">
        <v>0</v>
      </c>
      <c r="J554" s="12" t="s">
        <v>9</v>
      </c>
      <c r="K554" s="23" t="s">
        <v>266</v>
      </c>
      <c r="L554" s="23" t="s">
        <v>266</v>
      </c>
    </row>
    <row r="555" spans="1:12" x14ac:dyDescent="0.3">
      <c r="A555" s="6" t="s">
        <v>254</v>
      </c>
      <c r="B555" s="32" t="s">
        <v>6924</v>
      </c>
      <c r="C555" s="6" t="s">
        <v>6667</v>
      </c>
      <c r="D555" s="6" t="s">
        <v>82</v>
      </c>
      <c r="E555" s="6" t="s">
        <v>77</v>
      </c>
      <c r="F555" s="37">
        <v>455</v>
      </c>
      <c r="G555" s="37">
        <v>1</v>
      </c>
      <c r="H555" s="27">
        <v>51568</v>
      </c>
      <c r="I555" s="27">
        <v>0</v>
      </c>
      <c r="J555" s="12" t="s">
        <v>9</v>
      </c>
      <c r="K555" s="23" t="s">
        <v>266</v>
      </c>
      <c r="L555" s="23" t="s">
        <v>266</v>
      </c>
    </row>
    <row r="556" spans="1:12" x14ac:dyDescent="0.3">
      <c r="A556" s="6" t="s">
        <v>254</v>
      </c>
      <c r="B556" s="32" t="s">
        <v>6925</v>
      </c>
      <c r="C556" s="6" t="s">
        <v>6668</v>
      </c>
      <c r="D556" s="6" t="s">
        <v>282</v>
      </c>
      <c r="E556" s="6" t="s">
        <v>77</v>
      </c>
      <c r="F556" s="37">
        <v>203</v>
      </c>
      <c r="G556" s="37" t="s">
        <v>263</v>
      </c>
      <c r="H556" s="27">
        <v>64464</v>
      </c>
      <c r="I556" s="27">
        <v>0</v>
      </c>
      <c r="J556" s="12" t="s">
        <v>706</v>
      </c>
      <c r="K556" s="23" t="s">
        <v>266</v>
      </c>
      <c r="L556" s="23" t="s">
        <v>266</v>
      </c>
    </row>
    <row r="557" spans="1:12" x14ac:dyDescent="0.3">
      <c r="A557" s="6" t="s">
        <v>254</v>
      </c>
      <c r="B557" s="32" t="s">
        <v>6926</v>
      </c>
      <c r="C557" s="6" t="s">
        <v>6669</v>
      </c>
      <c r="D557" s="6" t="s">
        <v>213</v>
      </c>
      <c r="E557" s="6" t="s">
        <v>77</v>
      </c>
      <c r="F557" s="37">
        <v>219</v>
      </c>
      <c r="G557" s="37" t="s">
        <v>263</v>
      </c>
      <c r="H557" s="27">
        <v>67100</v>
      </c>
      <c r="I557" s="27">
        <v>0</v>
      </c>
      <c r="J557" s="12" t="s">
        <v>2039</v>
      </c>
      <c r="K557" s="23" t="s">
        <v>266</v>
      </c>
      <c r="L557" s="23" t="s">
        <v>266</v>
      </c>
    </row>
    <row r="558" spans="1:12" x14ac:dyDescent="0.3">
      <c r="A558" s="6" t="s">
        <v>254</v>
      </c>
      <c r="B558" s="32" t="s">
        <v>6927</v>
      </c>
      <c r="C558" s="6" t="s">
        <v>6670</v>
      </c>
      <c r="D558" s="6" t="s">
        <v>743</v>
      </c>
      <c r="E558" s="6" t="s">
        <v>77</v>
      </c>
      <c r="F558" s="37">
        <v>185</v>
      </c>
      <c r="G558" s="37">
        <v>112</v>
      </c>
      <c r="H558" s="27">
        <v>82624</v>
      </c>
      <c r="I558" s="27">
        <v>0</v>
      </c>
      <c r="J558" s="12" t="s">
        <v>2039</v>
      </c>
      <c r="K558" s="23" t="s">
        <v>266</v>
      </c>
      <c r="L558" s="23" t="s">
        <v>266</v>
      </c>
    </row>
    <row r="559" spans="1:12" x14ac:dyDescent="0.3">
      <c r="A559" s="6" t="s">
        <v>254</v>
      </c>
      <c r="B559" s="32" t="s">
        <v>6928</v>
      </c>
      <c r="C559" s="6" t="s">
        <v>6671</v>
      </c>
      <c r="D559" s="6" t="s">
        <v>743</v>
      </c>
      <c r="E559" s="6" t="s">
        <v>408</v>
      </c>
      <c r="F559" s="37">
        <v>270</v>
      </c>
      <c r="G559" s="37" t="s">
        <v>263</v>
      </c>
      <c r="H559" s="27">
        <v>81142</v>
      </c>
      <c r="I559" s="27">
        <v>0</v>
      </c>
      <c r="J559" s="12" t="s">
        <v>9</v>
      </c>
      <c r="K559" s="23" t="s">
        <v>266</v>
      </c>
      <c r="L559" s="23" t="s">
        <v>266</v>
      </c>
    </row>
    <row r="560" spans="1:12" x14ac:dyDescent="0.3">
      <c r="A560" s="6" t="s">
        <v>254</v>
      </c>
      <c r="B560" s="32" t="s">
        <v>6929</v>
      </c>
      <c r="C560" s="6" t="s">
        <v>6672</v>
      </c>
      <c r="D560" s="6" t="s">
        <v>3417</v>
      </c>
      <c r="E560" s="6" t="s">
        <v>77</v>
      </c>
      <c r="F560" s="37">
        <v>364</v>
      </c>
      <c r="G560" s="37">
        <v>551</v>
      </c>
      <c r="H560" s="27">
        <v>50544</v>
      </c>
      <c r="I560" s="27">
        <v>0</v>
      </c>
      <c r="J560" s="12" t="s">
        <v>706</v>
      </c>
      <c r="K560" s="23" t="s">
        <v>266</v>
      </c>
      <c r="L560" s="23" t="s">
        <v>266</v>
      </c>
    </row>
    <row r="561" spans="1:12" x14ac:dyDescent="0.3">
      <c r="A561" s="6" t="s">
        <v>254</v>
      </c>
      <c r="B561" s="32" t="s">
        <v>6930</v>
      </c>
      <c r="C561" s="6" t="s">
        <v>6673</v>
      </c>
      <c r="D561" s="6" t="s">
        <v>113</v>
      </c>
      <c r="E561" s="6" t="s">
        <v>1980</v>
      </c>
      <c r="F561" s="37">
        <v>156</v>
      </c>
      <c r="G561" s="37">
        <v>78</v>
      </c>
      <c r="H561" s="27">
        <v>79432</v>
      </c>
      <c r="I561" s="27">
        <v>0</v>
      </c>
      <c r="J561" s="12" t="s">
        <v>2039</v>
      </c>
      <c r="K561" s="23" t="s">
        <v>266</v>
      </c>
      <c r="L561" s="23" t="s">
        <v>266</v>
      </c>
    </row>
    <row r="562" spans="1:12" x14ac:dyDescent="0.3">
      <c r="A562" s="6" t="s">
        <v>254</v>
      </c>
      <c r="B562" s="32" t="s">
        <v>6931</v>
      </c>
      <c r="C562" s="6" t="s">
        <v>6674</v>
      </c>
      <c r="D562" s="6" t="s">
        <v>213</v>
      </c>
      <c r="E562" s="6" t="s">
        <v>77</v>
      </c>
      <c r="F562" s="37">
        <v>297</v>
      </c>
      <c r="G562" s="37">
        <v>88</v>
      </c>
      <c r="H562" s="27">
        <v>67172</v>
      </c>
      <c r="I562" s="27">
        <v>0</v>
      </c>
      <c r="J562" s="12" t="s">
        <v>9</v>
      </c>
      <c r="K562" s="23" t="s">
        <v>266</v>
      </c>
      <c r="L562" s="23" t="s">
        <v>266</v>
      </c>
    </row>
    <row r="563" spans="1:12" x14ac:dyDescent="0.3">
      <c r="A563" s="6" t="s">
        <v>254</v>
      </c>
      <c r="B563" s="32" t="s">
        <v>6932</v>
      </c>
      <c r="C563" s="6" t="s">
        <v>6714</v>
      </c>
      <c r="D563" s="6" t="s">
        <v>213</v>
      </c>
      <c r="E563" s="6" t="s">
        <v>77</v>
      </c>
      <c r="F563" s="37">
        <v>252</v>
      </c>
      <c r="G563" s="37">
        <v>835</v>
      </c>
      <c r="H563" s="27">
        <v>79885</v>
      </c>
      <c r="I563" s="27">
        <v>0</v>
      </c>
      <c r="J563" s="12" t="s">
        <v>9</v>
      </c>
      <c r="K563" s="23" t="s">
        <v>266</v>
      </c>
      <c r="L563" s="23" t="s">
        <v>266</v>
      </c>
    </row>
    <row r="564" spans="1:12" x14ac:dyDescent="0.3">
      <c r="A564" s="6" t="s">
        <v>254</v>
      </c>
      <c r="B564" s="32" t="s">
        <v>6932</v>
      </c>
      <c r="C564" s="6" t="s">
        <v>6715</v>
      </c>
      <c r="D564" s="6" t="s">
        <v>743</v>
      </c>
      <c r="E564" s="6" t="s">
        <v>408</v>
      </c>
      <c r="F564" s="37">
        <v>135</v>
      </c>
      <c r="G564" s="37">
        <v>11</v>
      </c>
      <c r="H564" s="27">
        <v>161478</v>
      </c>
      <c r="I564" s="27">
        <v>114841</v>
      </c>
      <c r="J564" s="12" t="s">
        <v>9</v>
      </c>
      <c r="K564" s="23">
        <v>169</v>
      </c>
      <c r="L564" s="23">
        <v>11</v>
      </c>
    </row>
    <row r="565" spans="1:12" x14ac:dyDescent="0.3">
      <c r="A565" s="6" t="s">
        <v>254</v>
      </c>
      <c r="B565" s="32" t="s">
        <v>6933</v>
      </c>
      <c r="C565" s="6" t="s">
        <v>6716</v>
      </c>
      <c r="D565" s="6" t="s">
        <v>476</v>
      </c>
      <c r="E565" s="6" t="s">
        <v>77</v>
      </c>
      <c r="F565" s="37">
        <v>225</v>
      </c>
      <c r="G565" s="37">
        <v>1747</v>
      </c>
      <c r="H565" s="27">
        <v>54572</v>
      </c>
      <c r="I565" s="27">
        <v>0</v>
      </c>
      <c r="J565" s="12" t="s">
        <v>2039</v>
      </c>
      <c r="K565" s="23" t="s">
        <v>266</v>
      </c>
      <c r="L565" s="23" t="s">
        <v>266</v>
      </c>
    </row>
    <row r="566" spans="1:12" x14ac:dyDescent="0.3">
      <c r="A566" s="6" t="s">
        <v>254</v>
      </c>
      <c r="B566" s="32" t="s">
        <v>6934</v>
      </c>
      <c r="C566" s="6" t="s">
        <v>6719</v>
      </c>
      <c r="D566" s="6" t="s">
        <v>198</v>
      </c>
      <c r="E566" s="6" t="s">
        <v>77</v>
      </c>
      <c r="F566" s="37">
        <v>237</v>
      </c>
      <c r="G566" s="37">
        <v>1155</v>
      </c>
      <c r="H566" s="27">
        <v>53449</v>
      </c>
      <c r="I566" s="27">
        <v>0</v>
      </c>
      <c r="J566" s="12" t="s">
        <v>706</v>
      </c>
      <c r="K566" s="23" t="s">
        <v>266</v>
      </c>
      <c r="L566" s="23" t="s">
        <v>266</v>
      </c>
    </row>
    <row r="567" spans="1:12" x14ac:dyDescent="0.3">
      <c r="A567" s="6" t="s">
        <v>254</v>
      </c>
      <c r="B567" s="32" t="s">
        <v>6935</v>
      </c>
      <c r="C567" s="6" t="s">
        <v>6724</v>
      </c>
      <c r="D567" s="6" t="s">
        <v>1586</v>
      </c>
      <c r="E567" s="6" t="s">
        <v>77</v>
      </c>
      <c r="F567" s="37">
        <v>450</v>
      </c>
      <c r="G567" s="37" t="s">
        <v>263</v>
      </c>
      <c r="H567" s="27">
        <v>47037</v>
      </c>
      <c r="I567" s="27">
        <v>0</v>
      </c>
      <c r="J567" s="12" t="s">
        <v>9</v>
      </c>
      <c r="K567" s="23" t="s">
        <v>266</v>
      </c>
      <c r="L567" s="23" t="s">
        <v>266</v>
      </c>
    </row>
    <row r="568" spans="1:12" x14ac:dyDescent="0.3">
      <c r="A568" s="6" t="s">
        <v>254</v>
      </c>
      <c r="B568" s="32" t="s">
        <v>6936</v>
      </c>
      <c r="C568" s="6" t="s">
        <v>6725</v>
      </c>
      <c r="D568" s="6" t="s">
        <v>432</v>
      </c>
      <c r="E568" s="6" t="s">
        <v>77</v>
      </c>
      <c r="F568" s="37">
        <v>184</v>
      </c>
      <c r="G568" s="37" t="s">
        <v>263</v>
      </c>
      <c r="H568" s="27">
        <v>73897</v>
      </c>
      <c r="I568" s="27">
        <v>0</v>
      </c>
      <c r="J568" s="12" t="s">
        <v>9</v>
      </c>
      <c r="K568" s="23" t="s">
        <v>266</v>
      </c>
      <c r="L568" s="23" t="s">
        <v>266</v>
      </c>
    </row>
    <row r="569" spans="1:12" x14ac:dyDescent="0.3">
      <c r="A569" s="6" t="s">
        <v>254</v>
      </c>
      <c r="B569" s="32" t="s">
        <v>6937</v>
      </c>
      <c r="C569" s="6" t="s">
        <v>6726</v>
      </c>
      <c r="D569" s="6" t="s">
        <v>82</v>
      </c>
      <c r="E569" s="6" t="s">
        <v>77</v>
      </c>
      <c r="F569" s="37">
        <v>317</v>
      </c>
      <c r="G569" s="37" t="s">
        <v>263</v>
      </c>
      <c r="H569" s="27">
        <v>49956</v>
      </c>
      <c r="I569" s="27">
        <v>0</v>
      </c>
      <c r="J569" s="12" t="s">
        <v>9</v>
      </c>
      <c r="K569" s="23" t="s">
        <v>266</v>
      </c>
      <c r="L569" s="23" t="s">
        <v>266</v>
      </c>
    </row>
    <row r="570" spans="1:12" x14ac:dyDescent="0.3">
      <c r="A570" s="6" t="s">
        <v>254</v>
      </c>
      <c r="B570" s="32" t="s">
        <v>6938</v>
      </c>
      <c r="C570" s="6" t="s">
        <v>6731</v>
      </c>
      <c r="D570" s="6" t="s">
        <v>282</v>
      </c>
      <c r="E570" s="6" t="s">
        <v>77</v>
      </c>
      <c r="F570" s="37">
        <v>175</v>
      </c>
      <c r="G570" s="37">
        <v>2</v>
      </c>
      <c r="H570" s="27">
        <v>66120</v>
      </c>
      <c r="I570" s="27">
        <v>0</v>
      </c>
      <c r="J570" s="12" t="s">
        <v>9</v>
      </c>
      <c r="K570" s="23" t="s">
        <v>266</v>
      </c>
      <c r="L570" s="23" t="s">
        <v>266</v>
      </c>
    </row>
    <row r="571" spans="1:12" x14ac:dyDescent="0.3">
      <c r="A571" s="6" t="s">
        <v>254</v>
      </c>
      <c r="B571" s="32" t="s">
        <v>6939</v>
      </c>
      <c r="C571" s="6" t="s">
        <v>6734</v>
      </c>
      <c r="D571" s="6" t="s">
        <v>5092</v>
      </c>
      <c r="E571" s="6" t="s">
        <v>77</v>
      </c>
      <c r="F571" s="37">
        <v>503</v>
      </c>
      <c r="G571" s="37">
        <v>1609</v>
      </c>
      <c r="H571" s="27">
        <v>87036</v>
      </c>
      <c r="I571" s="27">
        <v>0</v>
      </c>
      <c r="J571" s="12" t="s">
        <v>9</v>
      </c>
      <c r="K571" s="23" t="s">
        <v>266</v>
      </c>
      <c r="L571" s="23" t="s">
        <v>266</v>
      </c>
    </row>
    <row r="572" spans="1:12" x14ac:dyDescent="0.3">
      <c r="A572" s="6" t="s">
        <v>254</v>
      </c>
      <c r="B572" s="32" t="s">
        <v>6940</v>
      </c>
      <c r="C572" s="6" t="s">
        <v>6735</v>
      </c>
      <c r="D572" s="6" t="s">
        <v>302</v>
      </c>
      <c r="E572" s="6" t="s">
        <v>77</v>
      </c>
      <c r="F572" s="37">
        <v>92</v>
      </c>
      <c r="G572" s="37" t="s">
        <v>263</v>
      </c>
      <c r="H572" s="27">
        <v>82346</v>
      </c>
      <c r="I572" s="27">
        <v>0</v>
      </c>
      <c r="J572" s="12" t="s">
        <v>9</v>
      </c>
      <c r="K572" s="23" t="s">
        <v>266</v>
      </c>
      <c r="L572" s="23" t="s">
        <v>266</v>
      </c>
    </row>
    <row r="573" spans="1:12" x14ac:dyDescent="0.3">
      <c r="A573" s="6" t="s">
        <v>254</v>
      </c>
      <c r="B573" s="32" t="s">
        <v>6941</v>
      </c>
      <c r="C573" s="6" t="s">
        <v>6738</v>
      </c>
      <c r="D573" s="6" t="s">
        <v>1642</v>
      </c>
      <c r="E573" s="6" t="s">
        <v>77</v>
      </c>
      <c r="F573" s="37">
        <v>361</v>
      </c>
      <c r="G573" s="37" t="s">
        <v>263</v>
      </c>
      <c r="H573" s="27">
        <v>54975</v>
      </c>
      <c r="I573" s="27">
        <v>0</v>
      </c>
      <c r="J573" s="12" t="s">
        <v>9</v>
      </c>
      <c r="K573" s="23" t="s">
        <v>266</v>
      </c>
      <c r="L573" s="23" t="s">
        <v>266</v>
      </c>
    </row>
    <row r="574" spans="1:12" x14ac:dyDescent="0.3">
      <c r="A574" s="6" t="s">
        <v>254</v>
      </c>
      <c r="B574" s="32" t="s">
        <v>6942</v>
      </c>
      <c r="C574" s="6" t="s">
        <v>6739</v>
      </c>
      <c r="D574" s="6" t="s">
        <v>3262</v>
      </c>
      <c r="E574" s="6" t="s">
        <v>77</v>
      </c>
      <c r="F574" s="37">
        <v>86</v>
      </c>
      <c r="G574" s="37">
        <v>41</v>
      </c>
      <c r="H574" s="27" t="s">
        <v>6740</v>
      </c>
      <c r="I574" s="27">
        <v>0</v>
      </c>
      <c r="J574" s="12" t="s">
        <v>2039</v>
      </c>
      <c r="K574" s="23" t="s">
        <v>266</v>
      </c>
      <c r="L574" s="23" t="s">
        <v>266</v>
      </c>
    </row>
    <row r="575" spans="1:12" x14ac:dyDescent="0.3">
      <c r="A575" s="6" t="s">
        <v>254</v>
      </c>
      <c r="B575" s="32" t="s">
        <v>6943</v>
      </c>
      <c r="C575" s="6" t="s">
        <v>6742</v>
      </c>
      <c r="D575" s="6" t="s">
        <v>432</v>
      </c>
      <c r="E575" s="6" t="s">
        <v>77</v>
      </c>
      <c r="F575" s="37">
        <v>612</v>
      </c>
      <c r="G575" s="37">
        <v>1389</v>
      </c>
      <c r="H575" s="27">
        <v>98931</v>
      </c>
      <c r="I575" s="27">
        <v>0</v>
      </c>
      <c r="J575" s="12" t="s">
        <v>9</v>
      </c>
      <c r="K575" s="23" t="s">
        <v>266</v>
      </c>
      <c r="L575" s="23" t="s">
        <v>266</v>
      </c>
    </row>
    <row r="576" spans="1:12" x14ac:dyDescent="0.3">
      <c r="A576" s="6" t="s">
        <v>254</v>
      </c>
      <c r="B576" s="32" t="s">
        <v>6944</v>
      </c>
      <c r="C576" s="6" t="s">
        <v>6745</v>
      </c>
      <c r="D576" s="6" t="s">
        <v>312</v>
      </c>
      <c r="E576" s="6" t="s">
        <v>77</v>
      </c>
      <c r="F576" s="37">
        <v>141</v>
      </c>
      <c r="G576" s="37">
        <v>0</v>
      </c>
      <c r="H576" s="27">
        <v>50302</v>
      </c>
      <c r="I576" s="27">
        <v>0</v>
      </c>
      <c r="J576" s="12" t="s">
        <v>9</v>
      </c>
      <c r="K576" s="23" t="s">
        <v>266</v>
      </c>
      <c r="L576" s="23" t="s">
        <v>266</v>
      </c>
    </row>
    <row r="577" spans="1:12" x14ac:dyDescent="0.3">
      <c r="A577" s="6" t="s">
        <v>254</v>
      </c>
      <c r="B577" s="32" t="s">
        <v>6945</v>
      </c>
      <c r="C577" s="6" t="s">
        <v>6746</v>
      </c>
      <c r="D577" s="6" t="s">
        <v>221</v>
      </c>
      <c r="E577" s="6" t="s">
        <v>77</v>
      </c>
      <c r="F577" s="37">
        <v>772</v>
      </c>
      <c r="G577" s="37">
        <v>0</v>
      </c>
      <c r="H577" s="27">
        <v>50235</v>
      </c>
      <c r="I577" s="27">
        <v>0</v>
      </c>
      <c r="J577" s="12" t="s">
        <v>9</v>
      </c>
      <c r="K577" s="23" t="s">
        <v>266</v>
      </c>
      <c r="L577" s="23" t="s">
        <v>266</v>
      </c>
    </row>
    <row r="578" spans="1:12" x14ac:dyDescent="0.3">
      <c r="A578" s="6" t="s">
        <v>254</v>
      </c>
      <c r="B578" s="32" t="s">
        <v>6946</v>
      </c>
      <c r="C578" s="6" t="s">
        <v>6747</v>
      </c>
      <c r="D578" s="6" t="s">
        <v>1368</v>
      </c>
      <c r="E578" s="6" t="s">
        <v>77</v>
      </c>
      <c r="F578" s="37">
        <v>451</v>
      </c>
      <c r="G578" s="37" t="s">
        <v>263</v>
      </c>
      <c r="H578" s="27">
        <v>50634</v>
      </c>
      <c r="I578" s="27">
        <v>0</v>
      </c>
      <c r="J578" s="12" t="s">
        <v>2039</v>
      </c>
      <c r="K578" s="23" t="s">
        <v>266</v>
      </c>
      <c r="L578" s="23" t="s">
        <v>266</v>
      </c>
    </row>
    <row r="579" spans="1:12" x14ac:dyDescent="0.3">
      <c r="A579" s="6" t="s">
        <v>254</v>
      </c>
      <c r="B579" s="32" t="s">
        <v>6946</v>
      </c>
      <c r="C579" s="6" t="s">
        <v>6748</v>
      </c>
      <c r="D579" s="6" t="s">
        <v>3417</v>
      </c>
      <c r="E579" s="6" t="s">
        <v>77</v>
      </c>
      <c r="F579" s="37">
        <v>491</v>
      </c>
      <c r="G579" s="37" t="s">
        <v>263</v>
      </c>
      <c r="H579" s="27">
        <v>52141</v>
      </c>
      <c r="I579" s="27">
        <v>0</v>
      </c>
      <c r="J579" s="12" t="s">
        <v>9</v>
      </c>
      <c r="K579" s="23" t="s">
        <v>266</v>
      </c>
      <c r="L579" s="23" t="s">
        <v>266</v>
      </c>
    </row>
    <row r="580" spans="1:12" x14ac:dyDescent="0.3">
      <c r="A580" s="6" t="s">
        <v>254</v>
      </c>
      <c r="B580" s="32" t="s">
        <v>6947</v>
      </c>
      <c r="C580" s="6" t="s">
        <v>6749</v>
      </c>
      <c r="D580" s="6" t="s">
        <v>234</v>
      </c>
      <c r="E580" s="6" t="s">
        <v>328</v>
      </c>
      <c r="F580" s="37">
        <v>767</v>
      </c>
      <c r="G580" s="37" t="s">
        <v>263</v>
      </c>
      <c r="H580" s="27">
        <v>45806</v>
      </c>
      <c r="I580" s="27">
        <v>0</v>
      </c>
      <c r="J580" s="12" t="s">
        <v>9</v>
      </c>
      <c r="K580" s="23" t="s">
        <v>266</v>
      </c>
      <c r="L580" s="23" t="s">
        <v>266</v>
      </c>
    </row>
    <row r="581" spans="1:12" x14ac:dyDescent="0.3">
      <c r="A581" s="6" t="s">
        <v>254</v>
      </c>
      <c r="B581" s="32" t="s">
        <v>6948</v>
      </c>
      <c r="C581" s="6" t="s">
        <v>6751</v>
      </c>
      <c r="D581" s="6" t="s">
        <v>322</v>
      </c>
      <c r="E581" s="6" t="s">
        <v>77</v>
      </c>
      <c r="F581" s="37">
        <v>153</v>
      </c>
      <c r="G581" s="37">
        <v>347</v>
      </c>
      <c r="H581" s="27">
        <v>51741</v>
      </c>
      <c r="I581" s="27">
        <v>0</v>
      </c>
      <c r="J581" s="12" t="s">
        <v>9</v>
      </c>
      <c r="K581" s="23" t="s">
        <v>266</v>
      </c>
      <c r="L581" s="23" t="s">
        <v>266</v>
      </c>
    </row>
    <row r="582" spans="1:12" x14ac:dyDescent="0.3">
      <c r="A582" s="6" t="s">
        <v>254</v>
      </c>
      <c r="B582" s="32" t="s">
        <v>6949</v>
      </c>
      <c r="C582" s="6" t="s">
        <v>6754</v>
      </c>
      <c r="D582" s="6" t="s">
        <v>701</v>
      </c>
      <c r="E582" s="6" t="s">
        <v>408</v>
      </c>
      <c r="F582" s="37">
        <v>183</v>
      </c>
      <c r="G582" s="37" t="s">
        <v>263</v>
      </c>
      <c r="H582" s="27">
        <v>115611</v>
      </c>
      <c r="I582" s="27">
        <v>0</v>
      </c>
      <c r="J582" s="12" t="s">
        <v>9</v>
      </c>
      <c r="K582" s="23" t="s">
        <v>266</v>
      </c>
      <c r="L582" s="23" t="s">
        <v>266</v>
      </c>
    </row>
    <row r="583" spans="1:12" x14ac:dyDescent="0.3">
      <c r="A583" s="6" t="s">
        <v>254</v>
      </c>
      <c r="B583" s="32">
        <v>45490</v>
      </c>
      <c r="C583" s="6" t="s">
        <v>6798</v>
      </c>
      <c r="D583" s="6" t="s">
        <v>221</v>
      </c>
      <c r="E583" s="6" t="s">
        <v>6821</v>
      </c>
      <c r="F583" s="37">
        <v>209</v>
      </c>
      <c r="G583" s="37">
        <v>0</v>
      </c>
      <c r="H583" s="27">
        <v>53340</v>
      </c>
      <c r="I583" s="27">
        <v>0</v>
      </c>
      <c r="J583" s="12" t="s">
        <v>9</v>
      </c>
      <c r="K583" s="23" t="s">
        <v>266</v>
      </c>
      <c r="L583" s="23" t="s">
        <v>266</v>
      </c>
    </row>
    <row r="584" spans="1:12" x14ac:dyDescent="0.3">
      <c r="A584" s="6" t="s">
        <v>254</v>
      </c>
      <c r="B584" s="32" t="s">
        <v>6950</v>
      </c>
      <c r="C584" s="6" t="s">
        <v>6603</v>
      </c>
      <c r="D584" s="6" t="s">
        <v>432</v>
      </c>
      <c r="E584" s="6" t="s">
        <v>77</v>
      </c>
      <c r="F584" s="37">
        <v>320</v>
      </c>
      <c r="G584" s="37">
        <v>73</v>
      </c>
      <c r="H584" s="27">
        <v>75000</v>
      </c>
      <c r="I584" s="27">
        <v>949285</v>
      </c>
      <c r="J584" s="12" t="s">
        <v>2477</v>
      </c>
      <c r="K584" s="23">
        <v>207</v>
      </c>
      <c r="L584" s="23">
        <v>73</v>
      </c>
    </row>
    <row r="585" spans="1:12" x14ac:dyDescent="0.3">
      <c r="A585" s="6" t="s">
        <v>254</v>
      </c>
      <c r="B585" s="32" t="s">
        <v>6951</v>
      </c>
      <c r="C585" s="6" t="s">
        <v>6609</v>
      </c>
      <c r="D585" s="6" t="s">
        <v>1237</v>
      </c>
      <c r="E585" s="6" t="s">
        <v>77</v>
      </c>
      <c r="F585" s="37">
        <v>180</v>
      </c>
      <c r="G585" s="37">
        <v>0</v>
      </c>
      <c r="H585" s="27" t="s">
        <v>6610</v>
      </c>
      <c r="I585" s="27">
        <v>976595</v>
      </c>
      <c r="J585" s="12" t="s">
        <v>11</v>
      </c>
      <c r="K585" s="23">
        <v>196</v>
      </c>
      <c r="L585" s="23">
        <v>9</v>
      </c>
    </row>
    <row r="586" spans="1:12" x14ac:dyDescent="0.3">
      <c r="A586" s="6" t="s">
        <v>254</v>
      </c>
      <c r="B586" s="32" t="s">
        <v>6952</v>
      </c>
      <c r="C586" s="6" t="s">
        <v>6585</v>
      </c>
      <c r="D586" s="6" t="s">
        <v>960</v>
      </c>
      <c r="E586" s="6" t="s">
        <v>1335</v>
      </c>
      <c r="F586" s="37">
        <v>968</v>
      </c>
      <c r="G586" s="37">
        <v>0</v>
      </c>
      <c r="H586" s="27">
        <v>28100</v>
      </c>
      <c r="I586" s="27">
        <v>7240000</v>
      </c>
      <c r="J586" s="12" t="s">
        <v>11</v>
      </c>
      <c r="K586" s="23">
        <v>1229</v>
      </c>
      <c r="L586" s="23">
        <v>0</v>
      </c>
    </row>
    <row r="587" spans="1:12" x14ac:dyDescent="0.3">
      <c r="A587" s="6" t="s">
        <v>254</v>
      </c>
      <c r="B587" s="32" t="s">
        <v>6953</v>
      </c>
      <c r="C587" s="6" t="s">
        <v>6586</v>
      </c>
      <c r="D587" s="6" t="s">
        <v>82</v>
      </c>
      <c r="E587" s="6" t="s">
        <v>77</v>
      </c>
      <c r="F587" s="37">
        <v>264</v>
      </c>
      <c r="G587" s="37">
        <v>56</v>
      </c>
      <c r="H587" s="27">
        <v>29412</v>
      </c>
      <c r="I587" s="27">
        <v>473720</v>
      </c>
      <c r="J587" s="12" t="s">
        <v>2477</v>
      </c>
      <c r="K587" s="23">
        <v>147</v>
      </c>
      <c r="L587" s="23">
        <v>57</v>
      </c>
    </row>
    <row r="588" spans="1:12" x14ac:dyDescent="0.3">
      <c r="A588" s="6" t="s">
        <v>254</v>
      </c>
      <c r="B588" s="32" t="s">
        <v>6954</v>
      </c>
      <c r="C588" s="6" t="s">
        <v>6587</v>
      </c>
      <c r="D588" s="6" t="s">
        <v>476</v>
      </c>
      <c r="E588" s="6" t="s">
        <v>77</v>
      </c>
      <c r="F588" s="37">
        <v>160</v>
      </c>
      <c r="G588" s="37">
        <v>0</v>
      </c>
      <c r="H588" s="27">
        <v>33400</v>
      </c>
      <c r="I588" s="27">
        <v>215424</v>
      </c>
      <c r="J588" s="12" t="s">
        <v>2477</v>
      </c>
      <c r="K588" s="23">
        <v>131</v>
      </c>
      <c r="L588" s="23">
        <v>0</v>
      </c>
    </row>
    <row r="589" spans="1:12" x14ac:dyDescent="0.3">
      <c r="A589" s="6" t="s">
        <v>254</v>
      </c>
      <c r="B589" s="32" t="s">
        <v>6955</v>
      </c>
      <c r="C589" s="6" t="s">
        <v>6595</v>
      </c>
      <c r="D589" s="6" t="s">
        <v>432</v>
      </c>
      <c r="E589" s="6" t="s">
        <v>717</v>
      </c>
      <c r="F589" s="37">
        <v>320</v>
      </c>
      <c r="G589" s="37">
        <v>0</v>
      </c>
      <c r="H589" s="27">
        <v>57589</v>
      </c>
      <c r="I589" s="27">
        <v>8405493</v>
      </c>
      <c r="J589" s="12" t="s">
        <v>11</v>
      </c>
      <c r="K589" s="23">
        <v>378</v>
      </c>
      <c r="L589" s="23">
        <v>951</v>
      </c>
    </row>
    <row r="590" spans="1:12" x14ac:dyDescent="0.3">
      <c r="A590" s="6" t="s">
        <v>254</v>
      </c>
      <c r="B590" s="32" t="s">
        <v>6956</v>
      </c>
      <c r="C590" s="6" t="s">
        <v>6596</v>
      </c>
      <c r="D590" s="6" t="s">
        <v>6597</v>
      </c>
      <c r="E590" s="6" t="s">
        <v>77</v>
      </c>
      <c r="F590" s="37">
        <v>168</v>
      </c>
      <c r="G590" s="37">
        <v>398</v>
      </c>
      <c r="H590" s="27">
        <v>47839</v>
      </c>
      <c r="I590" s="27">
        <v>0</v>
      </c>
      <c r="J590" s="12" t="s">
        <v>2477</v>
      </c>
      <c r="K590" s="23">
        <v>82</v>
      </c>
      <c r="L590" s="23">
        <v>398</v>
      </c>
    </row>
    <row r="591" spans="1:12" x14ac:dyDescent="0.3">
      <c r="A591" s="6" t="s">
        <v>254</v>
      </c>
      <c r="B591" s="32" t="s">
        <v>6957</v>
      </c>
      <c r="C591" s="6" t="s">
        <v>6571</v>
      </c>
      <c r="D591" s="6" t="s">
        <v>432</v>
      </c>
      <c r="E591" s="6" t="s">
        <v>77</v>
      </c>
      <c r="F591" s="37">
        <v>180</v>
      </c>
      <c r="G591" s="37">
        <v>807</v>
      </c>
      <c r="H591" s="27">
        <v>30000</v>
      </c>
      <c r="I591" s="27">
        <v>0</v>
      </c>
      <c r="J591" s="12" t="s">
        <v>2039</v>
      </c>
      <c r="K591" s="23" t="s">
        <v>266</v>
      </c>
      <c r="L591" s="23" t="s">
        <v>266</v>
      </c>
    </row>
    <row r="592" spans="1:12" x14ac:dyDescent="0.3">
      <c r="A592" s="6" t="s">
        <v>254</v>
      </c>
      <c r="B592" s="32" t="s">
        <v>6958</v>
      </c>
      <c r="C592" s="6" t="s">
        <v>6573</v>
      </c>
      <c r="D592" s="6" t="s">
        <v>960</v>
      </c>
      <c r="E592" s="6" t="s">
        <v>77</v>
      </c>
      <c r="F592" s="37">
        <v>200</v>
      </c>
      <c r="G592" s="37">
        <v>2062</v>
      </c>
      <c r="H592" s="27">
        <v>57363</v>
      </c>
      <c r="I592" s="27">
        <v>0</v>
      </c>
      <c r="J592" s="12" t="s">
        <v>2477</v>
      </c>
      <c r="K592" s="23">
        <v>200</v>
      </c>
      <c r="L592" s="23">
        <v>2062</v>
      </c>
    </row>
    <row r="593" spans="1:12" x14ac:dyDescent="0.3">
      <c r="A593" s="6" t="s">
        <v>254</v>
      </c>
      <c r="B593" s="32" t="s">
        <v>6959</v>
      </c>
      <c r="C593" s="6" t="s">
        <v>6578</v>
      </c>
      <c r="D593" s="6" t="s">
        <v>432</v>
      </c>
      <c r="E593" s="6" t="s">
        <v>77</v>
      </c>
      <c r="F593" s="37">
        <v>360</v>
      </c>
      <c r="G593" s="37">
        <v>1850</v>
      </c>
      <c r="H593" s="27">
        <v>63000</v>
      </c>
      <c r="I593" s="27">
        <v>0</v>
      </c>
      <c r="J593" s="12" t="s">
        <v>2039</v>
      </c>
      <c r="K593" s="23" t="s">
        <v>266</v>
      </c>
      <c r="L593" s="23" t="s">
        <v>266</v>
      </c>
    </row>
    <row r="594" spans="1:12" x14ac:dyDescent="0.3">
      <c r="A594" s="6" t="s">
        <v>254</v>
      </c>
      <c r="B594" s="32" t="s">
        <v>6960</v>
      </c>
      <c r="C594" s="6" t="s">
        <v>6583</v>
      </c>
      <c r="D594" s="6" t="s">
        <v>90</v>
      </c>
      <c r="E594" s="6" t="s">
        <v>77</v>
      </c>
      <c r="F594" s="37">
        <v>450</v>
      </c>
      <c r="G594" s="37">
        <v>9</v>
      </c>
      <c r="H594" s="27">
        <v>26310</v>
      </c>
      <c r="I594" s="27">
        <v>1416816</v>
      </c>
      <c r="J594" s="12" t="s">
        <v>2477</v>
      </c>
      <c r="K594" s="23">
        <v>334</v>
      </c>
      <c r="L594" s="23">
        <v>29</v>
      </c>
    </row>
    <row r="595" spans="1:12" x14ac:dyDescent="0.3">
      <c r="A595" s="6" t="s">
        <v>254</v>
      </c>
      <c r="B595" s="32" t="s">
        <v>6961</v>
      </c>
      <c r="C595" s="6" t="s">
        <v>6561</v>
      </c>
      <c r="D595" s="6" t="s">
        <v>432</v>
      </c>
      <c r="E595" s="6" t="s">
        <v>77</v>
      </c>
      <c r="F595" s="37">
        <v>263</v>
      </c>
      <c r="G595" s="37">
        <v>0</v>
      </c>
      <c r="H595" s="27">
        <v>44837</v>
      </c>
      <c r="I595" s="27">
        <v>6013000</v>
      </c>
      <c r="J595" s="12" t="s">
        <v>11</v>
      </c>
      <c r="K595" s="23">
        <v>267</v>
      </c>
      <c r="L595" s="23">
        <v>288</v>
      </c>
    </row>
    <row r="596" spans="1:12" x14ac:dyDescent="0.3">
      <c r="A596" s="6" t="s">
        <v>254</v>
      </c>
      <c r="B596" s="32" t="s">
        <v>6962</v>
      </c>
      <c r="C596" s="6" t="s">
        <v>6562</v>
      </c>
      <c r="D596" s="6" t="s">
        <v>173</v>
      </c>
      <c r="E596" s="6" t="s">
        <v>77</v>
      </c>
      <c r="F596" s="37">
        <v>576</v>
      </c>
      <c r="G596" s="37">
        <v>0</v>
      </c>
      <c r="H596" s="27">
        <v>28951</v>
      </c>
      <c r="I596" s="27">
        <v>0</v>
      </c>
      <c r="J596" s="12" t="s">
        <v>2477</v>
      </c>
      <c r="K596" s="23">
        <v>73</v>
      </c>
      <c r="L596" s="23">
        <v>0</v>
      </c>
    </row>
    <row r="597" spans="1:12" x14ac:dyDescent="0.3">
      <c r="A597" s="6" t="s">
        <v>254</v>
      </c>
      <c r="B597" s="32" t="s">
        <v>6962</v>
      </c>
      <c r="C597" s="6" t="s">
        <v>6563</v>
      </c>
      <c r="D597" s="6" t="s">
        <v>173</v>
      </c>
      <c r="E597" s="6" t="s">
        <v>77</v>
      </c>
      <c r="F597" s="37">
        <v>150</v>
      </c>
      <c r="G597" s="37">
        <v>0</v>
      </c>
      <c r="H597" s="27">
        <v>42506</v>
      </c>
      <c r="I597" s="27">
        <v>62870</v>
      </c>
      <c r="J597" s="12" t="s">
        <v>2477</v>
      </c>
      <c r="K597" s="23">
        <v>36</v>
      </c>
      <c r="L597" s="23">
        <v>2</v>
      </c>
    </row>
    <row r="598" spans="1:12" x14ac:dyDescent="0.3">
      <c r="A598" s="6" t="s">
        <v>254</v>
      </c>
      <c r="B598" s="32" t="s">
        <v>6963</v>
      </c>
      <c r="C598" s="6" t="s">
        <v>6564</v>
      </c>
      <c r="D598" s="6" t="s">
        <v>4052</v>
      </c>
      <c r="E598" s="6" t="s">
        <v>408</v>
      </c>
      <c r="F598" s="37">
        <v>1600</v>
      </c>
      <c r="G598" s="37">
        <v>1007</v>
      </c>
      <c r="H598" s="27">
        <v>58414</v>
      </c>
      <c r="I598" s="27">
        <v>44133456</v>
      </c>
      <c r="J598" s="12" t="s">
        <v>11</v>
      </c>
      <c r="K598" s="23">
        <v>2073</v>
      </c>
      <c r="L598" s="23">
        <v>1395</v>
      </c>
    </row>
    <row r="599" spans="1:12" x14ac:dyDescent="0.3">
      <c r="A599" s="6" t="s">
        <v>254</v>
      </c>
      <c r="B599" s="32" t="s">
        <v>6964</v>
      </c>
      <c r="C599" s="6" t="s">
        <v>6567</v>
      </c>
      <c r="D599" s="6" t="s">
        <v>701</v>
      </c>
      <c r="E599" s="6" t="s">
        <v>728</v>
      </c>
      <c r="F599" s="37">
        <v>900</v>
      </c>
      <c r="G599" s="37">
        <v>1159</v>
      </c>
      <c r="H599" s="27">
        <v>58815</v>
      </c>
      <c r="I599" s="27">
        <v>21417000</v>
      </c>
      <c r="J599" s="12" t="s">
        <v>11</v>
      </c>
      <c r="K599" s="23">
        <v>1000</v>
      </c>
      <c r="L599" s="23">
        <v>1431</v>
      </c>
    </row>
    <row r="600" spans="1:12" x14ac:dyDescent="0.3">
      <c r="A600" s="6" t="s">
        <v>254</v>
      </c>
      <c r="B600" s="32" t="s">
        <v>6965</v>
      </c>
      <c r="C600" s="6" t="s">
        <v>6490</v>
      </c>
      <c r="D600" s="6" t="s">
        <v>676</v>
      </c>
      <c r="E600" s="6" t="s">
        <v>77</v>
      </c>
      <c r="F600" s="37">
        <v>180</v>
      </c>
      <c r="G600" s="37">
        <v>344</v>
      </c>
      <c r="H600" s="27">
        <v>26082</v>
      </c>
      <c r="I600" s="27">
        <v>110</v>
      </c>
      <c r="J600" s="12" t="s">
        <v>2477</v>
      </c>
      <c r="K600" s="23">
        <v>1</v>
      </c>
      <c r="L600" s="23">
        <v>344</v>
      </c>
    </row>
    <row r="601" spans="1:12" x14ac:dyDescent="0.3">
      <c r="A601" s="6" t="s">
        <v>254</v>
      </c>
      <c r="B601" s="32" t="s">
        <v>6966</v>
      </c>
      <c r="C601" s="6" t="s">
        <v>6502</v>
      </c>
      <c r="D601" s="6" t="s">
        <v>402</v>
      </c>
      <c r="E601" s="6" t="s">
        <v>77</v>
      </c>
      <c r="F601" s="37">
        <v>162</v>
      </c>
      <c r="G601" s="37">
        <v>0</v>
      </c>
      <c r="H601" s="27">
        <v>37555</v>
      </c>
      <c r="I601" s="27">
        <v>77589</v>
      </c>
      <c r="J601" s="12" t="s">
        <v>2477</v>
      </c>
      <c r="K601" s="23">
        <v>128</v>
      </c>
      <c r="L601" s="23">
        <v>0</v>
      </c>
    </row>
    <row r="602" spans="1:12" x14ac:dyDescent="0.3">
      <c r="A602" s="6" t="s">
        <v>254</v>
      </c>
      <c r="B602" s="32" t="s">
        <v>6967</v>
      </c>
      <c r="C602" s="6" t="s">
        <v>6514</v>
      </c>
      <c r="D602" s="6" t="s">
        <v>873</v>
      </c>
      <c r="E602" s="6" t="s">
        <v>77</v>
      </c>
      <c r="F602" s="37">
        <v>243</v>
      </c>
      <c r="G602" s="37">
        <v>0</v>
      </c>
      <c r="H602" s="27">
        <v>25121</v>
      </c>
      <c r="I602" s="27">
        <v>0</v>
      </c>
      <c r="J602" s="12" t="s">
        <v>2039</v>
      </c>
      <c r="K602" s="23">
        <v>14</v>
      </c>
      <c r="L602" s="23">
        <v>0</v>
      </c>
    </row>
    <row r="603" spans="1:12" x14ac:dyDescent="0.3">
      <c r="A603" s="6" t="s">
        <v>254</v>
      </c>
      <c r="B603" s="32" t="s">
        <v>6968</v>
      </c>
      <c r="C603" s="6" t="s">
        <v>6447</v>
      </c>
      <c r="D603" s="6" t="s">
        <v>960</v>
      </c>
      <c r="E603" s="6" t="s">
        <v>77</v>
      </c>
      <c r="F603" s="37">
        <v>810</v>
      </c>
      <c r="G603" s="37">
        <v>1510</v>
      </c>
      <c r="H603" s="27">
        <v>76500</v>
      </c>
      <c r="I603" s="27">
        <v>0</v>
      </c>
      <c r="J603" s="12" t="s">
        <v>2477</v>
      </c>
      <c r="K603" s="23">
        <v>89</v>
      </c>
      <c r="L603" s="23">
        <v>1510</v>
      </c>
    </row>
    <row r="604" spans="1:12" x14ac:dyDescent="0.3">
      <c r="A604" s="6" t="s">
        <v>254</v>
      </c>
      <c r="B604" s="32" t="s">
        <v>6969</v>
      </c>
      <c r="C604" s="6" t="s">
        <v>6448</v>
      </c>
      <c r="D604" s="6" t="s">
        <v>73</v>
      </c>
      <c r="E604" s="6" t="s">
        <v>77</v>
      </c>
      <c r="F604" s="37">
        <v>825</v>
      </c>
      <c r="G604" s="37">
        <v>0</v>
      </c>
      <c r="H604" s="27">
        <v>43310</v>
      </c>
      <c r="I604" s="27">
        <v>1445070</v>
      </c>
      <c r="J604" s="12" t="s">
        <v>2477</v>
      </c>
      <c r="K604" s="23">
        <v>421</v>
      </c>
      <c r="L604" s="23">
        <v>0</v>
      </c>
    </row>
    <row r="605" spans="1:12" x14ac:dyDescent="0.3">
      <c r="A605" s="6" t="s">
        <v>254</v>
      </c>
      <c r="B605" s="32" t="s">
        <v>6970</v>
      </c>
      <c r="C605" s="6" t="s">
        <v>6403</v>
      </c>
      <c r="D605" s="6" t="s">
        <v>1368</v>
      </c>
      <c r="E605" s="6" t="s">
        <v>77</v>
      </c>
      <c r="F605" s="37">
        <v>233</v>
      </c>
      <c r="G605" s="37">
        <v>2298</v>
      </c>
      <c r="H605" s="27">
        <v>45959</v>
      </c>
      <c r="I605" s="27">
        <v>0</v>
      </c>
      <c r="J605" s="12" t="s">
        <v>2039</v>
      </c>
      <c r="K605" s="23" t="s">
        <v>266</v>
      </c>
      <c r="L605" s="23" t="s">
        <v>266</v>
      </c>
    </row>
    <row r="606" spans="1:12" x14ac:dyDescent="0.3">
      <c r="A606" s="6" t="s">
        <v>254</v>
      </c>
      <c r="B606" s="32" t="s">
        <v>6971</v>
      </c>
      <c r="C606" s="6" t="s">
        <v>6408</v>
      </c>
      <c r="D606" s="6" t="s">
        <v>432</v>
      </c>
      <c r="E606" s="6" t="s">
        <v>728</v>
      </c>
      <c r="F606" s="37">
        <v>387</v>
      </c>
      <c r="G606" s="37">
        <v>7</v>
      </c>
      <c r="H606" s="27">
        <v>56500</v>
      </c>
      <c r="I606" s="27">
        <v>99552</v>
      </c>
      <c r="J606" s="12" t="s">
        <v>2477</v>
      </c>
      <c r="K606" s="23">
        <v>42</v>
      </c>
      <c r="L606" s="23">
        <v>7</v>
      </c>
    </row>
    <row r="607" spans="1:12" x14ac:dyDescent="0.3">
      <c r="A607" s="6" t="s">
        <v>254</v>
      </c>
      <c r="B607" s="32" t="s">
        <v>6972</v>
      </c>
      <c r="C607" s="6" t="s">
        <v>6436</v>
      </c>
      <c r="D607" s="6" t="s">
        <v>743</v>
      </c>
      <c r="E607" s="6" t="s">
        <v>408</v>
      </c>
      <c r="F607" s="37">
        <v>590</v>
      </c>
      <c r="G607" s="37">
        <v>22</v>
      </c>
      <c r="H607" s="27">
        <v>84838</v>
      </c>
      <c r="I607" s="27">
        <v>23761506</v>
      </c>
      <c r="J607" s="12" t="s">
        <v>11</v>
      </c>
      <c r="K607" s="23">
        <v>700</v>
      </c>
      <c r="L607" s="23">
        <v>22</v>
      </c>
    </row>
    <row r="608" spans="1:12" x14ac:dyDescent="0.3">
      <c r="A608" s="6" t="s">
        <v>254</v>
      </c>
      <c r="B608" s="32" t="s">
        <v>6973</v>
      </c>
      <c r="C608" s="6" t="s">
        <v>6282</v>
      </c>
      <c r="D608" s="6" t="s">
        <v>6358</v>
      </c>
      <c r="E608" s="6" t="s">
        <v>77</v>
      </c>
      <c r="F608" s="37">
        <v>260</v>
      </c>
      <c r="G608" s="37">
        <v>390</v>
      </c>
      <c r="H608" s="27">
        <v>51264</v>
      </c>
      <c r="I608" s="27">
        <v>1758000</v>
      </c>
      <c r="J608" s="12" t="s">
        <v>2477</v>
      </c>
      <c r="K608" s="23">
        <v>199</v>
      </c>
      <c r="L608" s="23">
        <v>390</v>
      </c>
    </row>
    <row r="609" spans="1:12" x14ac:dyDescent="0.3">
      <c r="A609" s="6" t="s">
        <v>254</v>
      </c>
      <c r="B609" s="32" t="s">
        <v>6974</v>
      </c>
      <c r="C609" s="6" t="s">
        <v>6289</v>
      </c>
      <c r="D609" s="6" t="s">
        <v>6359</v>
      </c>
      <c r="E609" s="6" t="s">
        <v>77</v>
      </c>
      <c r="F609" s="37">
        <v>660</v>
      </c>
      <c r="G609" s="37">
        <v>1363</v>
      </c>
      <c r="H609" s="27">
        <v>57569</v>
      </c>
      <c r="I609" s="27">
        <v>8595990</v>
      </c>
      <c r="J609" s="12" t="s">
        <v>2477</v>
      </c>
      <c r="K609" s="23">
        <v>543</v>
      </c>
      <c r="L609" s="23">
        <v>1363</v>
      </c>
    </row>
    <row r="610" spans="1:12" x14ac:dyDescent="0.3">
      <c r="A610" s="6" t="s">
        <v>254</v>
      </c>
      <c r="B610" s="32" t="s">
        <v>6975</v>
      </c>
      <c r="C610" s="6" t="s">
        <v>6294</v>
      </c>
      <c r="D610" s="6" t="s">
        <v>676</v>
      </c>
      <c r="E610" s="6" t="s">
        <v>77</v>
      </c>
      <c r="F610" s="37">
        <v>225</v>
      </c>
      <c r="G610" s="37">
        <v>0</v>
      </c>
      <c r="H610" s="27">
        <v>29542</v>
      </c>
      <c r="I610" s="27">
        <v>1539709</v>
      </c>
      <c r="J610" s="12" t="s">
        <v>11</v>
      </c>
      <c r="K610" s="23">
        <v>233</v>
      </c>
      <c r="L610" s="23">
        <v>74</v>
      </c>
    </row>
    <row r="611" spans="1:12" x14ac:dyDescent="0.3">
      <c r="A611" s="6" t="s">
        <v>254</v>
      </c>
      <c r="B611" s="32" t="s">
        <v>6976</v>
      </c>
      <c r="C611" s="6" t="s">
        <v>6304</v>
      </c>
      <c r="D611" s="6" t="s">
        <v>173</v>
      </c>
      <c r="E611" s="6" t="s">
        <v>77</v>
      </c>
      <c r="F611" s="37">
        <v>225</v>
      </c>
      <c r="G611" s="37">
        <v>2</v>
      </c>
      <c r="H611" s="27">
        <v>34107</v>
      </c>
      <c r="I611" s="27">
        <v>3478000</v>
      </c>
      <c r="J611" s="12" t="s">
        <v>11</v>
      </c>
      <c r="K611" s="23">
        <v>270</v>
      </c>
      <c r="L611" s="23">
        <v>313</v>
      </c>
    </row>
    <row r="612" spans="1:12" x14ac:dyDescent="0.3">
      <c r="A612" s="6" t="s">
        <v>254</v>
      </c>
      <c r="B612" s="32" t="s">
        <v>6977</v>
      </c>
      <c r="C612" s="6" t="s">
        <v>6310</v>
      </c>
      <c r="D612" s="6" t="s">
        <v>805</v>
      </c>
      <c r="E612" s="6" t="s">
        <v>77</v>
      </c>
      <c r="F612" s="37">
        <v>315</v>
      </c>
      <c r="G612" s="37">
        <v>279</v>
      </c>
      <c r="H612" s="27">
        <v>28283</v>
      </c>
      <c r="I612" s="27">
        <v>364643</v>
      </c>
      <c r="J612" s="12" t="s">
        <v>2477</v>
      </c>
      <c r="K612" s="23">
        <v>221</v>
      </c>
      <c r="L612" s="23">
        <v>279</v>
      </c>
    </row>
    <row r="613" spans="1:12" x14ac:dyDescent="0.3">
      <c r="A613" s="6" t="s">
        <v>254</v>
      </c>
      <c r="B613" s="32" t="s">
        <v>6978</v>
      </c>
      <c r="C613" s="6" t="s">
        <v>6311</v>
      </c>
      <c r="D613" s="6" t="s">
        <v>510</v>
      </c>
      <c r="E613" s="6" t="s">
        <v>77</v>
      </c>
      <c r="F613" s="37">
        <v>353</v>
      </c>
      <c r="G613" s="37">
        <v>0</v>
      </c>
      <c r="H613" s="27">
        <v>36434</v>
      </c>
      <c r="I613" s="27">
        <v>1590138</v>
      </c>
      <c r="J613" s="12" t="s">
        <v>2477</v>
      </c>
      <c r="K613" s="23">
        <v>269</v>
      </c>
      <c r="L613" s="23">
        <v>0</v>
      </c>
    </row>
    <row r="614" spans="1:12" x14ac:dyDescent="0.3">
      <c r="A614" s="6" t="s">
        <v>254</v>
      </c>
      <c r="B614" s="32" t="s">
        <v>6979</v>
      </c>
      <c r="C614" s="6" t="s">
        <v>6314</v>
      </c>
      <c r="D614" s="6" t="s">
        <v>302</v>
      </c>
      <c r="E614" s="6" t="s">
        <v>77</v>
      </c>
      <c r="F614" s="37">
        <v>293</v>
      </c>
      <c r="G614" s="37">
        <v>825</v>
      </c>
      <c r="H614" s="27">
        <v>32042</v>
      </c>
      <c r="I614" s="27">
        <v>3462050</v>
      </c>
      <c r="J614" s="12" t="s">
        <v>11</v>
      </c>
      <c r="K614" s="23">
        <v>440</v>
      </c>
      <c r="L614" s="23">
        <v>1830</v>
      </c>
    </row>
    <row r="615" spans="1:12" x14ac:dyDescent="0.3">
      <c r="A615" s="6" t="s">
        <v>254</v>
      </c>
      <c r="B615" s="32" t="s">
        <v>6980</v>
      </c>
      <c r="C615" s="6" t="s">
        <v>6365</v>
      </c>
      <c r="D615" s="6" t="s">
        <v>6366</v>
      </c>
      <c r="E615" s="6" t="s">
        <v>77</v>
      </c>
      <c r="F615" s="37">
        <v>130</v>
      </c>
      <c r="G615" s="37">
        <v>301</v>
      </c>
      <c r="H615" s="27">
        <v>57607</v>
      </c>
      <c r="I615" s="27">
        <v>0</v>
      </c>
      <c r="J615" s="12" t="s">
        <v>2477</v>
      </c>
      <c r="K615" s="23">
        <v>156</v>
      </c>
      <c r="L615" s="23">
        <v>328</v>
      </c>
    </row>
    <row r="616" spans="1:12" x14ac:dyDescent="0.3">
      <c r="A616" s="6" t="s">
        <v>254</v>
      </c>
      <c r="B616" s="32" t="s">
        <v>6981</v>
      </c>
      <c r="C616" s="6" t="s">
        <v>6706</v>
      </c>
      <c r="D616" s="6" t="s">
        <v>82</v>
      </c>
      <c r="E616" s="6" t="s">
        <v>77</v>
      </c>
      <c r="F616" s="37">
        <v>248</v>
      </c>
      <c r="G616" s="37">
        <v>0</v>
      </c>
      <c r="H616" s="27">
        <v>31255</v>
      </c>
      <c r="I616" s="27">
        <v>794491</v>
      </c>
      <c r="J616" s="12" t="s">
        <v>2477</v>
      </c>
      <c r="K616" s="23">
        <v>198</v>
      </c>
      <c r="L616" s="23">
        <v>0</v>
      </c>
    </row>
    <row r="617" spans="1:12" x14ac:dyDescent="0.3">
      <c r="A617" s="6" t="s">
        <v>254</v>
      </c>
      <c r="B617" s="32" t="s">
        <v>6982</v>
      </c>
      <c r="C617" s="6" t="s">
        <v>6368</v>
      </c>
      <c r="D617" s="6" t="s">
        <v>1368</v>
      </c>
      <c r="E617" s="6" t="s">
        <v>77</v>
      </c>
      <c r="F617" s="37">
        <v>77</v>
      </c>
      <c r="G617" s="37">
        <v>436</v>
      </c>
      <c r="H617" s="27">
        <v>38678</v>
      </c>
      <c r="I617" s="27">
        <v>759000</v>
      </c>
      <c r="J617" s="12" t="s">
        <v>11</v>
      </c>
      <c r="K617" s="23">
        <v>179</v>
      </c>
      <c r="L617" s="23">
        <v>1149</v>
      </c>
    </row>
    <row r="618" spans="1:12" x14ac:dyDescent="0.3">
      <c r="A618" s="6" t="s">
        <v>254</v>
      </c>
      <c r="B618" s="32" t="s">
        <v>6983</v>
      </c>
      <c r="C618" s="6" t="s">
        <v>6332</v>
      </c>
      <c r="D618" s="6" t="s">
        <v>743</v>
      </c>
      <c r="E618" s="6" t="s">
        <v>408</v>
      </c>
      <c r="F618" s="37">
        <v>162</v>
      </c>
      <c r="G618" s="37">
        <v>252</v>
      </c>
      <c r="H618" s="27">
        <v>74625</v>
      </c>
      <c r="I618" s="27">
        <v>477157</v>
      </c>
      <c r="J618" s="12" t="s">
        <v>2477</v>
      </c>
      <c r="K618" s="23">
        <v>89</v>
      </c>
      <c r="L618" s="23">
        <v>252</v>
      </c>
    </row>
    <row r="619" spans="1:12" x14ac:dyDescent="0.3">
      <c r="A619" s="6" t="s">
        <v>254</v>
      </c>
      <c r="B619" s="32" t="s">
        <v>6984</v>
      </c>
      <c r="C619" s="6" t="s">
        <v>6343</v>
      </c>
      <c r="D619" s="6" t="s">
        <v>432</v>
      </c>
      <c r="E619" s="6" t="s">
        <v>77</v>
      </c>
      <c r="F619" s="37">
        <v>95</v>
      </c>
      <c r="G619" s="37">
        <v>350</v>
      </c>
      <c r="H619" s="27">
        <v>95580</v>
      </c>
      <c r="I619" s="27">
        <v>2364554</v>
      </c>
      <c r="J619" s="12" t="s">
        <v>11</v>
      </c>
      <c r="K619" s="23">
        <v>95</v>
      </c>
      <c r="L619" s="23">
        <v>460</v>
      </c>
    </row>
    <row r="620" spans="1:12" x14ac:dyDescent="0.3">
      <c r="A620" s="6" t="s">
        <v>254</v>
      </c>
      <c r="B620" s="32" t="s">
        <v>6985</v>
      </c>
      <c r="C620" s="6" t="s">
        <v>5887</v>
      </c>
      <c r="D620" s="6" t="s">
        <v>873</v>
      </c>
      <c r="E620" s="6" t="s">
        <v>77</v>
      </c>
      <c r="F620" s="37">
        <v>108</v>
      </c>
      <c r="G620" s="37">
        <v>201</v>
      </c>
      <c r="H620" s="27">
        <v>32288</v>
      </c>
      <c r="I620" s="27">
        <v>205909</v>
      </c>
      <c r="J620" s="12" t="s">
        <v>2477</v>
      </c>
      <c r="K620" s="23">
        <v>106</v>
      </c>
      <c r="L620" s="23">
        <v>201</v>
      </c>
    </row>
    <row r="621" spans="1:12" x14ac:dyDescent="0.3">
      <c r="A621" s="6" t="s">
        <v>254</v>
      </c>
      <c r="B621" s="32" t="s">
        <v>6986</v>
      </c>
      <c r="C621" s="6" t="s">
        <v>5900</v>
      </c>
      <c r="D621" s="6" t="s">
        <v>690</v>
      </c>
      <c r="E621" s="6" t="s">
        <v>77</v>
      </c>
      <c r="F621" s="37">
        <v>234</v>
      </c>
      <c r="G621" s="37">
        <v>19</v>
      </c>
      <c r="H621" s="27">
        <v>30608</v>
      </c>
      <c r="I621" s="27">
        <v>1440000</v>
      </c>
      <c r="J621" s="12" t="s">
        <v>11</v>
      </c>
      <c r="K621" s="23">
        <v>244</v>
      </c>
      <c r="L621" s="23">
        <v>59</v>
      </c>
    </row>
    <row r="622" spans="1:12" x14ac:dyDescent="0.3">
      <c r="A622" s="6" t="s">
        <v>254</v>
      </c>
      <c r="B622" s="32" t="s">
        <v>6987</v>
      </c>
      <c r="C622" s="6" t="s">
        <v>6197</v>
      </c>
      <c r="D622" s="6" t="s">
        <v>743</v>
      </c>
      <c r="E622" s="6" t="s">
        <v>728</v>
      </c>
      <c r="F622" s="37">
        <v>160</v>
      </c>
      <c r="G622" s="37">
        <v>760</v>
      </c>
      <c r="H622" s="27">
        <v>81135</v>
      </c>
      <c r="I622" s="27">
        <v>0</v>
      </c>
      <c r="J622" s="12" t="s">
        <v>2039</v>
      </c>
      <c r="K622" s="23" t="s">
        <v>266</v>
      </c>
      <c r="L622" s="23" t="s">
        <v>266</v>
      </c>
    </row>
    <row r="623" spans="1:12" x14ac:dyDescent="0.3">
      <c r="A623" s="6" t="s">
        <v>254</v>
      </c>
      <c r="B623" s="32" t="s">
        <v>6988</v>
      </c>
      <c r="C623" s="6" t="s">
        <v>5911</v>
      </c>
      <c r="D623" s="6" t="s">
        <v>1461</v>
      </c>
      <c r="E623" s="6" t="s">
        <v>77</v>
      </c>
      <c r="F623" s="37">
        <v>327</v>
      </c>
      <c r="G623" s="37">
        <v>0</v>
      </c>
      <c r="H623" s="27">
        <v>35938</v>
      </c>
      <c r="I623" s="27">
        <v>389649</v>
      </c>
      <c r="J623" s="12" t="s">
        <v>2477</v>
      </c>
      <c r="K623" s="23">
        <v>178</v>
      </c>
      <c r="L623" s="23">
        <v>0</v>
      </c>
    </row>
    <row r="624" spans="1:12" x14ac:dyDescent="0.3">
      <c r="A624" s="6" t="s">
        <v>254</v>
      </c>
      <c r="B624" s="32" t="s">
        <v>6220</v>
      </c>
      <c r="C624" s="6" t="s">
        <v>5942</v>
      </c>
      <c r="D624" s="6" t="s">
        <v>1120</v>
      </c>
      <c r="E624" s="6" t="s">
        <v>77</v>
      </c>
      <c r="F624" s="37">
        <v>230</v>
      </c>
      <c r="G624" s="37">
        <v>29</v>
      </c>
      <c r="H624" s="27">
        <v>41009</v>
      </c>
      <c r="I624" s="27">
        <v>0</v>
      </c>
      <c r="J624" s="12" t="s">
        <v>2039</v>
      </c>
      <c r="K624" s="23">
        <v>26</v>
      </c>
      <c r="L624" s="23">
        <v>36</v>
      </c>
    </row>
    <row r="625" spans="1:12" x14ac:dyDescent="0.3">
      <c r="A625" s="6" t="s">
        <v>254</v>
      </c>
      <c r="B625" s="32" t="s">
        <v>6225</v>
      </c>
      <c r="C625" s="6" t="s">
        <v>5958</v>
      </c>
      <c r="D625" s="6" t="s">
        <v>272</v>
      </c>
      <c r="E625" s="6" t="s">
        <v>77</v>
      </c>
      <c r="F625" s="37">
        <v>225</v>
      </c>
      <c r="G625" s="37">
        <v>774</v>
      </c>
      <c r="H625" s="27">
        <v>34121</v>
      </c>
      <c r="I625" s="27">
        <v>0</v>
      </c>
      <c r="J625" s="12" t="s">
        <v>2039</v>
      </c>
      <c r="K625" s="23">
        <v>0</v>
      </c>
      <c r="L625" s="23">
        <v>643</v>
      </c>
    </row>
    <row r="626" spans="1:12" x14ac:dyDescent="0.3">
      <c r="A626" s="6" t="s">
        <v>254</v>
      </c>
      <c r="B626" s="32" t="s">
        <v>6257</v>
      </c>
      <c r="C626" s="6" t="s">
        <v>6120</v>
      </c>
      <c r="D626" s="6" t="s">
        <v>743</v>
      </c>
      <c r="E626" s="6" t="s">
        <v>408</v>
      </c>
      <c r="F626" s="37">
        <v>375</v>
      </c>
      <c r="G626" s="37">
        <v>4</v>
      </c>
      <c r="H626" s="27">
        <v>96121</v>
      </c>
      <c r="I626" s="27">
        <v>0</v>
      </c>
      <c r="J626" s="12" t="s">
        <v>2477</v>
      </c>
      <c r="K626" s="23">
        <v>281</v>
      </c>
      <c r="L626" s="23">
        <v>13</v>
      </c>
    </row>
    <row r="627" spans="1:12" x14ac:dyDescent="0.3">
      <c r="A627" s="6" t="s">
        <v>254</v>
      </c>
      <c r="B627" s="32" t="s">
        <v>5720</v>
      </c>
      <c r="C627" s="6" t="s">
        <v>5271</v>
      </c>
      <c r="D627" s="6" t="s">
        <v>1368</v>
      </c>
      <c r="E627" s="6" t="s">
        <v>77</v>
      </c>
      <c r="F627" s="37">
        <v>169</v>
      </c>
      <c r="G627" s="37">
        <v>1294</v>
      </c>
      <c r="H627" s="27">
        <v>37319</v>
      </c>
      <c r="I627" s="27">
        <v>145873</v>
      </c>
      <c r="J627" s="12" t="s">
        <v>2477</v>
      </c>
      <c r="K627" s="23">
        <v>111</v>
      </c>
      <c r="L627" s="23">
        <v>1403</v>
      </c>
    </row>
    <row r="628" spans="1:12" x14ac:dyDescent="0.3">
      <c r="A628" s="6" t="s">
        <v>254</v>
      </c>
      <c r="B628" s="32" t="s">
        <v>5744</v>
      </c>
      <c r="C628" s="6" t="s">
        <v>5746</v>
      </c>
      <c r="D628" s="6" t="s">
        <v>2318</v>
      </c>
      <c r="E628" s="6" t="s">
        <v>77</v>
      </c>
      <c r="F628" s="37">
        <v>468</v>
      </c>
      <c r="G628" s="37">
        <v>10</v>
      </c>
      <c r="H628" s="27">
        <v>27237</v>
      </c>
      <c r="I628" s="27">
        <v>3232127</v>
      </c>
      <c r="J628" s="12" t="s">
        <v>11</v>
      </c>
      <c r="K628" s="23">
        <v>1285</v>
      </c>
      <c r="L628" s="23">
        <v>26</v>
      </c>
    </row>
    <row r="629" spans="1:12" x14ac:dyDescent="0.3">
      <c r="A629" s="6" t="s">
        <v>254</v>
      </c>
      <c r="B629" s="32" t="s">
        <v>5750</v>
      </c>
      <c r="C629" s="6" t="s">
        <v>5374</v>
      </c>
      <c r="D629" s="6" t="s">
        <v>510</v>
      </c>
      <c r="E629" s="6" t="s">
        <v>728</v>
      </c>
      <c r="F629" s="37">
        <v>191</v>
      </c>
      <c r="G629" s="37">
        <v>723</v>
      </c>
      <c r="H629" s="27">
        <v>65505</v>
      </c>
      <c r="I629" s="27">
        <v>126674</v>
      </c>
      <c r="J629" s="12" t="s">
        <v>2477</v>
      </c>
      <c r="K629" s="23">
        <v>137</v>
      </c>
      <c r="L629" s="23">
        <v>723</v>
      </c>
    </row>
    <row r="630" spans="1:12" x14ac:dyDescent="0.3">
      <c r="A630" s="6" t="s">
        <v>254</v>
      </c>
      <c r="B630" s="32" t="s">
        <v>5760</v>
      </c>
      <c r="C630" s="6" t="s">
        <v>5413</v>
      </c>
      <c r="D630" s="6" t="s">
        <v>743</v>
      </c>
      <c r="E630" s="6" t="s">
        <v>408</v>
      </c>
      <c r="F630" s="37">
        <v>293</v>
      </c>
      <c r="G630" s="37">
        <v>0</v>
      </c>
      <c r="H630" s="27">
        <v>160098</v>
      </c>
      <c r="I630" s="27">
        <v>14507056</v>
      </c>
      <c r="J630" s="12" t="s">
        <v>11</v>
      </c>
      <c r="K630" s="23">
        <v>305</v>
      </c>
      <c r="L630" s="23">
        <v>0</v>
      </c>
    </row>
    <row r="631" spans="1:12" x14ac:dyDescent="0.3">
      <c r="A631" s="6" t="s">
        <v>254</v>
      </c>
      <c r="B631" s="32" t="s">
        <v>5764</v>
      </c>
      <c r="C631" s="6" t="s">
        <v>5421</v>
      </c>
      <c r="D631" s="6" t="s">
        <v>5765</v>
      </c>
      <c r="E631" s="6" t="s">
        <v>328</v>
      </c>
      <c r="F631" s="37">
        <v>450</v>
      </c>
      <c r="G631" s="37">
        <v>1422</v>
      </c>
      <c r="H631" s="27">
        <v>30944</v>
      </c>
      <c r="I631" s="27">
        <v>451409</v>
      </c>
      <c r="J631" s="12" t="s">
        <v>2477</v>
      </c>
      <c r="K631" s="23">
        <v>0</v>
      </c>
      <c r="L631" s="23">
        <v>1294</v>
      </c>
    </row>
    <row r="632" spans="1:12" x14ac:dyDescent="0.3">
      <c r="A632" s="6" t="s">
        <v>254</v>
      </c>
      <c r="B632" s="32" t="s">
        <v>5770</v>
      </c>
      <c r="C632" s="6" t="s">
        <v>5428</v>
      </c>
      <c r="D632" s="6" t="s">
        <v>873</v>
      </c>
      <c r="E632" s="6" t="s">
        <v>77</v>
      </c>
      <c r="F632" s="37">
        <v>124</v>
      </c>
      <c r="G632" s="37">
        <v>1046</v>
      </c>
      <c r="H632" s="27">
        <v>36997</v>
      </c>
      <c r="I632" s="27">
        <v>729471</v>
      </c>
      <c r="J632" s="12" t="s">
        <v>2477</v>
      </c>
      <c r="K632" s="23">
        <v>185</v>
      </c>
      <c r="L632" s="23">
        <v>1470</v>
      </c>
    </row>
    <row r="633" spans="1:12" x14ac:dyDescent="0.3">
      <c r="A633" s="6" t="s">
        <v>254</v>
      </c>
      <c r="B633" s="32" t="s">
        <v>5775</v>
      </c>
      <c r="C633" s="6" t="s">
        <v>5435</v>
      </c>
      <c r="D633" s="6" t="s">
        <v>743</v>
      </c>
      <c r="E633" s="6" t="s">
        <v>408</v>
      </c>
      <c r="F633" s="37">
        <v>360</v>
      </c>
      <c r="G633" s="37">
        <v>84</v>
      </c>
      <c r="H633" s="27">
        <v>79176</v>
      </c>
      <c r="I633" s="27">
        <v>7266184</v>
      </c>
      <c r="J633" s="12" t="s">
        <v>9</v>
      </c>
      <c r="K633" s="23">
        <v>390</v>
      </c>
      <c r="L633" s="23">
        <v>115</v>
      </c>
    </row>
    <row r="634" spans="1:12" x14ac:dyDescent="0.3">
      <c r="A634" s="6" t="s">
        <v>254</v>
      </c>
      <c r="B634" s="32" t="s">
        <v>5807</v>
      </c>
      <c r="C634" s="6" t="s">
        <v>5478</v>
      </c>
      <c r="D634" s="6" t="s">
        <v>173</v>
      </c>
      <c r="E634" s="6" t="s">
        <v>77</v>
      </c>
      <c r="F634" s="37">
        <v>275</v>
      </c>
      <c r="G634" s="37">
        <v>0</v>
      </c>
      <c r="H634" s="27">
        <v>36594</v>
      </c>
      <c r="I634" s="27">
        <v>75496</v>
      </c>
      <c r="J634" s="12" t="s">
        <v>2477</v>
      </c>
      <c r="K634" s="23">
        <v>114</v>
      </c>
      <c r="L634" s="23">
        <v>0</v>
      </c>
    </row>
    <row r="635" spans="1:12" x14ac:dyDescent="0.3">
      <c r="A635" s="6" t="s">
        <v>254</v>
      </c>
      <c r="B635" s="32" t="s">
        <v>5813</v>
      </c>
      <c r="C635" s="6" t="s">
        <v>5502</v>
      </c>
      <c r="D635" s="6" t="s">
        <v>533</v>
      </c>
      <c r="E635" s="6" t="s">
        <v>328</v>
      </c>
      <c r="F635" s="37">
        <v>229</v>
      </c>
      <c r="G635" s="37">
        <v>0</v>
      </c>
      <c r="H635" s="27">
        <v>27841</v>
      </c>
      <c r="I635" s="27">
        <v>1598000</v>
      </c>
      <c r="J635" s="12" t="s">
        <v>9</v>
      </c>
      <c r="K635" s="23">
        <v>255</v>
      </c>
      <c r="L635" s="23">
        <v>151</v>
      </c>
    </row>
    <row r="636" spans="1:12" x14ac:dyDescent="0.3">
      <c r="A636" s="6" t="s">
        <v>254</v>
      </c>
      <c r="B636" s="32" t="s">
        <v>5827</v>
      </c>
      <c r="C636" s="6" t="s">
        <v>5828</v>
      </c>
      <c r="D636" s="6" t="s">
        <v>510</v>
      </c>
      <c r="E636" s="6" t="s">
        <v>77</v>
      </c>
      <c r="F636" s="37">
        <v>306</v>
      </c>
      <c r="G636" s="37">
        <v>743</v>
      </c>
      <c r="H636" s="27">
        <v>39997</v>
      </c>
      <c r="I636" s="27">
        <v>0</v>
      </c>
      <c r="J636" s="12" t="s">
        <v>2039</v>
      </c>
      <c r="K636" s="23">
        <v>0</v>
      </c>
      <c r="L636" s="23">
        <v>712</v>
      </c>
    </row>
    <row r="637" spans="1:12" x14ac:dyDescent="0.3">
      <c r="A637" s="6" t="s">
        <v>254</v>
      </c>
      <c r="B637" s="32" t="s">
        <v>5844</v>
      </c>
      <c r="C637" s="6" t="s">
        <v>5602</v>
      </c>
      <c r="D637" s="6" t="s">
        <v>272</v>
      </c>
      <c r="E637" s="6" t="s">
        <v>77</v>
      </c>
      <c r="F637" s="37">
        <v>180</v>
      </c>
      <c r="G637" s="37">
        <v>613</v>
      </c>
      <c r="H637" s="27">
        <v>32680</v>
      </c>
      <c r="I637" s="27">
        <v>816953</v>
      </c>
      <c r="J637" s="12" t="s">
        <v>2477</v>
      </c>
      <c r="K637" s="23">
        <v>232</v>
      </c>
      <c r="L637" s="23">
        <v>686</v>
      </c>
    </row>
    <row r="638" spans="1:12" x14ac:dyDescent="0.3">
      <c r="A638" s="6" t="s">
        <v>254</v>
      </c>
      <c r="B638" s="32" t="s">
        <v>5859</v>
      </c>
      <c r="C638" s="6" t="s">
        <v>5643</v>
      </c>
      <c r="D638" s="6" t="s">
        <v>190</v>
      </c>
      <c r="E638" s="6" t="s">
        <v>77</v>
      </c>
      <c r="F638" s="37">
        <v>315</v>
      </c>
      <c r="G638" s="37">
        <v>0</v>
      </c>
      <c r="H638" s="27">
        <v>29343</v>
      </c>
      <c r="I638" s="27">
        <v>0</v>
      </c>
      <c r="J638" s="12" t="s">
        <v>2039</v>
      </c>
      <c r="K638" s="23">
        <v>43</v>
      </c>
      <c r="L638" s="23">
        <v>0</v>
      </c>
    </row>
    <row r="639" spans="1:12" x14ac:dyDescent="0.3">
      <c r="A639" s="6" t="s">
        <v>254</v>
      </c>
      <c r="B639" s="32" t="s">
        <v>5859</v>
      </c>
      <c r="C639" s="6" t="s">
        <v>5657</v>
      </c>
      <c r="D639" s="6" t="s">
        <v>510</v>
      </c>
      <c r="E639" s="6" t="s">
        <v>77</v>
      </c>
      <c r="F639" s="37">
        <v>444</v>
      </c>
      <c r="G639" s="37">
        <v>0</v>
      </c>
      <c r="H639" s="27">
        <v>36174</v>
      </c>
      <c r="I639" s="27">
        <v>5503109</v>
      </c>
      <c r="J639" s="12" t="s">
        <v>11</v>
      </c>
      <c r="K639" s="23">
        <v>493</v>
      </c>
      <c r="L639" s="23">
        <v>213</v>
      </c>
    </row>
    <row r="640" spans="1:12" x14ac:dyDescent="0.3">
      <c r="A640" s="6" t="s">
        <v>254</v>
      </c>
      <c r="B640" s="32" t="s">
        <v>5048</v>
      </c>
      <c r="C640" s="6" t="s">
        <v>4613</v>
      </c>
      <c r="D640" s="6" t="s">
        <v>173</v>
      </c>
      <c r="E640" s="6" t="s">
        <v>77</v>
      </c>
      <c r="F640" s="37">
        <v>170</v>
      </c>
      <c r="G640" s="37">
        <v>0</v>
      </c>
      <c r="H640" s="27">
        <v>38529</v>
      </c>
      <c r="I640" s="27">
        <v>1001037</v>
      </c>
      <c r="J640" s="12" t="s">
        <v>9</v>
      </c>
      <c r="K640" s="23">
        <v>189</v>
      </c>
      <c r="L640" s="23">
        <v>0</v>
      </c>
    </row>
    <row r="641" spans="1:12" x14ac:dyDescent="0.3">
      <c r="A641" s="6" t="s">
        <v>254</v>
      </c>
      <c r="B641" s="32" t="s">
        <v>5091</v>
      </c>
      <c r="C641" s="6" t="s">
        <v>4683</v>
      </c>
      <c r="D641" s="6" t="s">
        <v>6709</v>
      </c>
      <c r="E641" s="6" t="s">
        <v>717</v>
      </c>
      <c r="F641" s="37">
        <v>2098</v>
      </c>
      <c r="G641" s="37">
        <v>143</v>
      </c>
      <c r="H641" s="27">
        <v>65513</v>
      </c>
      <c r="I641" s="27">
        <v>66107794</v>
      </c>
      <c r="J641" s="12" t="s">
        <v>9</v>
      </c>
      <c r="K641" s="23">
        <v>2282</v>
      </c>
      <c r="L641" s="23">
        <v>196</v>
      </c>
    </row>
    <row r="642" spans="1:12" x14ac:dyDescent="0.3">
      <c r="A642" s="6" t="s">
        <v>254</v>
      </c>
      <c r="B642" s="32" t="s">
        <v>5146</v>
      </c>
      <c r="C642" s="6" t="s">
        <v>2147</v>
      </c>
      <c r="D642" s="6" t="s">
        <v>4807</v>
      </c>
      <c r="E642" s="6" t="s">
        <v>77</v>
      </c>
      <c r="F642" s="37">
        <v>218</v>
      </c>
      <c r="G642" s="37">
        <v>1405</v>
      </c>
      <c r="H642" s="27">
        <v>43048</v>
      </c>
      <c r="I642" s="27">
        <v>2833217</v>
      </c>
      <c r="J642" s="12" t="s">
        <v>9</v>
      </c>
      <c r="K642" s="23">
        <v>277</v>
      </c>
      <c r="L642" s="23">
        <v>1727</v>
      </c>
    </row>
    <row r="643" spans="1:12" x14ac:dyDescent="0.3">
      <c r="A643" s="6" t="s">
        <v>254</v>
      </c>
      <c r="B643" s="32" t="s">
        <v>4507</v>
      </c>
      <c r="C643" s="6" t="s">
        <v>4243</v>
      </c>
      <c r="D643" s="6" t="s">
        <v>743</v>
      </c>
      <c r="E643" s="6" t="s">
        <v>408</v>
      </c>
      <c r="F643" s="37">
        <v>1136</v>
      </c>
      <c r="G643" s="37">
        <v>0</v>
      </c>
      <c r="H643" s="27">
        <v>107534</v>
      </c>
      <c r="I643" s="27">
        <v>7415654</v>
      </c>
      <c r="J643" s="12" t="s">
        <v>2477</v>
      </c>
      <c r="K643" s="23">
        <v>962</v>
      </c>
      <c r="L643" s="23">
        <v>0</v>
      </c>
    </row>
    <row r="644" spans="1:12" x14ac:dyDescent="0.3">
      <c r="A644" s="6" t="s">
        <v>254</v>
      </c>
      <c r="B644" s="32" t="s">
        <v>4533</v>
      </c>
      <c r="C644" s="6" t="s">
        <v>4295</v>
      </c>
      <c r="D644" s="6" t="s">
        <v>432</v>
      </c>
      <c r="E644" s="6" t="s">
        <v>728</v>
      </c>
      <c r="F644" s="37">
        <v>1113</v>
      </c>
      <c r="G644" s="37">
        <v>831</v>
      </c>
      <c r="H644" s="27">
        <v>46488</v>
      </c>
      <c r="I644" s="27">
        <v>1504316</v>
      </c>
      <c r="J644" s="12" t="s">
        <v>2477</v>
      </c>
      <c r="K644" s="23">
        <v>456</v>
      </c>
      <c r="L644" s="23">
        <v>831</v>
      </c>
    </row>
    <row r="645" spans="1:12" x14ac:dyDescent="0.3">
      <c r="A645" s="6" t="s">
        <v>254</v>
      </c>
      <c r="B645" s="32" t="s">
        <v>4540</v>
      </c>
      <c r="C645" s="6" t="s">
        <v>4304</v>
      </c>
      <c r="D645" s="6" t="s">
        <v>1642</v>
      </c>
      <c r="E645" s="6" t="s">
        <v>77</v>
      </c>
      <c r="F645" s="37">
        <v>113</v>
      </c>
      <c r="G645" s="37">
        <v>145</v>
      </c>
      <c r="H645" s="27">
        <v>37633</v>
      </c>
      <c r="I645" s="27">
        <v>543544</v>
      </c>
      <c r="J645" s="12" t="s">
        <v>9</v>
      </c>
      <c r="K645" s="23">
        <v>119</v>
      </c>
      <c r="L645" s="23">
        <v>145</v>
      </c>
    </row>
    <row r="646" spans="1:12" x14ac:dyDescent="0.3">
      <c r="A646" s="6" t="s">
        <v>254</v>
      </c>
      <c r="B646" s="32" t="s">
        <v>4025</v>
      </c>
      <c r="C646" s="6" t="s">
        <v>4027</v>
      </c>
      <c r="D646" s="6" t="s">
        <v>4028</v>
      </c>
      <c r="E646" s="6" t="s">
        <v>77</v>
      </c>
      <c r="F646" s="37">
        <v>622</v>
      </c>
      <c r="G646" s="37">
        <v>724</v>
      </c>
      <c r="H646" s="27">
        <v>61578</v>
      </c>
      <c r="I646" s="27">
        <v>6427500</v>
      </c>
      <c r="J646" s="12" t="s">
        <v>9</v>
      </c>
      <c r="K646" s="23">
        <v>739</v>
      </c>
      <c r="L646" s="23">
        <v>1806</v>
      </c>
    </row>
    <row r="647" spans="1:12" x14ac:dyDescent="0.3">
      <c r="A647" s="6" t="s">
        <v>254</v>
      </c>
      <c r="B647" s="32" t="s">
        <v>4043</v>
      </c>
      <c r="C647" s="6" t="s">
        <v>4044</v>
      </c>
      <c r="D647" s="6" t="s">
        <v>2318</v>
      </c>
      <c r="E647" s="6" t="s">
        <v>77</v>
      </c>
      <c r="F647" s="37">
        <v>386</v>
      </c>
      <c r="G647" s="37">
        <v>1222</v>
      </c>
      <c r="H647" s="27">
        <v>31851</v>
      </c>
      <c r="I647" s="27">
        <v>0</v>
      </c>
      <c r="J647" s="12" t="s">
        <v>2039</v>
      </c>
      <c r="K647" s="23" t="s">
        <v>266</v>
      </c>
      <c r="L647" s="23" t="s">
        <v>266</v>
      </c>
    </row>
    <row r="648" spans="1:12" x14ac:dyDescent="0.3">
      <c r="A648" s="6" t="s">
        <v>254</v>
      </c>
      <c r="B648" s="32" t="s">
        <v>3471</v>
      </c>
      <c r="C648" s="6" t="s">
        <v>6645</v>
      </c>
      <c r="D648" s="6" t="s">
        <v>1720</v>
      </c>
      <c r="E648" s="6" t="s">
        <v>77</v>
      </c>
      <c r="F648" s="37">
        <v>315</v>
      </c>
      <c r="G648" s="37">
        <v>0</v>
      </c>
      <c r="H648" s="27">
        <v>42964</v>
      </c>
      <c r="I648" s="27">
        <v>2295464</v>
      </c>
      <c r="J648" s="12" t="s">
        <v>9</v>
      </c>
      <c r="K648" s="23">
        <v>355</v>
      </c>
      <c r="L648" s="23">
        <v>751</v>
      </c>
    </row>
    <row r="649" spans="1:12" x14ac:dyDescent="0.3">
      <c r="A649" s="6" t="s">
        <v>254</v>
      </c>
      <c r="B649" s="32" t="s">
        <v>3020</v>
      </c>
      <c r="C649" s="6" t="s">
        <v>6646</v>
      </c>
      <c r="D649" s="6" t="s">
        <v>82</v>
      </c>
      <c r="E649" s="6" t="s">
        <v>77</v>
      </c>
      <c r="F649" s="37">
        <v>320</v>
      </c>
      <c r="G649" s="37" t="s">
        <v>263</v>
      </c>
      <c r="H649" s="27">
        <v>35209</v>
      </c>
      <c r="I649" s="27">
        <v>2092500</v>
      </c>
      <c r="J649" s="12" t="s">
        <v>9</v>
      </c>
      <c r="K649" s="23">
        <v>420</v>
      </c>
      <c r="L649" s="23">
        <v>0</v>
      </c>
    </row>
    <row r="650" spans="1:12" x14ac:dyDescent="0.3">
      <c r="A650" s="6" t="s">
        <v>254</v>
      </c>
      <c r="B650" s="32" t="s">
        <v>3117</v>
      </c>
      <c r="C650" s="6" t="s">
        <v>2882</v>
      </c>
      <c r="D650" s="6" t="s">
        <v>1017</v>
      </c>
      <c r="E650" s="6" t="s">
        <v>77</v>
      </c>
      <c r="F650" s="37">
        <v>640</v>
      </c>
      <c r="G650" s="37">
        <v>0</v>
      </c>
      <c r="H650" s="27">
        <v>50805</v>
      </c>
      <c r="I650" s="27">
        <v>0</v>
      </c>
      <c r="J650" s="12" t="s">
        <v>2039</v>
      </c>
      <c r="K650" s="23" t="s">
        <v>266</v>
      </c>
      <c r="L650" s="23" t="s">
        <v>266</v>
      </c>
    </row>
    <row r="651" spans="1:12" x14ac:dyDescent="0.3">
      <c r="A651" s="6" t="s">
        <v>254</v>
      </c>
      <c r="B651" s="32" t="s">
        <v>1935</v>
      </c>
      <c r="C651" s="6" t="s">
        <v>1937</v>
      </c>
      <c r="D651" s="6" t="s">
        <v>743</v>
      </c>
      <c r="E651" s="6" t="s">
        <v>728</v>
      </c>
      <c r="F651" s="37">
        <v>1370</v>
      </c>
      <c r="G651" s="37">
        <v>5104</v>
      </c>
      <c r="H651" s="27">
        <v>100276</v>
      </c>
      <c r="I651" s="27">
        <v>17430000</v>
      </c>
      <c r="J651" s="12" t="s">
        <v>9</v>
      </c>
      <c r="K651" s="23">
        <v>1511</v>
      </c>
      <c r="L651" s="23">
        <v>5104</v>
      </c>
    </row>
    <row r="652" spans="1:12" x14ac:dyDescent="0.3">
      <c r="A652" s="6" t="s">
        <v>254</v>
      </c>
      <c r="B652" s="32" t="s">
        <v>429</v>
      </c>
      <c r="C652" s="6" t="s">
        <v>6712</v>
      </c>
      <c r="D652" s="6" t="s">
        <v>432</v>
      </c>
      <c r="E652" s="6" t="s">
        <v>77</v>
      </c>
      <c r="F652" s="37">
        <v>653</v>
      </c>
      <c r="G652" s="37">
        <v>664</v>
      </c>
      <c r="H652" s="27">
        <v>89863</v>
      </c>
      <c r="I652" s="27">
        <v>215250</v>
      </c>
      <c r="J652" s="12" t="s">
        <v>9</v>
      </c>
      <c r="K652" s="23">
        <v>301</v>
      </c>
      <c r="L652" s="23">
        <v>664</v>
      </c>
    </row>
    <row r="653" spans="1:12" x14ac:dyDescent="0.3">
      <c r="A653" s="6" t="s">
        <v>254</v>
      </c>
      <c r="B653" s="32">
        <v>45566</v>
      </c>
      <c r="C653" s="6" t="s">
        <v>6767</v>
      </c>
      <c r="D653" s="6" t="s">
        <v>1642</v>
      </c>
      <c r="E653" s="6" t="s">
        <v>77</v>
      </c>
      <c r="F653" s="37">
        <v>378</v>
      </c>
      <c r="G653" s="37">
        <v>259</v>
      </c>
      <c r="H653" s="27">
        <v>97941</v>
      </c>
      <c r="I653" s="27">
        <v>0</v>
      </c>
      <c r="J653" s="12" t="s">
        <v>9</v>
      </c>
      <c r="K653" s="23" t="s">
        <v>266</v>
      </c>
      <c r="L653" s="23" t="s">
        <v>266</v>
      </c>
    </row>
    <row r="654" spans="1:12" x14ac:dyDescent="0.3">
      <c r="A654" s="6" t="s">
        <v>254</v>
      </c>
      <c r="B654" s="32">
        <v>45496</v>
      </c>
      <c r="C654" s="6" t="s">
        <v>6789</v>
      </c>
      <c r="D654" s="6" t="s">
        <v>1144</v>
      </c>
      <c r="E654" s="6" t="s">
        <v>6815</v>
      </c>
      <c r="F654" s="37">
        <v>274</v>
      </c>
      <c r="G654" s="37">
        <v>0</v>
      </c>
      <c r="H654" s="27">
        <v>111128</v>
      </c>
      <c r="I654" s="27">
        <v>0</v>
      </c>
      <c r="J654" s="12" t="s">
        <v>9</v>
      </c>
      <c r="K654" s="23" t="s">
        <v>266</v>
      </c>
      <c r="L654" s="23" t="s">
        <v>266</v>
      </c>
    </row>
    <row r="655" spans="1:12" x14ac:dyDescent="0.3">
      <c r="A655" s="6" t="s">
        <v>254</v>
      </c>
      <c r="B655" s="32">
        <v>45496</v>
      </c>
      <c r="C655" s="6" t="s">
        <v>6794</v>
      </c>
      <c r="D655" s="6" t="s">
        <v>1642</v>
      </c>
      <c r="E655" s="6" t="s">
        <v>6819</v>
      </c>
      <c r="F655" s="37">
        <v>248</v>
      </c>
      <c r="G655" s="37">
        <v>0</v>
      </c>
      <c r="H655" s="27">
        <v>59286</v>
      </c>
      <c r="I655" s="27">
        <v>0</v>
      </c>
      <c r="J655" s="12" t="s">
        <v>9</v>
      </c>
      <c r="K655" s="23" t="s">
        <v>266</v>
      </c>
      <c r="L655" s="23" t="s">
        <v>266</v>
      </c>
    </row>
    <row r="656" spans="1:12" x14ac:dyDescent="0.3">
      <c r="A656" s="6" t="s">
        <v>254</v>
      </c>
      <c r="B656" s="32">
        <v>45517</v>
      </c>
      <c r="C656" s="6" t="s">
        <v>6797</v>
      </c>
      <c r="D656" s="6" t="s">
        <v>432</v>
      </c>
      <c r="E656" s="6" t="s">
        <v>6817</v>
      </c>
      <c r="F656" s="37">
        <v>180</v>
      </c>
      <c r="G656" s="37">
        <v>0</v>
      </c>
      <c r="H656" s="27">
        <v>152633</v>
      </c>
      <c r="I656" s="27">
        <v>0</v>
      </c>
      <c r="J656" s="12" t="s">
        <v>9</v>
      </c>
      <c r="K656" s="23" t="s">
        <v>266</v>
      </c>
      <c r="L656" s="23" t="s">
        <v>266</v>
      </c>
    </row>
    <row r="657" spans="1:12" x14ac:dyDescent="0.3">
      <c r="A657" s="6" t="s">
        <v>254</v>
      </c>
      <c r="B657" s="32">
        <v>45519</v>
      </c>
      <c r="C657" s="6" t="s">
        <v>6806</v>
      </c>
      <c r="D657" s="6" t="s">
        <v>1017</v>
      </c>
      <c r="E657" s="6" t="s">
        <v>6826</v>
      </c>
      <c r="F657" s="37">
        <v>956</v>
      </c>
      <c r="G657" s="37">
        <v>0</v>
      </c>
      <c r="H657" s="27">
        <v>57664</v>
      </c>
      <c r="I657" s="27">
        <v>0</v>
      </c>
      <c r="J657" s="12" t="s">
        <v>9</v>
      </c>
      <c r="K657" s="23" t="s">
        <v>266</v>
      </c>
      <c r="L657" s="23" t="s">
        <v>266</v>
      </c>
    </row>
    <row r="658" spans="1:12" x14ac:dyDescent="0.3">
      <c r="A658" s="6" t="s">
        <v>254</v>
      </c>
      <c r="B658" s="32">
        <v>45551</v>
      </c>
      <c r="C658" s="6" t="s">
        <v>6809</v>
      </c>
      <c r="D658" s="6" t="s">
        <v>1368</v>
      </c>
      <c r="E658" s="6" t="s">
        <v>6828</v>
      </c>
      <c r="F658" s="37">
        <v>180</v>
      </c>
      <c r="G658" s="37">
        <v>0</v>
      </c>
      <c r="H658" s="27">
        <v>52548</v>
      </c>
      <c r="I658" s="27">
        <v>0</v>
      </c>
      <c r="J658" s="12" t="s">
        <v>9</v>
      </c>
      <c r="K658" s="23" t="s">
        <v>266</v>
      </c>
      <c r="L658" s="23" t="s">
        <v>266</v>
      </c>
    </row>
    <row r="659" spans="1:12" x14ac:dyDescent="0.3">
      <c r="A659" s="6" t="s">
        <v>254</v>
      </c>
      <c r="B659" s="32">
        <v>45559</v>
      </c>
      <c r="C659" s="6" t="s">
        <v>6801</v>
      </c>
      <c r="D659" s="6" t="s">
        <v>1642</v>
      </c>
      <c r="E659" s="6" t="s">
        <v>6823</v>
      </c>
      <c r="F659" s="37">
        <v>260</v>
      </c>
      <c r="G659" s="37">
        <v>0</v>
      </c>
      <c r="H659" s="27">
        <v>72164</v>
      </c>
      <c r="I659" s="27">
        <v>0</v>
      </c>
      <c r="J659" s="12" t="s">
        <v>9</v>
      </c>
      <c r="K659" s="23" t="s">
        <v>266</v>
      </c>
      <c r="L659" s="23" t="s">
        <v>266</v>
      </c>
    </row>
    <row r="660" spans="1:12" x14ac:dyDescent="0.3">
      <c r="A660" s="6" t="s">
        <v>254</v>
      </c>
      <c r="B660" s="32">
        <v>45573</v>
      </c>
      <c r="C660" s="6" t="s">
        <v>6810</v>
      </c>
      <c r="D660" s="6" t="s">
        <v>432</v>
      </c>
      <c r="E660" s="6" t="s">
        <v>6829</v>
      </c>
      <c r="F660" s="37">
        <v>140</v>
      </c>
      <c r="G660" s="37">
        <v>374</v>
      </c>
      <c r="H660" s="27">
        <v>184176</v>
      </c>
      <c r="I660" s="27">
        <v>0</v>
      </c>
      <c r="J660" s="12" t="s">
        <v>9</v>
      </c>
      <c r="K660" s="23" t="s">
        <v>266</v>
      </c>
      <c r="L660" s="23" t="s">
        <v>266</v>
      </c>
    </row>
    <row r="661" spans="1:12" x14ac:dyDescent="0.3">
      <c r="A661" s="6" t="s">
        <v>254</v>
      </c>
      <c r="B661" s="32">
        <v>45622</v>
      </c>
      <c r="C661" s="6" t="s">
        <v>6804</v>
      </c>
      <c r="D661" s="6" t="s">
        <v>743</v>
      </c>
      <c r="E661" s="6" t="s">
        <v>6825</v>
      </c>
      <c r="F661" s="37">
        <v>194</v>
      </c>
      <c r="G661" s="37">
        <v>890</v>
      </c>
      <c r="H661" s="27">
        <v>85281</v>
      </c>
      <c r="I661" s="27">
        <v>0</v>
      </c>
      <c r="J661" s="12" t="s">
        <v>9</v>
      </c>
      <c r="K661" s="23" t="s">
        <v>266</v>
      </c>
      <c r="L661" s="23" t="s">
        <v>266</v>
      </c>
    </row>
    <row r="662" spans="1:12" x14ac:dyDescent="0.3">
      <c r="A662" s="6" t="s">
        <v>254</v>
      </c>
      <c r="B662" s="32">
        <v>45631</v>
      </c>
      <c r="C662" s="6" t="s">
        <v>6790</v>
      </c>
      <c r="D662" s="6" t="s">
        <v>432</v>
      </c>
      <c r="E662" s="6" t="s">
        <v>6816</v>
      </c>
      <c r="F662" s="37">
        <v>333</v>
      </c>
      <c r="G662" s="37">
        <v>355</v>
      </c>
      <c r="H662" s="27">
        <v>82374</v>
      </c>
      <c r="I662" s="27">
        <v>0</v>
      </c>
      <c r="J662" s="12" t="s">
        <v>9</v>
      </c>
      <c r="K662" s="23" t="s">
        <v>266</v>
      </c>
      <c r="L662" s="23" t="s">
        <v>266</v>
      </c>
    </row>
    <row r="663" spans="1:12" x14ac:dyDescent="0.3">
      <c r="A663" s="6" t="s">
        <v>254</v>
      </c>
      <c r="B663" s="32">
        <v>45643</v>
      </c>
      <c r="C663" s="6" t="s">
        <v>6805</v>
      </c>
      <c r="D663" s="6" t="s">
        <v>312</v>
      </c>
      <c r="E663" s="6" t="s">
        <v>77</v>
      </c>
      <c r="F663" s="37">
        <v>350</v>
      </c>
      <c r="G663" s="37">
        <v>0</v>
      </c>
      <c r="H663" s="27">
        <v>67619</v>
      </c>
      <c r="I663" s="27">
        <v>0</v>
      </c>
      <c r="J663" s="12" t="s">
        <v>9</v>
      </c>
      <c r="K663" s="23" t="s">
        <v>266</v>
      </c>
      <c r="L663" s="23" t="s">
        <v>266</v>
      </c>
    </row>
    <row r="664" spans="1:12" x14ac:dyDescent="0.3">
      <c r="A664" s="6" t="s">
        <v>254</v>
      </c>
      <c r="B664" s="32">
        <v>45643</v>
      </c>
      <c r="C664" s="6" t="s">
        <v>6808</v>
      </c>
      <c r="D664" s="6" t="s">
        <v>2318</v>
      </c>
      <c r="E664" s="6" t="s">
        <v>6827</v>
      </c>
      <c r="F664" s="37">
        <v>225</v>
      </c>
      <c r="G664" s="37">
        <v>0</v>
      </c>
      <c r="H664" s="27">
        <v>50797</v>
      </c>
      <c r="I664" s="27">
        <v>0</v>
      </c>
      <c r="J664" s="12" t="s">
        <v>9</v>
      </c>
      <c r="K664" s="23" t="s">
        <v>266</v>
      </c>
      <c r="L664" s="23" t="s">
        <v>266</v>
      </c>
    </row>
    <row r="665" spans="1:12" x14ac:dyDescent="0.3">
      <c r="A665" s="6" t="s">
        <v>254</v>
      </c>
      <c r="B665" s="32">
        <v>45685</v>
      </c>
      <c r="C665" s="6" t="s">
        <v>6803</v>
      </c>
      <c r="D665" s="6" t="s">
        <v>1461</v>
      </c>
      <c r="E665" s="6" t="s">
        <v>6824</v>
      </c>
      <c r="F665" s="37">
        <v>293</v>
      </c>
      <c r="G665" s="37">
        <v>896</v>
      </c>
      <c r="H665" s="27">
        <v>56172</v>
      </c>
      <c r="I665" s="27">
        <v>0</v>
      </c>
      <c r="J665" s="12" t="s">
        <v>9</v>
      </c>
      <c r="K665" s="23" t="s">
        <v>266</v>
      </c>
      <c r="L665" s="23" t="s">
        <v>266</v>
      </c>
    </row>
    <row r="666" spans="1:12" x14ac:dyDescent="0.3">
      <c r="A666" s="6" t="s">
        <v>254</v>
      </c>
      <c r="B666" s="32">
        <v>45727</v>
      </c>
      <c r="C666" s="6" t="s">
        <v>6800</v>
      </c>
      <c r="D666" s="6" t="s">
        <v>432</v>
      </c>
      <c r="E666" s="6" t="s">
        <v>6822</v>
      </c>
      <c r="F666" s="37">
        <v>162</v>
      </c>
      <c r="G666" s="37">
        <v>263</v>
      </c>
      <c r="H666" s="27">
        <v>170531</v>
      </c>
      <c r="I666" s="27">
        <v>0</v>
      </c>
      <c r="J666" s="12" t="s">
        <v>9</v>
      </c>
      <c r="K666" s="23" t="s">
        <v>266</v>
      </c>
      <c r="L666" s="23" t="s">
        <v>266</v>
      </c>
    </row>
    <row r="667" spans="1:12" x14ac:dyDescent="0.3">
      <c r="A667" s="6" t="s">
        <v>254</v>
      </c>
      <c r="B667" s="32">
        <v>45789</v>
      </c>
      <c r="C667" s="6" t="s">
        <v>6793</v>
      </c>
      <c r="D667" s="6" t="s">
        <v>432</v>
      </c>
      <c r="E667" s="6" t="s">
        <v>77</v>
      </c>
      <c r="F667" s="37">
        <v>378</v>
      </c>
      <c r="G667" s="37">
        <v>0</v>
      </c>
      <c r="H667" s="27">
        <v>107850</v>
      </c>
      <c r="I667" s="27">
        <v>0</v>
      </c>
      <c r="J667" s="12" t="s">
        <v>9</v>
      </c>
      <c r="K667" s="23" t="s">
        <v>266</v>
      </c>
      <c r="L667" s="23" t="s">
        <v>266</v>
      </c>
    </row>
    <row r="668" spans="1:12" x14ac:dyDescent="0.3">
      <c r="A668" s="6" t="s">
        <v>254</v>
      </c>
      <c r="B668" s="32">
        <v>45791</v>
      </c>
      <c r="C668" s="6" t="s">
        <v>6799</v>
      </c>
      <c r="D668" s="6" t="s">
        <v>90</v>
      </c>
      <c r="E668" s="6" t="s">
        <v>77</v>
      </c>
      <c r="F668" s="37">
        <v>297</v>
      </c>
      <c r="G668" s="37">
        <v>374</v>
      </c>
      <c r="H668" s="27">
        <v>64721</v>
      </c>
      <c r="I668" s="27">
        <v>0</v>
      </c>
      <c r="J668" s="12" t="s">
        <v>9</v>
      </c>
      <c r="K668" s="23" t="s">
        <v>266</v>
      </c>
      <c r="L668" s="23" t="s">
        <v>266</v>
      </c>
    </row>
    <row r="669" spans="1:12" x14ac:dyDescent="0.3">
      <c r="A669" s="6" t="s">
        <v>254</v>
      </c>
      <c r="B669" s="32">
        <v>45804</v>
      </c>
      <c r="C669" s="6" t="s">
        <v>6792</v>
      </c>
      <c r="D669" s="6" t="s">
        <v>743</v>
      </c>
      <c r="E669" s="6" t="s">
        <v>6818</v>
      </c>
      <c r="F669" s="37">
        <v>248</v>
      </c>
      <c r="G669" s="37">
        <v>0</v>
      </c>
      <c r="H669" s="27">
        <v>120546</v>
      </c>
      <c r="I669" s="27">
        <v>0</v>
      </c>
      <c r="J669" s="12" t="s">
        <v>9</v>
      </c>
      <c r="K669" s="23" t="s">
        <v>266</v>
      </c>
      <c r="L669" s="23" t="s">
        <v>266</v>
      </c>
    </row>
    <row r="670" spans="1:12" x14ac:dyDescent="0.3">
      <c r="A670" s="6" t="s">
        <v>254</v>
      </c>
      <c r="B670" s="32">
        <v>45804</v>
      </c>
      <c r="C670" s="6" t="s">
        <v>315</v>
      </c>
      <c r="D670" s="6" t="s">
        <v>90</v>
      </c>
      <c r="E670" s="6" t="s">
        <v>77</v>
      </c>
      <c r="F670" s="37">
        <v>194</v>
      </c>
      <c r="G670" s="37">
        <v>0</v>
      </c>
      <c r="H670" s="27">
        <v>46350</v>
      </c>
      <c r="I670" s="27">
        <v>0</v>
      </c>
      <c r="J670" s="12" t="s">
        <v>9</v>
      </c>
      <c r="K670" s="23" t="s">
        <v>266</v>
      </c>
      <c r="L670" s="23" t="s">
        <v>266</v>
      </c>
    </row>
    <row r="671" spans="1:12" x14ac:dyDescent="0.3">
      <c r="A671" s="6" t="s">
        <v>254</v>
      </c>
      <c r="B671" s="32">
        <v>45820</v>
      </c>
      <c r="C671" s="6" t="s">
        <v>6796</v>
      </c>
      <c r="D671" s="6" t="s">
        <v>213</v>
      </c>
      <c r="E671" s="6" t="s">
        <v>6820</v>
      </c>
      <c r="F671" s="37">
        <v>11651</v>
      </c>
      <c r="G671" s="37">
        <v>0</v>
      </c>
      <c r="H671" s="27">
        <v>80406</v>
      </c>
      <c r="I671" s="27">
        <v>0</v>
      </c>
      <c r="J671" s="12" t="s">
        <v>9</v>
      </c>
      <c r="K671" s="23" t="s">
        <v>266</v>
      </c>
      <c r="L671" s="23" t="s">
        <v>266</v>
      </c>
    </row>
    <row r="672" spans="1:12" x14ac:dyDescent="0.3">
      <c r="A672" s="6" t="s">
        <v>254</v>
      </c>
      <c r="B672" s="32">
        <v>45832</v>
      </c>
      <c r="C672" s="6" t="s">
        <v>6791</v>
      </c>
      <c r="D672" s="6" t="s">
        <v>432</v>
      </c>
      <c r="E672" s="6" t="s">
        <v>6817</v>
      </c>
      <c r="F672" s="37">
        <v>262</v>
      </c>
      <c r="G672" s="37">
        <v>8</v>
      </c>
      <c r="H672" s="27">
        <v>99897</v>
      </c>
      <c r="I672" s="27">
        <v>0</v>
      </c>
      <c r="J672" s="12" t="s">
        <v>9</v>
      </c>
      <c r="K672" s="23" t="s">
        <v>266</v>
      </c>
      <c r="L672" s="23" t="s">
        <v>266</v>
      </c>
    </row>
    <row r="673" spans="1:12" x14ac:dyDescent="0.3">
      <c r="A673" s="6" t="s">
        <v>254</v>
      </c>
      <c r="B673" s="32">
        <v>45838</v>
      </c>
      <c r="C673" s="6" t="s">
        <v>6795</v>
      </c>
      <c r="D673" s="6" t="s">
        <v>322</v>
      </c>
      <c r="E673" s="6" t="s">
        <v>77</v>
      </c>
      <c r="F673" s="37">
        <v>1063</v>
      </c>
      <c r="G673" s="37">
        <v>0</v>
      </c>
      <c r="H673" s="27">
        <v>55831</v>
      </c>
      <c r="I673" s="27">
        <v>0</v>
      </c>
      <c r="J673" s="12" t="s">
        <v>9</v>
      </c>
      <c r="K673" s="23" t="s">
        <v>266</v>
      </c>
      <c r="L673" s="23" t="s">
        <v>266</v>
      </c>
    </row>
    <row r="674" spans="1:12" x14ac:dyDescent="0.3">
      <c r="A674" s="6" t="s">
        <v>254</v>
      </c>
      <c r="B674" s="32">
        <v>45838</v>
      </c>
      <c r="C674" s="6" t="s">
        <v>6807</v>
      </c>
      <c r="D674" s="6" t="s">
        <v>2385</v>
      </c>
      <c r="E674" s="6" t="s">
        <v>77</v>
      </c>
      <c r="F674" s="37">
        <v>113</v>
      </c>
      <c r="G674" s="37">
        <v>0</v>
      </c>
      <c r="H674" s="27">
        <v>57796</v>
      </c>
      <c r="I674" s="27">
        <v>0</v>
      </c>
      <c r="J674" s="12" t="s">
        <v>9</v>
      </c>
      <c r="K674" s="23" t="s">
        <v>266</v>
      </c>
      <c r="L674" s="23" t="s">
        <v>266</v>
      </c>
    </row>
    <row r="675" spans="1:12" x14ac:dyDescent="0.3">
      <c r="A675" s="6" t="s">
        <v>254</v>
      </c>
      <c r="B675" s="32">
        <v>45846</v>
      </c>
      <c r="C675" s="6" t="s">
        <v>6991</v>
      </c>
      <c r="D675" s="6" t="s">
        <v>743</v>
      </c>
      <c r="E675" s="6" t="s">
        <v>7029</v>
      </c>
      <c r="F675" s="37">
        <v>227</v>
      </c>
      <c r="G675" s="37">
        <v>45</v>
      </c>
      <c r="H675" s="27">
        <v>99466</v>
      </c>
      <c r="I675" s="27">
        <v>0</v>
      </c>
      <c r="J675" s="12" t="s">
        <v>9</v>
      </c>
      <c r="K675" s="23" t="s">
        <v>266</v>
      </c>
      <c r="L675" s="23" t="s">
        <v>266</v>
      </c>
    </row>
    <row r="676" spans="1:12" x14ac:dyDescent="0.3">
      <c r="A676" s="6" t="s">
        <v>254</v>
      </c>
      <c r="B676" s="32">
        <v>45846</v>
      </c>
      <c r="C676" s="6" t="s">
        <v>6992</v>
      </c>
      <c r="D676" s="6" t="s">
        <v>743</v>
      </c>
      <c r="E676" s="6" t="s">
        <v>7030</v>
      </c>
      <c r="F676" s="37">
        <v>459</v>
      </c>
      <c r="G676" s="37">
        <v>385</v>
      </c>
      <c r="H676" s="27">
        <v>118649</v>
      </c>
      <c r="I676" s="27">
        <v>0</v>
      </c>
      <c r="J676" s="12" t="s">
        <v>9</v>
      </c>
      <c r="K676" s="23" t="s">
        <v>266</v>
      </c>
      <c r="L676" s="23" t="s">
        <v>266</v>
      </c>
    </row>
    <row r="677" spans="1:12" x14ac:dyDescent="0.3">
      <c r="A677" s="6" t="s">
        <v>254</v>
      </c>
      <c r="B677" s="32">
        <v>45860</v>
      </c>
      <c r="C677" s="6" t="s">
        <v>6993</v>
      </c>
      <c r="D677" s="6" t="s">
        <v>4356</v>
      </c>
      <c r="E677" s="6" t="s">
        <v>77</v>
      </c>
      <c r="F677" s="37">
        <v>270</v>
      </c>
      <c r="G677" s="37" t="s">
        <v>263</v>
      </c>
      <c r="H677" s="27">
        <v>46707</v>
      </c>
      <c r="I677" s="27">
        <v>0</v>
      </c>
      <c r="J677" s="12" t="s">
        <v>9</v>
      </c>
      <c r="K677" s="23" t="s">
        <v>266</v>
      </c>
      <c r="L677" s="23" t="s">
        <v>266</v>
      </c>
    </row>
    <row r="678" spans="1:12" x14ac:dyDescent="0.3">
      <c r="A678" s="6" t="s">
        <v>254</v>
      </c>
      <c r="B678" s="32">
        <v>45930</v>
      </c>
      <c r="C678" s="6" t="s">
        <v>6994</v>
      </c>
      <c r="D678" s="6" t="s">
        <v>128</v>
      </c>
      <c r="E678" s="6" t="s">
        <v>7031</v>
      </c>
      <c r="F678" s="37">
        <v>270</v>
      </c>
      <c r="G678" s="37">
        <v>3999</v>
      </c>
      <c r="H678" s="27">
        <v>62424</v>
      </c>
      <c r="I678" s="27">
        <v>0</v>
      </c>
      <c r="J678" s="12" t="s">
        <v>9</v>
      </c>
      <c r="K678" s="23" t="s">
        <v>266</v>
      </c>
      <c r="L678" s="23" t="s">
        <v>266</v>
      </c>
    </row>
    <row r="679" spans="1:12" x14ac:dyDescent="0.3">
      <c r="A679" s="6" t="s">
        <v>254</v>
      </c>
      <c r="B679" s="32">
        <v>45951</v>
      </c>
      <c r="C679" s="6" t="s">
        <v>6995</v>
      </c>
      <c r="D679" s="6" t="s">
        <v>7027</v>
      </c>
      <c r="E679" s="6" t="s">
        <v>7032</v>
      </c>
      <c r="F679" s="37">
        <v>203</v>
      </c>
      <c r="G679" s="37">
        <v>130</v>
      </c>
      <c r="H679" s="27">
        <v>97592</v>
      </c>
      <c r="I679" s="27">
        <v>0</v>
      </c>
      <c r="J679" s="12" t="s">
        <v>9</v>
      </c>
      <c r="K679" s="23" t="s">
        <v>266</v>
      </c>
      <c r="L679" s="23" t="s">
        <v>266</v>
      </c>
    </row>
    <row r="680" spans="1:12" x14ac:dyDescent="0.3">
      <c r="A680" s="6" t="s">
        <v>254</v>
      </c>
      <c r="B680" s="32">
        <v>45958</v>
      </c>
      <c r="C680" s="6" t="s">
        <v>6996</v>
      </c>
      <c r="D680" s="6" t="s">
        <v>1720</v>
      </c>
      <c r="E680" s="6" t="s">
        <v>77</v>
      </c>
      <c r="F680" s="37">
        <v>174</v>
      </c>
      <c r="G680" s="37">
        <v>0</v>
      </c>
      <c r="H680" s="27">
        <v>70765</v>
      </c>
      <c r="I680" s="27">
        <v>0</v>
      </c>
      <c r="J680" s="12" t="s">
        <v>9</v>
      </c>
      <c r="K680" s="23" t="s">
        <v>266</v>
      </c>
      <c r="L680" s="23" t="s">
        <v>266</v>
      </c>
    </row>
    <row r="681" spans="1:12" x14ac:dyDescent="0.3">
      <c r="A681" s="6" t="s">
        <v>254</v>
      </c>
      <c r="B681" s="32">
        <v>45958</v>
      </c>
      <c r="C681" s="6" t="s">
        <v>6997</v>
      </c>
      <c r="D681" s="6" t="s">
        <v>743</v>
      </c>
      <c r="E681" s="6" t="s">
        <v>7033</v>
      </c>
      <c r="F681" s="37">
        <v>271</v>
      </c>
      <c r="G681" s="37" t="s">
        <v>263</v>
      </c>
      <c r="H681" s="27">
        <v>158625</v>
      </c>
      <c r="I681" s="27">
        <v>0</v>
      </c>
      <c r="J681" s="12" t="s">
        <v>9</v>
      </c>
      <c r="K681" s="23" t="s">
        <v>266</v>
      </c>
      <c r="L681" s="23" t="s">
        <v>266</v>
      </c>
    </row>
    <row r="682" spans="1:12" x14ac:dyDescent="0.3">
      <c r="A682" s="6" t="s">
        <v>254</v>
      </c>
      <c r="B682" s="32">
        <v>45973</v>
      </c>
      <c r="C682" s="6" t="s">
        <v>6998</v>
      </c>
      <c r="D682" s="6" t="s">
        <v>7027</v>
      </c>
      <c r="E682" s="6" t="s">
        <v>7034</v>
      </c>
      <c r="F682" s="37">
        <v>1080</v>
      </c>
      <c r="G682" s="37" t="s">
        <v>263</v>
      </c>
      <c r="H682" s="27">
        <v>155590</v>
      </c>
      <c r="I682" s="27">
        <v>0</v>
      </c>
      <c r="J682" s="12" t="s">
        <v>9</v>
      </c>
      <c r="K682" s="23" t="s">
        <v>266</v>
      </c>
      <c r="L682" s="23" t="s">
        <v>266</v>
      </c>
    </row>
    <row r="683" spans="1:12" x14ac:dyDescent="0.3">
      <c r="A683" s="6" t="s">
        <v>254</v>
      </c>
      <c r="B683" s="32">
        <v>45979</v>
      </c>
      <c r="C683" s="6" t="s">
        <v>6999</v>
      </c>
      <c r="D683" s="6" t="s">
        <v>128</v>
      </c>
      <c r="E683" s="6" t="s">
        <v>77</v>
      </c>
      <c r="F683" s="37">
        <v>113</v>
      </c>
      <c r="G683" s="37">
        <v>422</v>
      </c>
      <c r="H683" s="27">
        <v>91951</v>
      </c>
      <c r="I683" s="27">
        <v>0</v>
      </c>
      <c r="J683" s="12" t="s">
        <v>9</v>
      </c>
      <c r="K683" s="23" t="s">
        <v>266</v>
      </c>
      <c r="L683" s="23" t="s">
        <v>266</v>
      </c>
    </row>
    <row r="684" spans="1:12" x14ac:dyDescent="0.3">
      <c r="A684" s="6" t="s">
        <v>254</v>
      </c>
      <c r="B684" s="32">
        <v>45979</v>
      </c>
      <c r="C684" s="6" t="s">
        <v>7000</v>
      </c>
      <c r="D684" s="6" t="s">
        <v>743</v>
      </c>
      <c r="E684" s="6" t="s">
        <v>6822</v>
      </c>
      <c r="F684" s="37">
        <v>468</v>
      </c>
      <c r="G684" s="37">
        <v>720</v>
      </c>
      <c r="H684" s="27">
        <v>90866</v>
      </c>
      <c r="I684" s="27">
        <v>0</v>
      </c>
      <c r="J684" s="12" t="s">
        <v>9</v>
      </c>
      <c r="K684" s="23" t="s">
        <v>266</v>
      </c>
      <c r="L684" s="23" t="s">
        <v>266</v>
      </c>
    </row>
    <row r="685" spans="1:12" x14ac:dyDescent="0.3">
      <c r="A685" s="6" t="s">
        <v>254</v>
      </c>
      <c r="B685" s="32">
        <v>45979</v>
      </c>
      <c r="C685" s="6" t="s">
        <v>7001</v>
      </c>
      <c r="D685" s="6" t="s">
        <v>1368</v>
      </c>
      <c r="E685" s="6" t="s">
        <v>77</v>
      </c>
      <c r="F685" s="37">
        <v>900</v>
      </c>
      <c r="G685" s="37">
        <v>20</v>
      </c>
      <c r="H685" s="27">
        <v>73739</v>
      </c>
      <c r="I685" s="27">
        <v>0</v>
      </c>
      <c r="J685" s="12" t="s">
        <v>9</v>
      </c>
      <c r="K685" s="23" t="s">
        <v>266</v>
      </c>
      <c r="L685" s="23" t="s">
        <v>266</v>
      </c>
    </row>
    <row r="686" spans="1:12" x14ac:dyDescent="0.3">
      <c r="A686" s="6" t="s">
        <v>254</v>
      </c>
      <c r="B686" s="32">
        <v>45980</v>
      </c>
      <c r="C686" s="6" t="s">
        <v>7002</v>
      </c>
      <c r="D686" s="6" t="s">
        <v>701</v>
      </c>
      <c r="E686" s="6" t="s">
        <v>7033</v>
      </c>
      <c r="F686" s="37">
        <v>900</v>
      </c>
      <c r="G686" s="37">
        <v>194</v>
      </c>
      <c r="H686" s="27">
        <v>123559</v>
      </c>
      <c r="I686" s="27">
        <v>0</v>
      </c>
      <c r="J686" s="12" t="s">
        <v>9</v>
      </c>
      <c r="K686" s="23" t="s">
        <v>266</v>
      </c>
      <c r="L686" s="23" t="s">
        <v>266</v>
      </c>
    </row>
    <row r="687" spans="1:12" x14ac:dyDescent="0.3">
      <c r="A687" s="6" t="s">
        <v>254</v>
      </c>
      <c r="B687" s="32">
        <v>45980</v>
      </c>
      <c r="C687" s="6" t="s">
        <v>7003</v>
      </c>
      <c r="D687" s="6" t="s">
        <v>7028</v>
      </c>
      <c r="E687" s="6" t="s">
        <v>77</v>
      </c>
      <c r="F687" s="37">
        <v>342</v>
      </c>
      <c r="G687" s="37">
        <v>331</v>
      </c>
      <c r="H687" s="27">
        <v>100045</v>
      </c>
      <c r="I687" s="27">
        <v>0</v>
      </c>
      <c r="J687" s="12" t="s">
        <v>9</v>
      </c>
      <c r="K687" s="23" t="s">
        <v>266</v>
      </c>
      <c r="L687" s="23" t="s">
        <v>266</v>
      </c>
    </row>
    <row r="688" spans="1:12" x14ac:dyDescent="0.3">
      <c r="A688" s="6" t="s">
        <v>254</v>
      </c>
      <c r="B688" s="32">
        <v>45986</v>
      </c>
      <c r="C688" s="6" t="s">
        <v>7004</v>
      </c>
      <c r="D688" s="6" t="s">
        <v>234</v>
      </c>
      <c r="F688" s="37">
        <v>270</v>
      </c>
      <c r="G688" s="37">
        <v>831</v>
      </c>
      <c r="H688" s="27">
        <v>49620</v>
      </c>
      <c r="I688" s="27">
        <v>0</v>
      </c>
      <c r="J688" s="12" t="s">
        <v>9</v>
      </c>
      <c r="K688" s="23" t="s">
        <v>266</v>
      </c>
      <c r="L688" s="23" t="s">
        <v>266</v>
      </c>
    </row>
    <row r="689" spans="1:12" x14ac:dyDescent="0.3">
      <c r="A689" s="6" t="s">
        <v>254</v>
      </c>
      <c r="B689" s="32">
        <v>46007</v>
      </c>
      <c r="C689" s="6" t="s">
        <v>7005</v>
      </c>
      <c r="D689" s="6" t="s">
        <v>213</v>
      </c>
      <c r="E689" s="6" t="s">
        <v>6822</v>
      </c>
      <c r="F689" s="37">
        <v>118</v>
      </c>
      <c r="G689" s="37">
        <v>741</v>
      </c>
      <c r="H689" s="27">
        <v>64958</v>
      </c>
      <c r="I689" s="27">
        <v>0</v>
      </c>
      <c r="J689" s="12" t="s">
        <v>9</v>
      </c>
      <c r="K689" s="23" t="s">
        <v>266</v>
      </c>
      <c r="L689" s="23" t="s">
        <v>266</v>
      </c>
    </row>
    <row r="690" spans="1:12" x14ac:dyDescent="0.3">
      <c r="A690" s="6" t="s">
        <v>254</v>
      </c>
      <c r="B690" s="32">
        <v>46107</v>
      </c>
      <c r="C690" s="6" t="s">
        <v>7006</v>
      </c>
      <c r="D690" s="6" t="s">
        <v>743</v>
      </c>
      <c r="E690" s="6" t="s">
        <v>7029</v>
      </c>
      <c r="F690" s="37">
        <v>540</v>
      </c>
      <c r="G690" s="37" t="s">
        <v>263</v>
      </c>
      <c r="H690" s="27">
        <v>174727</v>
      </c>
      <c r="I690" s="27">
        <v>0</v>
      </c>
      <c r="J690" s="12" t="s">
        <v>9</v>
      </c>
      <c r="K690" s="23" t="s">
        <v>266</v>
      </c>
      <c r="L690" s="23" t="s">
        <v>266</v>
      </c>
    </row>
    <row r="691" spans="1:12" x14ac:dyDescent="0.3">
      <c r="A691" s="6" t="s">
        <v>254</v>
      </c>
      <c r="B691" s="32">
        <v>46119</v>
      </c>
      <c r="C691" s="6" t="s">
        <v>7007</v>
      </c>
      <c r="D691" s="6" t="s">
        <v>743</v>
      </c>
      <c r="E691" s="6" t="s">
        <v>7030</v>
      </c>
      <c r="F691" s="37">
        <v>1700</v>
      </c>
      <c r="G691" s="37">
        <v>189</v>
      </c>
      <c r="H691" s="27">
        <v>148784</v>
      </c>
      <c r="I691" s="27">
        <v>0</v>
      </c>
      <c r="J691" s="12" t="s">
        <v>9</v>
      </c>
      <c r="K691" s="23" t="s">
        <v>266</v>
      </c>
      <c r="L691" s="23" t="s">
        <v>266</v>
      </c>
    </row>
    <row r="692" spans="1:12" x14ac:dyDescent="0.3">
      <c r="A692" s="6" t="s">
        <v>254</v>
      </c>
      <c r="B692" s="32">
        <v>46134</v>
      </c>
      <c r="C692" s="6" t="s">
        <v>7008</v>
      </c>
      <c r="D692" s="6" t="s">
        <v>701</v>
      </c>
      <c r="E692" s="6" t="s">
        <v>77</v>
      </c>
      <c r="F692" s="37">
        <v>661</v>
      </c>
      <c r="G692" s="37" t="s">
        <v>263</v>
      </c>
      <c r="H692" s="27">
        <v>106237</v>
      </c>
      <c r="I692" s="27">
        <v>0</v>
      </c>
      <c r="J692" s="12" t="s">
        <v>9</v>
      </c>
      <c r="K692" s="23" t="s">
        <v>266</v>
      </c>
      <c r="L692" s="23" t="s">
        <v>266</v>
      </c>
    </row>
    <row r="693" spans="1:12" x14ac:dyDescent="0.3">
      <c r="A693" s="6" t="s">
        <v>254</v>
      </c>
      <c r="B693" s="32">
        <v>46168</v>
      </c>
      <c r="C693" s="6" t="s">
        <v>7009</v>
      </c>
      <c r="D693" s="6" t="s">
        <v>1720</v>
      </c>
      <c r="F693" s="37">
        <v>340</v>
      </c>
      <c r="G693" s="37">
        <v>149</v>
      </c>
      <c r="H693" s="27">
        <v>60342</v>
      </c>
      <c r="I693" s="27">
        <v>0</v>
      </c>
      <c r="J693" s="12" t="s">
        <v>9</v>
      </c>
      <c r="K693" s="23" t="s">
        <v>266</v>
      </c>
      <c r="L693" s="23" t="s">
        <v>266</v>
      </c>
    </row>
    <row r="694" spans="1:12" x14ac:dyDescent="0.3">
      <c r="A694" s="6" t="s">
        <v>1558</v>
      </c>
      <c r="B694" s="32">
        <v>43963</v>
      </c>
      <c r="C694" s="6" t="s">
        <v>1083</v>
      </c>
      <c r="D694" s="6" t="s">
        <v>1560</v>
      </c>
      <c r="E694" s="6" t="s">
        <v>1565</v>
      </c>
      <c r="F694" s="37" t="s">
        <v>143</v>
      </c>
      <c r="G694" s="37" t="s">
        <v>7036</v>
      </c>
      <c r="H694" s="27" t="s">
        <v>1567</v>
      </c>
      <c r="J694" s="12" t="s">
        <v>9</v>
      </c>
      <c r="K694" s="23" t="s">
        <v>143</v>
      </c>
      <c r="L694" s="23">
        <v>1374</v>
      </c>
    </row>
    <row r="695" spans="1:12" x14ac:dyDescent="0.3">
      <c r="A695" s="6" t="s">
        <v>1558</v>
      </c>
      <c r="B695" s="32">
        <v>39708</v>
      </c>
      <c r="C695" s="6" t="s">
        <v>6485</v>
      </c>
      <c r="D695" s="6" t="s">
        <v>1642</v>
      </c>
      <c r="E695" s="6" t="s">
        <v>1565</v>
      </c>
      <c r="F695" s="37" t="s">
        <v>143</v>
      </c>
      <c r="G695" s="37">
        <v>2083</v>
      </c>
      <c r="H695" s="27">
        <v>56686</v>
      </c>
      <c r="J695" s="12" t="s">
        <v>11</v>
      </c>
      <c r="K695" s="23" t="s">
        <v>143</v>
      </c>
      <c r="L695" s="23">
        <v>1949</v>
      </c>
    </row>
    <row r="696" spans="1:12" x14ac:dyDescent="0.3">
      <c r="A696" s="6" t="s">
        <v>1558</v>
      </c>
      <c r="B696" s="32">
        <v>39708</v>
      </c>
      <c r="C696" s="6" t="s">
        <v>6486</v>
      </c>
      <c r="D696" s="6" t="s">
        <v>1144</v>
      </c>
      <c r="E696" s="6" t="s">
        <v>1565</v>
      </c>
      <c r="F696" s="37" t="s">
        <v>143</v>
      </c>
      <c r="G696" s="37">
        <v>2398</v>
      </c>
      <c r="H696" s="27">
        <v>48317</v>
      </c>
      <c r="J696" s="12" t="s">
        <v>11</v>
      </c>
      <c r="K696" s="23" t="s">
        <v>143</v>
      </c>
      <c r="L696" s="23">
        <v>2012</v>
      </c>
    </row>
    <row r="697" spans="1:12" x14ac:dyDescent="0.3">
      <c r="A697" s="6" t="s">
        <v>1558</v>
      </c>
      <c r="B697" s="32">
        <v>41074</v>
      </c>
      <c r="C697" s="6" t="s">
        <v>5876</v>
      </c>
      <c r="D697" s="6" t="s">
        <v>2392</v>
      </c>
      <c r="E697" s="6" t="s">
        <v>1565</v>
      </c>
      <c r="F697" s="37" t="s">
        <v>143</v>
      </c>
      <c r="G697" s="37">
        <v>320</v>
      </c>
      <c r="H697" s="27">
        <v>42692</v>
      </c>
      <c r="J697" s="12" t="s">
        <v>11</v>
      </c>
      <c r="K697" s="23" t="s">
        <v>143</v>
      </c>
      <c r="L697" s="23">
        <v>331</v>
      </c>
    </row>
    <row r="698" spans="1:12" x14ac:dyDescent="0.3">
      <c r="A698" s="6" t="s">
        <v>1558</v>
      </c>
      <c r="B698" s="32">
        <v>41992</v>
      </c>
      <c r="C698" s="6" t="s">
        <v>4569</v>
      </c>
      <c r="D698" s="6" t="s">
        <v>4570</v>
      </c>
      <c r="E698" s="6" t="s">
        <v>1565</v>
      </c>
      <c r="F698" s="37" t="s">
        <v>143</v>
      </c>
      <c r="G698" s="37">
        <v>800</v>
      </c>
      <c r="H698" s="27">
        <v>51344</v>
      </c>
      <c r="J698" s="12" t="s">
        <v>9</v>
      </c>
      <c r="K698" s="23" t="s">
        <v>143</v>
      </c>
      <c r="L698" s="23"/>
    </row>
    <row r="699" spans="1:12" x14ac:dyDescent="0.3">
      <c r="A699" s="6" t="s">
        <v>1558</v>
      </c>
      <c r="B699" s="32">
        <v>43396</v>
      </c>
      <c r="C699" s="6" t="s">
        <v>2632</v>
      </c>
      <c r="D699" s="6" t="s">
        <v>1642</v>
      </c>
      <c r="E699" s="6" t="s">
        <v>1565</v>
      </c>
      <c r="F699" s="37" t="s">
        <v>143</v>
      </c>
      <c r="G699" s="37">
        <v>2000</v>
      </c>
      <c r="H699" s="27" t="s">
        <v>1567</v>
      </c>
      <c r="J699" s="12" t="s">
        <v>9</v>
      </c>
      <c r="K699" s="23" t="s">
        <v>143</v>
      </c>
      <c r="L699" s="23">
        <v>2085</v>
      </c>
    </row>
    <row r="700" spans="1:12" x14ac:dyDescent="0.3">
      <c r="A700" s="6" t="s">
        <v>1558</v>
      </c>
      <c r="B700" s="32">
        <v>43655</v>
      </c>
      <c r="C700" s="6" t="s">
        <v>2114</v>
      </c>
      <c r="D700" s="6" t="s">
        <v>1144</v>
      </c>
      <c r="E700" s="6" t="s">
        <v>1565</v>
      </c>
      <c r="F700" s="37" t="s">
        <v>143</v>
      </c>
      <c r="G700" s="37">
        <v>2000</v>
      </c>
      <c r="H700" s="27">
        <v>52760</v>
      </c>
      <c r="J700" s="12" t="s">
        <v>9</v>
      </c>
      <c r="K700" s="23" t="s">
        <v>143</v>
      </c>
      <c r="L700" s="23">
        <v>2003</v>
      </c>
    </row>
    <row r="701" spans="1:12" x14ac:dyDescent="0.3">
      <c r="A701" s="6" t="s">
        <v>6705</v>
      </c>
      <c r="B701" s="32">
        <v>39087</v>
      </c>
      <c r="C701" s="6" t="s">
        <v>6487</v>
      </c>
      <c r="D701" s="6" t="s">
        <v>173</v>
      </c>
      <c r="E701" s="6" t="s">
        <v>2058</v>
      </c>
      <c r="F701" s="37">
        <v>185</v>
      </c>
      <c r="G701" s="37">
        <v>0</v>
      </c>
      <c r="H701" s="27">
        <v>0</v>
      </c>
      <c r="I701" s="27">
        <v>450000</v>
      </c>
      <c r="J701" s="12" t="s">
        <v>11</v>
      </c>
      <c r="K701" s="23">
        <v>197</v>
      </c>
      <c r="L701" s="23">
        <v>0</v>
      </c>
    </row>
    <row r="702" spans="1:12" x14ac:dyDescent="0.3">
      <c r="A702" s="6" t="s">
        <v>6705</v>
      </c>
      <c r="B702" s="32">
        <v>39094</v>
      </c>
      <c r="C702" s="6" t="s">
        <v>6488</v>
      </c>
      <c r="D702" s="6" t="s">
        <v>625</v>
      </c>
      <c r="E702" s="6" t="s">
        <v>77</v>
      </c>
      <c r="F702" s="37">
        <v>57</v>
      </c>
      <c r="G702" s="37">
        <v>0</v>
      </c>
      <c r="H702" s="27">
        <v>0</v>
      </c>
      <c r="I702" s="27">
        <v>82500</v>
      </c>
      <c r="J702" s="12" t="s">
        <v>11</v>
      </c>
      <c r="K702" s="23">
        <v>52</v>
      </c>
      <c r="L702" s="23">
        <v>0</v>
      </c>
    </row>
    <row r="703" spans="1:12" x14ac:dyDescent="0.3">
      <c r="A703" s="6" t="s">
        <v>6705</v>
      </c>
      <c r="B703" s="32">
        <v>39098</v>
      </c>
      <c r="C703" s="6" t="s">
        <v>6489</v>
      </c>
      <c r="D703" s="6" t="s">
        <v>432</v>
      </c>
      <c r="E703" s="6" t="s">
        <v>2058</v>
      </c>
      <c r="F703" s="37">
        <v>98</v>
      </c>
      <c r="G703" s="37">
        <v>132</v>
      </c>
      <c r="H703" s="27">
        <v>58500</v>
      </c>
      <c r="I703" s="27">
        <v>0</v>
      </c>
      <c r="J703" s="12" t="s">
        <v>10</v>
      </c>
      <c r="K703" s="23">
        <v>0</v>
      </c>
      <c r="L703" s="23">
        <v>132</v>
      </c>
    </row>
    <row r="704" spans="1:12" x14ac:dyDescent="0.3">
      <c r="A704" s="6" t="s">
        <v>6705</v>
      </c>
      <c r="B704" s="32">
        <v>39126</v>
      </c>
      <c r="C704" s="6" t="s">
        <v>6491</v>
      </c>
      <c r="D704" s="6" t="s">
        <v>533</v>
      </c>
      <c r="E704" s="6" t="s">
        <v>77</v>
      </c>
      <c r="F704" s="37">
        <v>54</v>
      </c>
      <c r="G704" s="37">
        <v>88</v>
      </c>
      <c r="H704" s="27">
        <v>34216</v>
      </c>
      <c r="I704" s="27">
        <v>150000</v>
      </c>
      <c r="J704" s="12" t="s">
        <v>11</v>
      </c>
      <c r="K704" s="23">
        <v>53</v>
      </c>
      <c r="L704" s="23">
        <v>88</v>
      </c>
    </row>
    <row r="705" spans="1:12" x14ac:dyDescent="0.3">
      <c r="A705" s="6" t="s">
        <v>6705</v>
      </c>
      <c r="B705" s="32">
        <v>39132</v>
      </c>
      <c r="C705" s="6" t="s">
        <v>6492</v>
      </c>
      <c r="D705" s="6" t="s">
        <v>354</v>
      </c>
      <c r="E705" s="6" t="s">
        <v>77</v>
      </c>
      <c r="F705" s="37">
        <v>39</v>
      </c>
      <c r="G705" s="37">
        <v>2</v>
      </c>
      <c r="H705" s="27">
        <v>31200</v>
      </c>
      <c r="I705" s="27">
        <v>0</v>
      </c>
      <c r="J705" s="12" t="s">
        <v>10</v>
      </c>
      <c r="K705" s="23">
        <v>0</v>
      </c>
      <c r="L705" s="23">
        <v>2</v>
      </c>
    </row>
    <row r="706" spans="1:12" x14ac:dyDescent="0.3">
      <c r="A706" s="6" t="s">
        <v>6705</v>
      </c>
      <c r="B706" s="32">
        <v>39140</v>
      </c>
      <c r="C706" s="6" t="s">
        <v>6493</v>
      </c>
      <c r="D706" s="6" t="s">
        <v>1041</v>
      </c>
      <c r="E706" s="6" t="s">
        <v>77</v>
      </c>
      <c r="F706" s="37">
        <v>34</v>
      </c>
      <c r="G706" s="37">
        <v>0</v>
      </c>
      <c r="H706" s="27">
        <v>28860</v>
      </c>
      <c r="I706" s="27">
        <v>0</v>
      </c>
      <c r="J706" s="12" t="s">
        <v>10</v>
      </c>
      <c r="K706" s="23">
        <v>0</v>
      </c>
      <c r="L706" s="23">
        <v>0</v>
      </c>
    </row>
    <row r="707" spans="1:12" x14ac:dyDescent="0.3">
      <c r="A707" s="6" t="s">
        <v>6705</v>
      </c>
      <c r="B707" s="32">
        <v>39150</v>
      </c>
      <c r="C707" s="6" t="s">
        <v>6494</v>
      </c>
      <c r="D707" s="6" t="s">
        <v>1461</v>
      </c>
      <c r="E707" s="6" t="s">
        <v>77</v>
      </c>
      <c r="F707" s="37">
        <v>180</v>
      </c>
      <c r="G707" s="37">
        <v>319</v>
      </c>
      <c r="H707" s="27">
        <v>38532</v>
      </c>
      <c r="I707" s="27">
        <v>100000</v>
      </c>
      <c r="J707" s="12" t="s">
        <v>11</v>
      </c>
      <c r="K707" s="23">
        <v>65</v>
      </c>
      <c r="L707" s="23">
        <v>319</v>
      </c>
    </row>
    <row r="708" spans="1:12" x14ac:dyDescent="0.3">
      <c r="A708" s="6" t="s">
        <v>6705</v>
      </c>
      <c r="B708" s="32">
        <v>39157</v>
      </c>
      <c r="C708" s="6" t="s">
        <v>6495</v>
      </c>
      <c r="D708" s="6" t="s">
        <v>165</v>
      </c>
      <c r="E708" s="6" t="s">
        <v>77</v>
      </c>
      <c r="F708" s="37">
        <v>63</v>
      </c>
      <c r="G708" s="37">
        <v>0</v>
      </c>
      <c r="H708" s="27">
        <v>28808</v>
      </c>
      <c r="I708" s="27">
        <v>25000</v>
      </c>
      <c r="J708" s="12" t="s">
        <v>11</v>
      </c>
      <c r="K708" s="23">
        <v>23</v>
      </c>
      <c r="L708" s="23">
        <v>0</v>
      </c>
    </row>
    <row r="709" spans="1:12" x14ac:dyDescent="0.3">
      <c r="A709" s="6" t="s">
        <v>6705</v>
      </c>
      <c r="B709" s="32">
        <v>39160</v>
      </c>
      <c r="C709" s="6" t="s">
        <v>6496</v>
      </c>
      <c r="D709" s="6" t="s">
        <v>98</v>
      </c>
      <c r="E709" s="6" t="s">
        <v>77</v>
      </c>
      <c r="F709" s="37">
        <v>55</v>
      </c>
      <c r="G709" s="37">
        <v>594</v>
      </c>
      <c r="H709" s="27">
        <v>26000</v>
      </c>
      <c r="I709" s="27">
        <v>130000</v>
      </c>
      <c r="J709" s="12" t="s">
        <v>11</v>
      </c>
      <c r="K709" s="23">
        <v>72</v>
      </c>
      <c r="L709" s="23">
        <v>594</v>
      </c>
    </row>
    <row r="710" spans="1:12" x14ac:dyDescent="0.3">
      <c r="A710" s="6" t="s">
        <v>6705</v>
      </c>
      <c r="B710" s="32">
        <v>39163</v>
      </c>
      <c r="C710" s="6" t="s">
        <v>6497</v>
      </c>
      <c r="D710" s="6" t="s">
        <v>73</v>
      </c>
      <c r="E710" s="6" t="s">
        <v>77</v>
      </c>
      <c r="F710" s="37">
        <v>29</v>
      </c>
      <c r="G710" s="37">
        <v>0</v>
      </c>
      <c r="H710" s="27">
        <v>24353.16</v>
      </c>
      <c r="I710" s="27">
        <v>0</v>
      </c>
      <c r="J710" s="12" t="s">
        <v>10</v>
      </c>
      <c r="K710" s="23">
        <v>0</v>
      </c>
      <c r="L710" s="23">
        <v>0</v>
      </c>
    </row>
    <row r="711" spans="1:12" x14ac:dyDescent="0.3">
      <c r="A711" s="6" t="s">
        <v>6705</v>
      </c>
      <c r="B711" s="32">
        <v>39167</v>
      </c>
      <c r="C711" s="6" t="s">
        <v>6498</v>
      </c>
      <c r="D711" s="6" t="s">
        <v>221</v>
      </c>
      <c r="E711" s="6" t="s">
        <v>77</v>
      </c>
      <c r="F711" s="37">
        <v>149</v>
      </c>
      <c r="G711" s="37">
        <v>0</v>
      </c>
      <c r="H711" s="27">
        <v>32968</v>
      </c>
      <c r="I711" s="27">
        <v>75000</v>
      </c>
      <c r="J711" s="12" t="s">
        <v>11</v>
      </c>
      <c r="K711" s="23">
        <v>35</v>
      </c>
      <c r="L711" s="23">
        <v>0</v>
      </c>
    </row>
    <row r="712" spans="1:12" x14ac:dyDescent="0.3">
      <c r="A712" s="6" t="s">
        <v>6705</v>
      </c>
      <c r="B712" s="32">
        <v>39184</v>
      </c>
      <c r="C712" s="6" t="s">
        <v>6499</v>
      </c>
      <c r="D712" s="6" t="s">
        <v>2377</v>
      </c>
      <c r="E712" s="6" t="s">
        <v>3518</v>
      </c>
      <c r="F712" s="37">
        <v>54</v>
      </c>
      <c r="G712" s="37">
        <v>43</v>
      </c>
      <c r="H712" s="27">
        <v>37388</v>
      </c>
      <c r="I712" s="27">
        <v>0</v>
      </c>
      <c r="J712" s="12" t="s">
        <v>10</v>
      </c>
      <c r="K712" s="23">
        <v>0</v>
      </c>
      <c r="L712" s="23">
        <v>43</v>
      </c>
    </row>
    <row r="713" spans="1:12" x14ac:dyDescent="0.3">
      <c r="A713" s="6" t="s">
        <v>6705</v>
      </c>
      <c r="B713" s="32">
        <v>39188</v>
      </c>
      <c r="C713" s="6" t="s">
        <v>6500</v>
      </c>
      <c r="D713" s="6" t="s">
        <v>402</v>
      </c>
      <c r="E713" s="6" t="s">
        <v>77</v>
      </c>
      <c r="F713" s="37">
        <v>113</v>
      </c>
      <c r="G713" s="37">
        <v>1107</v>
      </c>
      <c r="H713" s="27">
        <v>42172</v>
      </c>
      <c r="I713" s="27">
        <v>0</v>
      </c>
      <c r="J713" s="12" t="s">
        <v>10</v>
      </c>
      <c r="K713" s="23">
        <v>0</v>
      </c>
      <c r="L713" s="23">
        <v>1107</v>
      </c>
    </row>
    <row r="714" spans="1:12" x14ac:dyDescent="0.3">
      <c r="A714" s="6" t="s">
        <v>6705</v>
      </c>
      <c r="B714" s="32">
        <v>39189</v>
      </c>
      <c r="C714" s="6" t="s">
        <v>6501</v>
      </c>
      <c r="D714" s="6" t="s">
        <v>138</v>
      </c>
      <c r="E714" s="6" t="s">
        <v>77</v>
      </c>
      <c r="F714" s="37">
        <v>45</v>
      </c>
      <c r="G714" s="37">
        <v>67</v>
      </c>
      <c r="H714" s="27">
        <v>37648</v>
      </c>
      <c r="I714" s="27">
        <v>0</v>
      </c>
      <c r="J714" s="12" t="s">
        <v>10</v>
      </c>
      <c r="K714" s="23">
        <v>0</v>
      </c>
      <c r="L714" s="23">
        <v>67</v>
      </c>
    </row>
    <row r="715" spans="1:12" x14ac:dyDescent="0.3">
      <c r="A715" s="6" t="s">
        <v>6705</v>
      </c>
      <c r="B715" s="32">
        <v>39202</v>
      </c>
      <c r="C715" s="6" t="s">
        <v>6503</v>
      </c>
      <c r="D715" s="6" t="s">
        <v>138</v>
      </c>
      <c r="E715" s="6" t="s">
        <v>77</v>
      </c>
      <c r="F715" s="37">
        <v>27</v>
      </c>
      <c r="G715" s="37">
        <v>19</v>
      </c>
      <c r="H715" s="27">
        <v>29120</v>
      </c>
      <c r="I715" s="27">
        <v>11250</v>
      </c>
      <c r="J715" s="12" t="s">
        <v>11</v>
      </c>
      <c r="K715" s="23">
        <v>9</v>
      </c>
      <c r="L715" s="23">
        <v>19</v>
      </c>
    </row>
    <row r="716" spans="1:12" x14ac:dyDescent="0.3">
      <c r="A716" s="6" t="s">
        <v>6705</v>
      </c>
      <c r="B716" s="32">
        <v>39206</v>
      </c>
      <c r="C716" s="6" t="s">
        <v>6504</v>
      </c>
      <c r="D716" s="6" t="s">
        <v>2385</v>
      </c>
      <c r="E716" s="6" t="s">
        <v>77</v>
      </c>
      <c r="F716" s="37">
        <v>41</v>
      </c>
      <c r="G716" s="37">
        <v>163</v>
      </c>
      <c r="H716" s="27">
        <v>28444</v>
      </c>
      <c r="I716" s="27">
        <v>0</v>
      </c>
      <c r="J716" s="12" t="s">
        <v>10</v>
      </c>
      <c r="K716" s="23">
        <v>0</v>
      </c>
      <c r="L716" s="23">
        <v>163</v>
      </c>
    </row>
    <row r="717" spans="1:12" x14ac:dyDescent="0.3">
      <c r="A717" s="6" t="s">
        <v>6705</v>
      </c>
      <c r="B717" s="32">
        <v>39217</v>
      </c>
      <c r="C717" s="6" t="s">
        <v>6505</v>
      </c>
      <c r="D717" s="6" t="s">
        <v>6506</v>
      </c>
      <c r="E717" s="6" t="s">
        <v>77</v>
      </c>
      <c r="F717" s="37">
        <v>59</v>
      </c>
      <c r="G717" s="37">
        <v>483</v>
      </c>
      <c r="H717" s="27">
        <v>33592</v>
      </c>
      <c r="I717" s="27">
        <v>68305</v>
      </c>
      <c r="J717" s="12" t="s">
        <v>11</v>
      </c>
      <c r="K717" s="23">
        <v>31</v>
      </c>
      <c r="L717" s="23">
        <v>483</v>
      </c>
    </row>
    <row r="718" spans="1:12" x14ac:dyDescent="0.3">
      <c r="A718" s="6" t="s">
        <v>6705</v>
      </c>
      <c r="B718" s="32">
        <v>39218</v>
      </c>
      <c r="C718" s="6" t="s">
        <v>6507</v>
      </c>
      <c r="D718" s="6" t="s">
        <v>138</v>
      </c>
      <c r="E718" s="6" t="s">
        <v>77</v>
      </c>
      <c r="F718" s="37">
        <v>108</v>
      </c>
      <c r="G718" s="37">
        <v>162</v>
      </c>
      <c r="H718" s="27">
        <v>29692</v>
      </c>
      <c r="I718" s="27">
        <v>0</v>
      </c>
      <c r="J718" s="12" t="s">
        <v>10</v>
      </c>
      <c r="K718" s="23">
        <v>0</v>
      </c>
      <c r="L718" s="23">
        <v>162</v>
      </c>
    </row>
    <row r="719" spans="1:12" x14ac:dyDescent="0.3">
      <c r="A719" s="6" t="s">
        <v>6705</v>
      </c>
      <c r="B719" s="32">
        <v>39219</v>
      </c>
      <c r="C719" s="6" t="s">
        <v>6508</v>
      </c>
      <c r="D719" s="6" t="s">
        <v>272</v>
      </c>
      <c r="E719" s="6" t="s">
        <v>1335</v>
      </c>
      <c r="F719" s="37">
        <v>45</v>
      </c>
      <c r="G719" s="37">
        <v>0</v>
      </c>
      <c r="H719" s="27">
        <v>48880</v>
      </c>
      <c r="I719" s="27">
        <v>37500</v>
      </c>
      <c r="J719" s="12" t="s">
        <v>11</v>
      </c>
      <c r="K719" s="23">
        <v>43</v>
      </c>
      <c r="L719" s="23">
        <v>0</v>
      </c>
    </row>
    <row r="720" spans="1:12" x14ac:dyDescent="0.3">
      <c r="A720" s="6" t="s">
        <v>6705</v>
      </c>
      <c r="B720" s="32">
        <v>39224</v>
      </c>
      <c r="C720" s="6" t="s">
        <v>6509</v>
      </c>
      <c r="D720" s="6" t="s">
        <v>501</v>
      </c>
      <c r="E720" s="6" t="s">
        <v>728</v>
      </c>
      <c r="F720" s="37">
        <v>27</v>
      </c>
      <c r="G720" s="37">
        <v>47</v>
      </c>
      <c r="H720" s="27">
        <v>0</v>
      </c>
      <c r="I720" s="27">
        <v>0</v>
      </c>
      <c r="J720" s="12" t="s">
        <v>11</v>
      </c>
      <c r="K720" s="23">
        <v>17</v>
      </c>
      <c r="L720" s="23">
        <v>47</v>
      </c>
    </row>
    <row r="721" spans="1:12" x14ac:dyDescent="0.3">
      <c r="A721" s="6" t="s">
        <v>6705</v>
      </c>
      <c r="B721" s="32">
        <v>39234</v>
      </c>
      <c r="C721" s="6" t="s">
        <v>6510</v>
      </c>
      <c r="D721" s="6" t="s">
        <v>466</v>
      </c>
      <c r="E721" s="6" t="s">
        <v>77</v>
      </c>
      <c r="F721" s="37">
        <v>63</v>
      </c>
      <c r="G721" s="37">
        <v>90</v>
      </c>
      <c r="H721" s="27">
        <v>32240</v>
      </c>
      <c r="I721" s="27">
        <v>76190</v>
      </c>
      <c r="J721" s="12" t="s">
        <v>11</v>
      </c>
      <c r="K721" s="23">
        <v>32</v>
      </c>
      <c r="L721" s="23">
        <v>90</v>
      </c>
    </row>
    <row r="722" spans="1:12" x14ac:dyDescent="0.3">
      <c r="A722" s="6" t="s">
        <v>6705</v>
      </c>
      <c r="B722" s="32">
        <v>39254</v>
      </c>
      <c r="C722" s="6" t="s">
        <v>6511</v>
      </c>
      <c r="D722" s="6" t="s">
        <v>1237</v>
      </c>
      <c r="E722" s="6" t="s">
        <v>77</v>
      </c>
      <c r="F722" s="37">
        <v>179</v>
      </c>
      <c r="G722" s="37">
        <v>0</v>
      </c>
      <c r="H722" s="27">
        <v>35116.639999999999</v>
      </c>
      <c r="I722" s="27">
        <v>0</v>
      </c>
      <c r="J722" s="12" t="s">
        <v>10</v>
      </c>
      <c r="K722" s="23">
        <v>0</v>
      </c>
      <c r="L722" s="23">
        <v>0</v>
      </c>
    </row>
    <row r="723" spans="1:12" x14ac:dyDescent="0.3">
      <c r="A723" s="6" t="s">
        <v>6705</v>
      </c>
      <c r="B723" s="32">
        <v>39268</v>
      </c>
      <c r="C723" s="6" t="s">
        <v>6512</v>
      </c>
      <c r="D723" s="6" t="s">
        <v>375</v>
      </c>
      <c r="E723" s="6" t="s">
        <v>77</v>
      </c>
      <c r="F723" s="37">
        <v>45</v>
      </c>
      <c r="G723" s="37">
        <v>43</v>
      </c>
      <c r="H723" s="27">
        <v>38688</v>
      </c>
      <c r="I723" s="27">
        <v>0</v>
      </c>
      <c r="J723" s="12" t="s">
        <v>10</v>
      </c>
      <c r="K723" s="23">
        <v>0</v>
      </c>
      <c r="L723" s="23">
        <v>43</v>
      </c>
    </row>
    <row r="724" spans="1:12" x14ac:dyDescent="0.3">
      <c r="A724" s="6" t="s">
        <v>6705</v>
      </c>
      <c r="B724" s="32">
        <v>39273</v>
      </c>
      <c r="C724" s="6" t="s">
        <v>6513</v>
      </c>
      <c r="D724" s="6" t="s">
        <v>138</v>
      </c>
      <c r="E724" s="6" t="s">
        <v>77</v>
      </c>
      <c r="F724" s="37">
        <v>61</v>
      </c>
      <c r="G724" s="37">
        <v>2</v>
      </c>
      <c r="H724" s="27">
        <v>37700</v>
      </c>
      <c r="I724" s="27">
        <v>0</v>
      </c>
      <c r="J724" s="12" t="s">
        <v>10</v>
      </c>
      <c r="K724" s="23">
        <v>0</v>
      </c>
      <c r="L724" s="23">
        <v>2</v>
      </c>
    </row>
    <row r="725" spans="1:12" x14ac:dyDescent="0.3">
      <c r="A725" s="6" t="s">
        <v>6705</v>
      </c>
      <c r="B725" s="32">
        <v>39280</v>
      </c>
      <c r="C725" s="6" t="s">
        <v>6515</v>
      </c>
      <c r="D725" s="6" t="s">
        <v>302</v>
      </c>
      <c r="E725" s="6" t="s">
        <v>77</v>
      </c>
      <c r="F725" s="37">
        <v>38</v>
      </c>
      <c r="G725" s="37">
        <v>980</v>
      </c>
      <c r="H725" s="27">
        <v>28288</v>
      </c>
      <c r="I725" s="27">
        <v>20000</v>
      </c>
      <c r="J725" s="12" t="s">
        <v>11</v>
      </c>
      <c r="K725" s="23">
        <v>42</v>
      </c>
      <c r="L725" s="23">
        <v>980</v>
      </c>
    </row>
    <row r="726" spans="1:12" x14ac:dyDescent="0.3">
      <c r="A726" s="6" t="s">
        <v>6705</v>
      </c>
      <c r="B726" s="32">
        <v>39281</v>
      </c>
      <c r="C726" s="6" t="s">
        <v>6516</v>
      </c>
      <c r="D726" s="6" t="s">
        <v>2385</v>
      </c>
      <c r="E726" s="6" t="s">
        <v>77</v>
      </c>
      <c r="F726" s="37">
        <v>40</v>
      </c>
      <c r="G726" s="37">
        <v>70</v>
      </c>
      <c r="H726" s="27">
        <v>30472</v>
      </c>
      <c r="I726" s="27">
        <v>0</v>
      </c>
      <c r="J726" s="12" t="s">
        <v>10</v>
      </c>
      <c r="K726" s="23">
        <v>0</v>
      </c>
      <c r="L726" s="23">
        <v>70</v>
      </c>
    </row>
    <row r="727" spans="1:12" x14ac:dyDescent="0.3">
      <c r="A727" s="6" t="s">
        <v>6705</v>
      </c>
      <c r="B727" s="32">
        <v>39302</v>
      </c>
      <c r="C727" s="6" t="s">
        <v>6517</v>
      </c>
      <c r="D727" s="6" t="s">
        <v>73</v>
      </c>
      <c r="E727" s="6" t="s">
        <v>77</v>
      </c>
      <c r="F727" s="37">
        <v>65</v>
      </c>
      <c r="G727" s="37">
        <v>0</v>
      </c>
      <c r="H727" s="27">
        <v>34112</v>
      </c>
      <c r="I727" s="27">
        <v>0</v>
      </c>
      <c r="J727" s="12" t="s">
        <v>10</v>
      </c>
      <c r="K727" s="23">
        <v>0</v>
      </c>
      <c r="L727" s="23">
        <v>0</v>
      </c>
    </row>
    <row r="728" spans="1:12" x14ac:dyDescent="0.3">
      <c r="A728" s="6" t="s">
        <v>6705</v>
      </c>
      <c r="B728" s="32">
        <v>39316</v>
      </c>
      <c r="C728" s="6" t="s">
        <v>6518</v>
      </c>
      <c r="D728" s="6" t="s">
        <v>805</v>
      </c>
      <c r="E728" s="6" t="s">
        <v>77</v>
      </c>
      <c r="F728" s="37">
        <v>45</v>
      </c>
      <c r="G728" s="37">
        <v>83</v>
      </c>
      <c r="H728" s="27">
        <v>28080</v>
      </c>
      <c r="I728" s="27">
        <v>0</v>
      </c>
      <c r="J728" s="12" t="s">
        <v>10</v>
      </c>
      <c r="K728" s="23">
        <v>0</v>
      </c>
      <c r="L728" s="23">
        <v>83</v>
      </c>
    </row>
    <row r="729" spans="1:12" x14ac:dyDescent="0.3">
      <c r="A729" s="6" t="s">
        <v>6705</v>
      </c>
      <c r="B729" s="32">
        <v>39323</v>
      </c>
      <c r="C729" s="6" t="s">
        <v>6519</v>
      </c>
      <c r="D729" s="6" t="s">
        <v>402</v>
      </c>
      <c r="E729" s="6" t="s">
        <v>77</v>
      </c>
      <c r="F729" s="37">
        <v>38</v>
      </c>
      <c r="G729" s="37">
        <v>14</v>
      </c>
      <c r="H729" s="27">
        <v>33228</v>
      </c>
      <c r="I729" s="27">
        <v>0</v>
      </c>
      <c r="J729" s="12" t="s">
        <v>10</v>
      </c>
      <c r="K729" s="23">
        <v>0</v>
      </c>
      <c r="L729" s="23">
        <v>14</v>
      </c>
    </row>
    <row r="730" spans="1:12" x14ac:dyDescent="0.3">
      <c r="A730" s="6" t="s">
        <v>6705</v>
      </c>
      <c r="B730" s="32">
        <v>39332</v>
      </c>
      <c r="C730" s="6" t="s">
        <v>6520</v>
      </c>
      <c r="D730" s="6" t="s">
        <v>5361</v>
      </c>
      <c r="E730" s="6" t="s">
        <v>77</v>
      </c>
      <c r="F730" s="37">
        <v>63</v>
      </c>
      <c r="G730" s="37">
        <v>74</v>
      </c>
      <c r="H730" s="27">
        <v>25792</v>
      </c>
      <c r="I730" s="27">
        <v>0</v>
      </c>
      <c r="J730" s="12" t="s">
        <v>10</v>
      </c>
      <c r="K730" s="23">
        <v>0</v>
      </c>
      <c r="L730" s="23">
        <v>74</v>
      </c>
    </row>
    <row r="731" spans="1:12" x14ac:dyDescent="0.3">
      <c r="A731" s="6" t="s">
        <v>6705</v>
      </c>
      <c r="B731" s="32">
        <v>39336</v>
      </c>
      <c r="C731" s="6" t="s">
        <v>6521</v>
      </c>
      <c r="D731" s="6" t="s">
        <v>73</v>
      </c>
      <c r="E731" s="6" t="s">
        <v>77</v>
      </c>
      <c r="F731" s="37">
        <v>32</v>
      </c>
      <c r="G731" s="37">
        <v>93</v>
      </c>
      <c r="H731" s="27">
        <v>28392</v>
      </c>
      <c r="I731" s="27">
        <v>17500</v>
      </c>
      <c r="J731" s="12" t="s">
        <v>11</v>
      </c>
      <c r="K731" s="23">
        <v>18</v>
      </c>
      <c r="L731" s="23">
        <v>93</v>
      </c>
    </row>
    <row r="732" spans="1:12" x14ac:dyDescent="0.3">
      <c r="A732" s="6" t="s">
        <v>6705</v>
      </c>
      <c r="B732" s="32">
        <v>39337</v>
      </c>
      <c r="C732" s="6" t="s">
        <v>6522</v>
      </c>
      <c r="D732" s="6" t="s">
        <v>90</v>
      </c>
      <c r="E732" s="6" t="s">
        <v>77</v>
      </c>
      <c r="F732" s="37">
        <v>41</v>
      </c>
      <c r="G732" s="37">
        <v>41</v>
      </c>
      <c r="H732" s="27">
        <v>44824</v>
      </c>
      <c r="I732" s="27">
        <v>0</v>
      </c>
      <c r="J732" s="12" t="s">
        <v>10</v>
      </c>
      <c r="K732" s="23">
        <v>0</v>
      </c>
      <c r="L732" s="23">
        <v>41</v>
      </c>
    </row>
    <row r="733" spans="1:12" x14ac:dyDescent="0.3">
      <c r="A733" s="6" t="s">
        <v>6705</v>
      </c>
      <c r="B733" s="32">
        <v>39338</v>
      </c>
      <c r="C733" s="6" t="s">
        <v>6523</v>
      </c>
      <c r="D733" s="6" t="s">
        <v>3644</v>
      </c>
      <c r="E733" s="6" t="s">
        <v>77</v>
      </c>
      <c r="F733" s="37">
        <v>25</v>
      </c>
      <c r="G733" s="37">
        <v>247</v>
      </c>
      <c r="H733" s="27">
        <v>43108</v>
      </c>
      <c r="I733" s="27">
        <v>0</v>
      </c>
      <c r="J733" s="12" t="s">
        <v>10</v>
      </c>
      <c r="K733" s="23">
        <v>0</v>
      </c>
      <c r="L733" s="23">
        <v>247</v>
      </c>
    </row>
    <row r="734" spans="1:12" x14ac:dyDescent="0.3">
      <c r="A734" s="6" t="s">
        <v>6705</v>
      </c>
      <c r="B734" s="32">
        <v>39343</v>
      </c>
      <c r="C734" s="6" t="s">
        <v>6524</v>
      </c>
      <c r="D734" s="6" t="s">
        <v>669</v>
      </c>
      <c r="E734" s="6" t="s">
        <v>77</v>
      </c>
      <c r="F734" s="37">
        <v>108</v>
      </c>
      <c r="G734" s="37">
        <v>0</v>
      </c>
      <c r="H734" s="27">
        <v>26936</v>
      </c>
      <c r="I734" s="27">
        <v>0</v>
      </c>
      <c r="J734" s="12" t="s">
        <v>10</v>
      </c>
      <c r="K734" s="23">
        <v>0</v>
      </c>
      <c r="L734" s="23">
        <v>0</v>
      </c>
    </row>
    <row r="735" spans="1:12" x14ac:dyDescent="0.3">
      <c r="A735" s="6" t="s">
        <v>6705</v>
      </c>
      <c r="B735" s="32">
        <v>39352</v>
      </c>
      <c r="C735" s="6" t="s">
        <v>6525</v>
      </c>
      <c r="D735" s="6" t="s">
        <v>1237</v>
      </c>
      <c r="E735" s="6" t="s">
        <v>77</v>
      </c>
      <c r="F735" s="37">
        <v>36</v>
      </c>
      <c r="G735" s="37">
        <v>40</v>
      </c>
      <c r="H735" s="27">
        <v>37440</v>
      </c>
      <c r="I735" s="27">
        <v>0</v>
      </c>
      <c r="J735" s="12" t="s">
        <v>10</v>
      </c>
      <c r="K735" s="23">
        <v>0</v>
      </c>
      <c r="L735" s="23">
        <v>40</v>
      </c>
    </row>
    <row r="736" spans="1:12" x14ac:dyDescent="0.3">
      <c r="A736" s="6" t="s">
        <v>6705</v>
      </c>
      <c r="B736" s="32">
        <v>39360</v>
      </c>
      <c r="C736" s="6" t="s">
        <v>6526</v>
      </c>
      <c r="D736" s="6" t="s">
        <v>1642</v>
      </c>
      <c r="E736" s="6" t="s">
        <v>77</v>
      </c>
      <c r="F736" s="37">
        <v>28</v>
      </c>
      <c r="G736" s="37">
        <v>0</v>
      </c>
      <c r="H736" s="27">
        <v>39780</v>
      </c>
      <c r="I736" s="27">
        <v>0</v>
      </c>
      <c r="J736" s="12" t="s">
        <v>10</v>
      </c>
      <c r="K736" s="23">
        <v>0</v>
      </c>
      <c r="L736" s="23">
        <v>0</v>
      </c>
    </row>
    <row r="737" spans="1:12" x14ac:dyDescent="0.3">
      <c r="A737" s="6" t="s">
        <v>6705</v>
      </c>
      <c r="B737" s="32">
        <v>39371</v>
      </c>
      <c r="C737" s="6" t="s">
        <v>6527</v>
      </c>
      <c r="D737" s="6" t="s">
        <v>743</v>
      </c>
      <c r="E737" s="6" t="s">
        <v>77</v>
      </c>
      <c r="F737" s="37">
        <v>45</v>
      </c>
      <c r="G737" s="37">
        <v>51</v>
      </c>
      <c r="H737" s="27">
        <v>83096</v>
      </c>
      <c r="I737" s="27">
        <v>0</v>
      </c>
      <c r="J737" s="12" t="s">
        <v>10</v>
      </c>
      <c r="K737" s="23">
        <v>0</v>
      </c>
      <c r="L737" s="23">
        <v>51</v>
      </c>
    </row>
    <row r="738" spans="1:12" x14ac:dyDescent="0.3">
      <c r="A738" s="6" t="s">
        <v>6705</v>
      </c>
      <c r="B738" s="32">
        <v>39380</v>
      </c>
      <c r="C738" s="6" t="s">
        <v>71</v>
      </c>
      <c r="D738" s="6" t="s">
        <v>73</v>
      </c>
      <c r="E738" s="6" t="s">
        <v>77</v>
      </c>
      <c r="F738" s="37">
        <v>139</v>
      </c>
      <c r="G738" s="37">
        <v>211</v>
      </c>
      <c r="H738" s="27">
        <v>30420</v>
      </c>
      <c r="I738" s="27">
        <v>225000</v>
      </c>
      <c r="J738" s="12" t="s">
        <v>11</v>
      </c>
      <c r="K738" s="23">
        <v>120</v>
      </c>
      <c r="L738" s="23">
        <v>211</v>
      </c>
    </row>
    <row r="739" spans="1:12" x14ac:dyDescent="0.3">
      <c r="A739" s="6" t="s">
        <v>6705</v>
      </c>
      <c r="B739" s="32">
        <v>39381</v>
      </c>
      <c r="C739" s="6" t="s">
        <v>4716</v>
      </c>
      <c r="D739" s="6" t="s">
        <v>432</v>
      </c>
      <c r="E739" s="6" t="s">
        <v>408</v>
      </c>
      <c r="F739" s="37">
        <v>100</v>
      </c>
      <c r="G739" s="37">
        <v>0</v>
      </c>
      <c r="H739" s="27">
        <v>58084</v>
      </c>
      <c r="I739" s="27">
        <v>50000</v>
      </c>
      <c r="J739" s="12" t="s">
        <v>11</v>
      </c>
      <c r="K739" s="23">
        <v>58</v>
      </c>
      <c r="L739" s="23">
        <v>0</v>
      </c>
    </row>
    <row r="740" spans="1:12" x14ac:dyDescent="0.3">
      <c r="A740" s="6" t="s">
        <v>6705</v>
      </c>
      <c r="B740" s="32">
        <v>39391</v>
      </c>
      <c r="C740" s="6" t="s">
        <v>6528</v>
      </c>
      <c r="D740" s="6" t="s">
        <v>322</v>
      </c>
      <c r="E740" s="6" t="s">
        <v>728</v>
      </c>
      <c r="F740" s="37">
        <v>26</v>
      </c>
      <c r="G740" s="37">
        <v>0</v>
      </c>
      <c r="H740" s="27">
        <v>70876</v>
      </c>
      <c r="I740" s="27">
        <v>0</v>
      </c>
      <c r="J740" s="12" t="s">
        <v>10</v>
      </c>
      <c r="K740" s="23">
        <v>0</v>
      </c>
      <c r="L740" s="23">
        <v>0</v>
      </c>
    </row>
    <row r="741" spans="1:12" x14ac:dyDescent="0.3">
      <c r="A741" s="6" t="s">
        <v>6705</v>
      </c>
      <c r="B741" s="32">
        <v>39395</v>
      </c>
      <c r="C741" s="6" t="s">
        <v>6529</v>
      </c>
      <c r="D741" s="6" t="s">
        <v>1461</v>
      </c>
      <c r="E741" s="6" t="s">
        <v>77</v>
      </c>
      <c r="F741" s="37">
        <v>144</v>
      </c>
      <c r="G741" s="37">
        <v>7177</v>
      </c>
      <c r="H741" s="27">
        <v>36816</v>
      </c>
      <c r="I741" s="27">
        <v>0</v>
      </c>
      <c r="J741" s="12" t="s">
        <v>10</v>
      </c>
      <c r="K741" s="23">
        <v>0</v>
      </c>
      <c r="L741" s="23">
        <v>7177</v>
      </c>
    </row>
    <row r="742" spans="1:12" x14ac:dyDescent="0.3">
      <c r="A742" s="6" t="s">
        <v>6705</v>
      </c>
      <c r="B742" s="32">
        <v>39401</v>
      </c>
      <c r="C742" s="6" t="s">
        <v>6530</v>
      </c>
      <c r="D742" s="6" t="s">
        <v>2385</v>
      </c>
      <c r="E742" s="6" t="s">
        <v>77</v>
      </c>
      <c r="F742" s="37">
        <v>126</v>
      </c>
      <c r="G742" s="37">
        <v>347</v>
      </c>
      <c r="H742" s="27">
        <v>0</v>
      </c>
      <c r="I742" s="27">
        <v>0</v>
      </c>
      <c r="J742" s="12" t="s">
        <v>10</v>
      </c>
      <c r="K742" s="23">
        <v>0</v>
      </c>
      <c r="L742" s="23">
        <v>347</v>
      </c>
    </row>
    <row r="743" spans="1:12" x14ac:dyDescent="0.3">
      <c r="A743" s="6" t="s">
        <v>6705</v>
      </c>
      <c r="B743" s="32">
        <v>39423</v>
      </c>
      <c r="C743" s="6" t="s">
        <v>6532</v>
      </c>
      <c r="D743" s="6" t="s">
        <v>432</v>
      </c>
      <c r="E743" s="6" t="s">
        <v>408</v>
      </c>
      <c r="F743" s="37">
        <v>293</v>
      </c>
      <c r="G743" s="37">
        <v>0</v>
      </c>
      <c r="H743" s="27">
        <v>64116</v>
      </c>
      <c r="I743" s="27">
        <v>0</v>
      </c>
      <c r="J743" s="12" t="s">
        <v>10</v>
      </c>
      <c r="K743" s="23">
        <v>0</v>
      </c>
      <c r="L743" s="23">
        <v>0</v>
      </c>
    </row>
    <row r="744" spans="1:12" x14ac:dyDescent="0.3">
      <c r="A744" s="6" t="s">
        <v>6705</v>
      </c>
      <c r="B744" s="32">
        <v>39423</v>
      </c>
      <c r="C744" s="6" t="s">
        <v>6531</v>
      </c>
      <c r="D744" s="6" t="s">
        <v>1650</v>
      </c>
      <c r="E744" s="6" t="s">
        <v>77</v>
      </c>
      <c r="F744" s="37">
        <v>91</v>
      </c>
      <c r="G744" s="37">
        <v>49</v>
      </c>
      <c r="H744" s="27">
        <v>39728</v>
      </c>
      <c r="I744" s="27">
        <v>17500</v>
      </c>
      <c r="J744" s="12" t="s">
        <v>11</v>
      </c>
      <c r="K744" s="23">
        <v>35</v>
      </c>
      <c r="L744" s="23">
        <v>49</v>
      </c>
    </row>
    <row r="745" spans="1:12" x14ac:dyDescent="0.3">
      <c r="A745" s="6" t="s">
        <v>6705</v>
      </c>
      <c r="B745" s="32">
        <v>39426</v>
      </c>
      <c r="C745" s="6" t="s">
        <v>6533</v>
      </c>
      <c r="D745" s="6" t="s">
        <v>1161</v>
      </c>
      <c r="E745" s="6" t="s">
        <v>77</v>
      </c>
      <c r="F745" s="37">
        <v>29</v>
      </c>
      <c r="G745" s="37">
        <v>96</v>
      </c>
      <c r="H745" s="27">
        <v>32448</v>
      </c>
      <c r="I745" s="27">
        <v>0</v>
      </c>
      <c r="J745" s="12" t="s">
        <v>10</v>
      </c>
      <c r="K745" s="23">
        <v>0</v>
      </c>
      <c r="L745" s="23">
        <v>96</v>
      </c>
    </row>
    <row r="746" spans="1:12" x14ac:dyDescent="0.3">
      <c r="A746" s="6" t="s">
        <v>6705</v>
      </c>
      <c r="B746" s="32">
        <v>39454</v>
      </c>
      <c r="C746" s="6" t="s">
        <v>6439</v>
      </c>
      <c r="D746" s="6" t="s">
        <v>272</v>
      </c>
      <c r="E746" s="6" t="s">
        <v>1335</v>
      </c>
      <c r="F746" s="37">
        <v>270</v>
      </c>
      <c r="G746" s="37">
        <v>50</v>
      </c>
      <c r="H746" s="27">
        <v>75140</v>
      </c>
      <c r="I746" s="27">
        <v>300000</v>
      </c>
      <c r="J746" s="12" t="s">
        <v>11</v>
      </c>
      <c r="K746" s="23">
        <v>474</v>
      </c>
      <c r="L746" s="23">
        <v>50</v>
      </c>
    </row>
    <row r="747" spans="1:12" x14ac:dyDescent="0.3">
      <c r="A747" s="6" t="s">
        <v>6705</v>
      </c>
      <c r="B747" s="32">
        <v>39469</v>
      </c>
      <c r="C747" s="6" t="s">
        <v>6440</v>
      </c>
      <c r="D747" s="6" t="s">
        <v>510</v>
      </c>
      <c r="E747" s="6" t="s">
        <v>77</v>
      </c>
      <c r="F747" s="37">
        <v>65</v>
      </c>
      <c r="G747" s="37">
        <v>0</v>
      </c>
      <c r="H747" s="27">
        <v>34164</v>
      </c>
      <c r="I747" s="27">
        <v>0</v>
      </c>
      <c r="J747" s="12" t="s">
        <v>10</v>
      </c>
      <c r="K747" s="23">
        <v>0</v>
      </c>
      <c r="L747" s="23">
        <v>0</v>
      </c>
    </row>
    <row r="748" spans="1:12" x14ac:dyDescent="0.3">
      <c r="A748" s="6" t="s">
        <v>6705</v>
      </c>
      <c r="B748" s="32">
        <v>39476</v>
      </c>
      <c r="C748" s="6" t="s">
        <v>6441</v>
      </c>
      <c r="D748" s="6" t="s">
        <v>198</v>
      </c>
      <c r="E748" s="6" t="s">
        <v>77</v>
      </c>
      <c r="F748" s="37">
        <v>38</v>
      </c>
      <c r="G748" s="37">
        <v>76</v>
      </c>
      <c r="H748" s="27">
        <v>36088</v>
      </c>
      <c r="I748" s="27">
        <v>0</v>
      </c>
      <c r="J748" s="12" t="s">
        <v>10</v>
      </c>
      <c r="K748" s="23">
        <v>0</v>
      </c>
      <c r="L748" s="23">
        <v>76</v>
      </c>
    </row>
    <row r="749" spans="1:12" x14ac:dyDescent="0.3">
      <c r="A749" s="6" t="s">
        <v>6705</v>
      </c>
      <c r="B749" s="32">
        <v>39477</v>
      </c>
      <c r="C749" s="6" t="s">
        <v>6442</v>
      </c>
      <c r="D749" s="6" t="s">
        <v>73</v>
      </c>
      <c r="E749" s="6" t="s">
        <v>77</v>
      </c>
      <c r="F749" s="37">
        <v>50</v>
      </c>
      <c r="G749" s="37">
        <v>23</v>
      </c>
      <c r="H749" s="27">
        <v>26312</v>
      </c>
      <c r="I749" s="27">
        <v>0</v>
      </c>
      <c r="J749" s="12" t="s">
        <v>10</v>
      </c>
      <c r="K749" s="23">
        <v>0</v>
      </c>
      <c r="L749" s="23">
        <v>23</v>
      </c>
    </row>
    <row r="750" spans="1:12" x14ac:dyDescent="0.3">
      <c r="A750" s="6" t="s">
        <v>6705</v>
      </c>
      <c r="B750" s="32">
        <v>39506</v>
      </c>
      <c r="C750" s="6" t="s">
        <v>6443</v>
      </c>
      <c r="D750" s="6" t="s">
        <v>3644</v>
      </c>
      <c r="E750" s="6" t="s">
        <v>77</v>
      </c>
      <c r="F750" s="37">
        <v>24</v>
      </c>
      <c r="G750" s="37">
        <v>29</v>
      </c>
      <c r="H750" s="27">
        <v>23764</v>
      </c>
      <c r="I750" s="27">
        <v>0</v>
      </c>
      <c r="J750" s="12" t="s">
        <v>10</v>
      </c>
      <c r="K750" s="23">
        <v>0</v>
      </c>
      <c r="L750" s="23">
        <v>29</v>
      </c>
    </row>
    <row r="751" spans="1:12" x14ac:dyDescent="0.3">
      <c r="A751" s="6" t="s">
        <v>6705</v>
      </c>
      <c r="B751" s="32">
        <v>39517</v>
      </c>
      <c r="C751" s="6" t="s">
        <v>6444</v>
      </c>
      <c r="D751" s="6" t="s">
        <v>743</v>
      </c>
      <c r="E751" s="6" t="s">
        <v>1335</v>
      </c>
      <c r="F751" s="37">
        <v>34</v>
      </c>
      <c r="G751" s="37">
        <v>73</v>
      </c>
      <c r="H751" s="27">
        <v>55536</v>
      </c>
      <c r="I751" s="27">
        <v>0</v>
      </c>
      <c r="J751" s="12" t="s">
        <v>10</v>
      </c>
      <c r="K751" s="23">
        <v>0</v>
      </c>
      <c r="L751" s="23">
        <v>73</v>
      </c>
    </row>
    <row r="752" spans="1:12" x14ac:dyDescent="0.3">
      <c r="A752" s="6" t="s">
        <v>6705</v>
      </c>
      <c r="B752" s="32">
        <v>39518</v>
      </c>
      <c r="C752" s="6" t="s">
        <v>6445</v>
      </c>
      <c r="D752" s="6" t="s">
        <v>198</v>
      </c>
      <c r="E752" s="6" t="s">
        <v>77</v>
      </c>
      <c r="F752" s="37">
        <v>126</v>
      </c>
      <c r="G752" s="37">
        <v>1112</v>
      </c>
      <c r="H752" s="27">
        <v>27508</v>
      </c>
      <c r="I752" s="27">
        <v>0</v>
      </c>
      <c r="J752" s="12" t="s">
        <v>10</v>
      </c>
      <c r="K752" s="23">
        <v>0</v>
      </c>
      <c r="L752" s="23">
        <v>1112</v>
      </c>
    </row>
    <row r="753" spans="1:12" x14ac:dyDescent="0.3">
      <c r="A753" s="6" t="s">
        <v>6705</v>
      </c>
      <c r="B753" s="32">
        <v>39531</v>
      </c>
      <c r="C753" s="6" t="s">
        <v>6446</v>
      </c>
      <c r="D753" s="6" t="s">
        <v>1161</v>
      </c>
      <c r="E753" s="6" t="s">
        <v>77</v>
      </c>
      <c r="F753" s="37">
        <v>34</v>
      </c>
      <c r="G753" s="37">
        <v>54</v>
      </c>
      <c r="H753" s="27">
        <v>29172</v>
      </c>
      <c r="I753" s="27">
        <v>0</v>
      </c>
      <c r="J753" s="12" t="s">
        <v>10</v>
      </c>
      <c r="K753" s="23">
        <v>0</v>
      </c>
      <c r="L753" s="23">
        <v>54</v>
      </c>
    </row>
    <row r="754" spans="1:12" x14ac:dyDescent="0.3">
      <c r="A754" s="6" t="s">
        <v>6705</v>
      </c>
      <c r="B754" s="32">
        <v>39584</v>
      </c>
      <c r="C754" s="6" t="s">
        <v>6449</v>
      </c>
      <c r="D754" s="6" t="s">
        <v>960</v>
      </c>
      <c r="E754" s="6" t="s">
        <v>77</v>
      </c>
      <c r="F754" s="37">
        <v>145</v>
      </c>
      <c r="G754" s="37">
        <v>2</v>
      </c>
      <c r="H754" s="27">
        <v>64844</v>
      </c>
      <c r="I754" s="27">
        <v>0</v>
      </c>
      <c r="J754" s="12" t="s">
        <v>10</v>
      </c>
      <c r="K754" s="23">
        <v>0</v>
      </c>
      <c r="L754" s="23">
        <v>2</v>
      </c>
    </row>
    <row r="755" spans="1:12" x14ac:dyDescent="0.3">
      <c r="A755" s="6" t="s">
        <v>6705</v>
      </c>
      <c r="B755" s="32">
        <v>39608</v>
      </c>
      <c r="C755" s="6" t="s">
        <v>6450</v>
      </c>
      <c r="D755" s="6" t="s">
        <v>6451</v>
      </c>
      <c r="E755" s="6" t="s">
        <v>77</v>
      </c>
      <c r="F755" s="37">
        <v>60</v>
      </c>
      <c r="G755" s="37">
        <v>931</v>
      </c>
      <c r="H755" s="27">
        <v>28028</v>
      </c>
      <c r="I755" s="27">
        <v>0</v>
      </c>
      <c r="J755" s="12" t="s">
        <v>10</v>
      </c>
      <c r="K755" s="23">
        <v>0</v>
      </c>
      <c r="L755" s="23">
        <v>931</v>
      </c>
    </row>
    <row r="756" spans="1:12" x14ac:dyDescent="0.3">
      <c r="A756" s="6" t="s">
        <v>6705</v>
      </c>
      <c r="B756" s="32">
        <v>39629</v>
      </c>
      <c r="C756" s="6" t="s">
        <v>4587</v>
      </c>
      <c r="D756" s="6" t="s">
        <v>1422</v>
      </c>
      <c r="E756" s="6" t="s">
        <v>77</v>
      </c>
      <c r="F756" s="37">
        <v>50</v>
      </c>
      <c r="G756" s="37">
        <v>0</v>
      </c>
      <c r="H756" s="27">
        <v>45916</v>
      </c>
      <c r="I756" s="27">
        <v>220000</v>
      </c>
      <c r="J756" s="12" t="s">
        <v>11</v>
      </c>
      <c r="K756" s="23">
        <v>44</v>
      </c>
      <c r="L756" s="23">
        <v>0</v>
      </c>
    </row>
    <row r="757" spans="1:12" x14ac:dyDescent="0.3">
      <c r="A757" s="6" t="s">
        <v>6705</v>
      </c>
      <c r="B757" s="32">
        <v>39632</v>
      </c>
      <c r="C757" s="6" t="s">
        <v>6452</v>
      </c>
      <c r="D757" s="6" t="s">
        <v>743</v>
      </c>
      <c r="E757" s="6" t="s">
        <v>77</v>
      </c>
      <c r="F757" s="37">
        <v>59</v>
      </c>
      <c r="G757" s="37">
        <v>10</v>
      </c>
      <c r="H757" s="27">
        <v>66092</v>
      </c>
      <c r="I757" s="27">
        <v>0</v>
      </c>
      <c r="J757" s="12" t="s">
        <v>10</v>
      </c>
      <c r="K757" s="23">
        <v>0</v>
      </c>
      <c r="L757" s="23">
        <v>10</v>
      </c>
    </row>
    <row r="758" spans="1:12" x14ac:dyDescent="0.3">
      <c r="A758" s="6" t="s">
        <v>6705</v>
      </c>
      <c r="B758" s="32">
        <v>39636</v>
      </c>
      <c r="C758" s="6" t="s">
        <v>5344</v>
      </c>
      <c r="D758" s="6" t="s">
        <v>4356</v>
      </c>
      <c r="E758" s="6" t="s">
        <v>77</v>
      </c>
      <c r="F758" s="37">
        <v>185</v>
      </c>
      <c r="G758" s="37">
        <v>315</v>
      </c>
      <c r="H758" s="27">
        <v>26572</v>
      </c>
      <c r="I758" s="27">
        <v>245946</v>
      </c>
      <c r="J758" s="12" t="s">
        <v>11</v>
      </c>
      <c r="K758" s="23">
        <v>182</v>
      </c>
      <c r="L758" s="23">
        <v>315</v>
      </c>
    </row>
    <row r="759" spans="1:12" x14ac:dyDescent="0.3">
      <c r="A759" s="6" t="s">
        <v>6705</v>
      </c>
      <c r="B759" s="32">
        <v>39654</v>
      </c>
      <c r="C759" s="6" t="s">
        <v>6453</v>
      </c>
      <c r="D759" s="6" t="s">
        <v>98</v>
      </c>
      <c r="E759" s="6" t="s">
        <v>77</v>
      </c>
      <c r="F759" s="37">
        <v>45</v>
      </c>
      <c r="G759" s="37">
        <v>0</v>
      </c>
      <c r="H759" s="27">
        <v>31668</v>
      </c>
      <c r="I759" s="27">
        <v>30000</v>
      </c>
      <c r="J759" s="12" t="s">
        <v>11</v>
      </c>
      <c r="K759" s="23">
        <v>85</v>
      </c>
      <c r="L759" s="23">
        <v>0</v>
      </c>
    </row>
    <row r="760" spans="1:12" x14ac:dyDescent="0.3">
      <c r="A760" s="6" t="s">
        <v>6705</v>
      </c>
      <c r="B760" s="32">
        <v>39658</v>
      </c>
      <c r="C760" s="6" t="s">
        <v>6454</v>
      </c>
      <c r="D760" s="6" t="s">
        <v>2392</v>
      </c>
      <c r="E760" s="6" t="s">
        <v>77</v>
      </c>
      <c r="F760" s="37">
        <v>237</v>
      </c>
      <c r="G760" s="37">
        <v>207</v>
      </c>
      <c r="H760" s="27">
        <v>32032</v>
      </c>
      <c r="I760" s="27">
        <v>22100</v>
      </c>
      <c r="J760" s="12" t="s">
        <v>11</v>
      </c>
      <c r="K760" s="23">
        <v>81</v>
      </c>
      <c r="L760" s="23">
        <v>207</v>
      </c>
    </row>
    <row r="761" spans="1:12" x14ac:dyDescent="0.3">
      <c r="A761" s="6" t="s">
        <v>6705</v>
      </c>
      <c r="B761" s="32">
        <v>39660</v>
      </c>
      <c r="C761" s="6" t="s">
        <v>6455</v>
      </c>
      <c r="D761" s="6" t="s">
        <v>312</v>
      </c>
      <c r="E761" s="6" t="s">
        <v>77</v>
      </c>
      <c r="F761" s="37">
        <v>94</v>
      </c>
      <c r="G761" s="37">
        <v>99</v>
      </c>
      <c r="H761" s="27">
        <v>40768</v>
      </c>
      <c r="I761" s="27">
        <v>250000</v>
      </c>
      <c r="J761" s="12" t="s">
        <v>11</v>
      </c>
      <c r="K761" s="23">
        <v>143</v>
      </c>
      <c r="L761" s="23">
        <v>99</v>
      </c>
    </row>
    <row r="762" spans="1:12" x14ac:dyDescent="0.3">
      <c r="A762" s="6" t="s">
        <v>6705</v>
      </c>
      <c r="B762" s="32">
        <v>39693</v>
      </c>
      <c r="C762" s="6" t="s">
        <v>6456</v>
      </c>
      <c r="D762" s="6" t="s">
        <v>282</v>
      </c>
      <c r="E762" s="6" t="s">
        <v>77</v>
      </c>
      <c r="F762" s="37">
        <v>50</v>
      </c>
      <c r="G762" s="37">
        <v>0</v>
      </c>
      <c r="H762" s="27">
        <v>37648</v>
      </c>
      <c r="I762" s="27">
        <v>56000</v>
      </c>
      <c r="J762" s="12" t="s">
        <v>11</v>
      </c>
      <c r="K762" s="23">
        <v>55</v>
      </c>
      <c r="L762" s="23">
        <v>0</v>
      </c>
    </row>
    <row r="763" spans="1:12" x14ac:dyDescent="0.3">
      <c r="A763" s="6" t="s">
        <v>6705</v>
      </c>
      <c r="B763" s="32">
        <v>39699</v>
      </c>
      <c r="C763" s="6" t="s">
        <v>6457</v>
      </c>
      <c r="D763" s="6" t="s">
        <v>234</v>
      </c>
      <c r="E763" s="6" t="s">
        <v>77</v>
      </c>
      <c r="F763" s="37">
        <v>63</v>
      </c>
      <c r="G763" s="37">
        <v>422</v>
      </c>
      <c r="H763" s="27">
        <v>31096</v>
      </c>
      <c r="I763" s="27">
        <v>0</v>
      </c>
      <c r="J763" s="12" t="s">
        <v>10</v>
      </c>
      <c r="K763" s="23">
        <v>0</v>
      </c>
      <c r="L763" s="23">
        <v>422</v>
      </c>
    </row>
    <row r="764" spans="1:12" x14ac:dyDescent="0.3">
      <c r="A764" s="6" t="s">
        <v>6705</v>
      </c>
      <c r="B764" s="32">
        <v>39701</v>
      </c>
      <c r="C764" s="6" t="s">
        <v>6458</v>
      </c>
      <c r="D764" s="6" t="s">
        <v>1422</v>
      </c>
      <c r="E764" s="6" t="s">
        <v>77</v>
      </c>
      <c r="F764" s="37">
        <v>389</v>
      </c>
      <c r="G764" s="37">
        <v>1242</v>
      </c>
      <c r="H764" s="27">
        <v>29120</v>
      </c>
      <c r="I764" s="27">
        <v>0</v>
      </c>
      <c r="J764" s="12" t="s">
        <v>10</v>
      </c>
      <c r="K764" s="23">
        <v>0</v>
      </c>
      <c r="L764" s="23">
        <v>1242</v>
      </c>
    </row>
    <row r="765" spans="1:12" x14ac:dyDescent="0.3">
      <c r="A765" s="6" t="s">
        <v>6705</v>
      </c>
      <c r="B765" s="32">
        <v>39710</v>
      </c>
      <c r="C765" s="6" t="s">
        <v>6459</v>
      </c>
      <c r="D765" s="6" t="s">
        <v>354</v>
      </c>
      <c r="E765" s="6" t="s">
        <v>77</v>
      </c>
      <c r="F765" s="37">
        <v>45</v>
      </c>
      <c r="G765" s="37">
        <v>801</v>
      </c>
      <c r="H765" s="27">
        <v>37128</v>
      </c>
      <c r="I765" s="27">
        <v>150000</v>
      </c>
      <c r="J765" s="12" t="s">
        <v>11</v>
      </c>
      <c r="K765" s="23">
        <v>58</v>
      </c>
      <c r="L765" s="23">
        <v>801</v>
      </c>
    </row>
    <row r="766" spans="1:12" x14ac:dyDescent="0.3">
      <c r="A766" s="6" t="s">
        <v>6705</v>
      </c>
      <c r="B766" s="32">
        <v>39714</v>
      </c>
      <c r="C766" s="6" t="s">
        <v>6460</v>
      </c>
      <c r="D766" s="6" t="s">
        <v>90</v>
      </c>
      <c r="E766" s="6" t="s">
        <v>77</v>
      </c>
      <c r="F766" s="37">
        <v>92</v>
      </c>
      <c r="G766" s="37">
        <v>0</v>
      </c>
      <c r="H766" s="27">
        <v>27664</v>
      </c>
      <c r="I766" s="27">
        <v>0</v>
      </c>
      <c r="J766" s="12" t="s">
        <v>10</v>
      </c>
      <c r="K766" s="23">
        <v>11</v>
      </c>
      <c r="L766" s="23">
        <v>0</v>
      </c>
    </row>
    <row r="767" spans="1:12" x14ac:dyDescent="0.3">
      <c r="A767" s="6" t="s">
        <v>6705</v>
      </c>
      <c r="B767" s="32">
        <v>39731</v>
      </c>
      <c r="C767" s="6" t="s">
        <v>1901</v>
      </c>
      <c r="D767" s="6" t="s">
        <v>173</v>
      </c>
      <c r="E767" s="6" t="s">
        <v>77</v>
      </c>
      <c r="F767" s="37">
        <v>92</v>
      </c>
      <c r="G767" s="37">
        <v>86</v>
      </c>
      <c r="H767" s="27">
        <v>31200</v>
      </c>
      <c r="I767" s="27">
        <v>0</v>
      </c>
      <c r="J767" s="12" t="s">
        <v>10</v>
      </c>
      <c r="K767" s="23">
        <v>0</v>
      </c>
      <c r="L767" s="23">
        <v>86</v>
      </c>
    </row>
    <row r="768" spans="1:12" x14ac:dyDescent="0.3">
      <c r="A768" s="6" t="s">
        <v>6705</v>
      </c>
      <c r="B768" s="32">
        <v>39742</v>
      </c>
      <c r="C768" s="6" t="s">
        <v>6461</v>
      </c>
      <c r="D768" s="6" t="s">
        <v>533</v>
      </c>
      <c r="E768" s="6" t="s">
        <v>77</v>
      </c>
      <c r="F768" s="37">
        <v>46</v>
      </c>
      <c r="G768" s="37">
        <v>160</v>
      </c>
      <c r="H768" s="27">
        <v>41860</v>
      </c>
      <c r="I768" s="27">
        <v>0</v>
      </c>
      <c r="J768" s="12" t="s">
        <v>10</v>
      </c>
      <c r="K768" s="23">
        <v>0</v>
      </c>
      <c r="L768" s="23">
        <v>160</v>
      </c>
    </row>
    <row r="769" spans="1:12" x14ac:dyDescent="0.3">
      <c r="A769" s="6" t="s">
        <v>6705</v>
      </c>
      <c r="B769" s="32">
        <v>39751</v>
      </c>
      <c r="C769" s="6" t="s">
        <v>6462</v>
      </c>
      <c r="D769" s="6" t="s">
        <v>375</v>
      </c>
      <c r="E769" s="6" t="s">
        <v>77</v>
      </c>
      <c r="F769" s="37">
        <v>63</v>
      </c>
      <c r="G769" s="37">
        <v>28</v>
      </c>
      <c r="H769" s="27">
        <v>31980</v>
      </c>
      <c r="I769" s="27">
        <v>0</v>
      </c>
      <c r="J769" s="12" t="s">
        <v>10</v>
      </c>
      <c r="K769" s="23">
        <v>0</v>
      </c>
      <c r="L769" s="23">
        <v>28</v>
      </c>
    </row>
    <row r="770" spans="1:12" x14ac:dyDescent="0.3">
      <c r="A770" s="6" t="s">
        <v>6705</v>
      </c>
      <c r="B770" s="32">
        <v>39757</v>
      </c>
      <c r="C770" s="6" t="s">
        <v>6463</v>
      </c>
      <c r="D770" s="6" t="s">
        <v>173</v>
      </c>
      <c r="E770" s="6" t="s">
        <v>77</v>
      </c>
      <c r="F770" s="37">
        <v>108</v>
      </c>
      <c r="G770" s="37">
        <v>536</v>
      </c>
      <c r="H770" s="27">
        <v>31200</v>
      </c>
      <c r="I770" s="27">
        <v>0</v>
      </c>
      <c r="J770" s="12" t="s">
        <v>10</v>
      </c>
      <c r="K770" s="23">
        <v>0</v>
      </c>
      <c r="L770" s="23">
        <v>536</v>
      </c>
    </row>
    <row r="771" spans="1:12" x14ac:dyDescent="0.3">
      <c r="A771" s="6" t="s">
        <v>6705</v>
      </c>
      <c r="B771" s="32">
        <v>39778</v>
      </c>
      <c r="C771" s="6" t="s">
        <v>6464</v>
      </c>
      <c r="D771" s="6" t="s">
        <v>669</v>
      </c>
      <c r="E771" s="6" t="s">
        <v>77</v>
      </c>
      <c r="F771" s="37">
        <v>71</v>
      </c>
      <c r="G771" s="37">
        <v>268</v>
      </c>
      <c r="H771" s="27">
        <v>38636</v>
      </c>
      <c r="I771" s="27">
        <v>0</v>
      </c>
      <c r="J771" s="12" t="s">
        <v>10</v>
      </c>
      <c r="K771" s="23">
        <v>0</v>
      </c>
      <c r="L771" s="23">
        <v>268</v>
      </c>
    </row>
    <row r="772" spans="1:12" x14ac:dyDescent="0.3">
      <c r="A772" s="6" t="s">
        <v>6705</v>
      </c>
      <c r="B772" s="32">
        <v>39783</v>
      </c>
      <c r="C772" s="6" t="s">
        <v>6465</v>
      </c>
      <c r="D772" s="6" t="s">
        <v>3271</v>
      </c>
      <c r="E772" s="6" t="s">
        <v>77</v>
      </c>
      <c r="F772" s="37">
        <v>155</v>
      </c>
      <c r="G772" s="37">
        <v>0</v>
      </c>
      <c r="H772" s="27">
        <v>26624</v>
      </c>
      <c r="I772" s="27">
        <v>300000</v>
      </c>
      <c r="J772" s="12" t="s">
        <v>11</v>
      </c>
      <c r="K772" s="23">
        <v>215</v>
      </c>
      <c r="L772" s="23">
        <v>0</v>
      </c>
    </row>
    <row r="773" spans="1:12" x14ac:dyDescent="0.3">
      <c r="A773" s="6" t="s">
        <v>6705</v>
      </c>
      <c r="B773" s="32">
        <v>39784</v>
      </c>
      <c r="C773" s="6" t="s">
        <v>6466</v>
      </c>
      <c r="D773" s="6" t="s">
        <v>213</v>
      </c>
      <c r="E773" s="6" t="s">
        <v>77</v>
      </c>
      <c r="F773" s="37">
        <v>128</v>
      </c>
      <c r="G773" s="37">
        <v>0</v>
      </c>
      <c r="H773" s="27">
        <v>37700</v>
      </c>
      <c r="I773" s="27">
        <v>113600</v>
      </c>
      <c r="J773" s="12" t="s">
        <v>11</v>
      </c>
      <c r="K773" s="23">
        <v>102</v>
      </c>
      <c r="L773" s="23">
        <v>0</v>
      </c>
    </row>
    <row r="774" spans="1:12" x14ac:dyDescent="0.3">
      <c r="A774" s="6" t="s">
        <v>6705</v>
      </c>
      <c r="B774" s="32">
        <v>39794</v>
      </c>
      <c r="C774" s="6" t="s">
        <v>6467</v>
      </c>
      <c r="D774" s="6" t="s">
        <v>73</v>
      </c>
      <c r="E774" s="6" t="s">
        <v>77</v>
      </c>
      <c r="F774" s="37">
        <v>111</v>
      </c>
      <c r="G774" s="37">
        <v>204</v>
      </c>
      <c r="H774" s="27">
        <v>31200</v>
      </c>
      <c r="I774" s="27">
        <v>37500</v>
      </c>
      <c r="J774" s="12" t="s">
        <v>11</v>
      </c>
      <c r="K774" s="23">
        <v>33</v>
      </c>
      <c r="L774" s="23">
        <v>204</v>
      </c>
    </row>
    <row r="775" spans="1:12" x14ac:dyDescent="0.3">
      <c r="A775" s="6" t="s">
        <v>6705</v>
      </c>
      <c r="B775" s="32">
        <v>39812</v>
      </c>
      <c r="C775" s="6" t="s">
        <v>6468</v>
      </c>
      <c r="D775" s="6" t="s">
        <v>476</v>
      </c>
      <c r="E775" s="6" t="s">
        <v>1335</v>
      </c>
      <c r="F775" s="37">
        <v>822</v>
      </c>
      <c r="G775" s="37">
        <v>0</v>
      </c>
      <c r="H775" s="27">
        <v>31096</v>
      </c>
      <c r="I775" s="27">
        <v>0</v>
      </c>
      <c r="J775" s="12" t="s">
        <v>10</v>
      </c>
      <c r="K775" s="23">
        <v>0</v>
      </c>
      <c r="L775" s="23">
        <v>0</v>
      </c>
    </row>
    <row r="776" spans="1:12" x14ac:dyDescent="0.3">
      <c r="A776" s="6" t="s">
        <v>6705</v>
      </c>
      <c r="B776" s="32">
        <v>39850</v>
      </c>
      <c r="C776" s="6" t="s">
        <v>6371</v>
      </c>
      <c r="D776" s="6" t="s">
        <v>510</v>
      </c>
      <c r="E776" s="6" t="s">
        <v>77</v>
      </c>
      <c r="F776" s="37">
        <v>108</v>
      </c>
      <c r="G776" s="37">
        <v>126</v>
      </c>
      <c r="H776" s="27">
        <v>40560</v>
      </c>
      <c r="I776" s="27">
        <v>0</v>
      </c>
      <c r="J776" s="12" t="s">
        <v>10</v>
      </c>
      <c r="K776" s="23">
        <v>0</v>
      </c>
      <c r="L776" s="23">
        <v>126</v>
      </c>
    </row>
    <row r="777" spans="1:12" x14ac:dyDescent="0.3">
      <c r="A777" s="6" t="s">
        <v>6705</v>
      </c>
      <c r="B777" s="32">
        <v>39863</v>
      </c>
      <c r="C777" s="6" t="s">
        <v>6373</v>
      </c>
      <c r="D777" s="6" t="s">
        <v>1076</v>
      </c>
      <c r="E777" s="6" t="s">
        <v>77</v>
      </c>
      <c r="F777" s="37">
        <v>36</v>
      </c>
      <c r="G777" s="37">
        <v>163</v>
      </c>
      <c r="H777" s="27">
        <v>27664</v>
      </c>
      <c r="I777" s="27">
        <v>0</v>
      </c>
      <c r="J777" s="12" t="s">
        <v>10</v>
      </c>
      <c r="K777" s="23">
        <v>0</v>
      </c>
      <c r="L777" s="23">
        <v>163</v>
      </c>
    </row>
    <row r="778" spans="1:12" x14ac:dyDescent="0.3">
      <c r="A778" s="6" t="s">
        <v>6705</v>
      </c>
      <c r="B778" s="32">
        <v>39881</v>
      </c>
      <c r="C778" s="6" t="s">
        <v>6374</v>
      </c>
      <c r="D778" s="6" t="s">
        <v>1017</v>
      </c>
      <c r="E778" s="6" t="s">
        <v>77</v>
      </c>
      <c r="F778" s="37">
        <v>108</v>
      </c>
      <c r="G778" s="37">
        <v>60</v>
      </c>
      <c r="H778" s="27">
        <v>26624</v>
      </c>
      <c r="I778" s="27">
        <v>18200</v>
      </c>
      <c r="J778" s="12" t="s">
        <v>11</v>
      </c>
      <c r="K778" s="23">
        <v>15</v>
      </c>
      <c r="L778" s="23">
        <v>60</v>
      </c>
    </row>
    <row r="779" spans="1:12" x14ac:dyDescent="0.3">
      <c r="A779" s="6" t="s">
        <v>6705</v>
      </c>
      <c r="B779" s="32">
        <v>39885</v>
      </c>
      <c r="C779" s="6" t="s">
        <v>6375</v>
      </c>
      <c r="D779" s="6" t="s">
        <v>190</v>
      </c>
      <c r="E779" s="6" t="s">
        <v>77</v>
      </c>
      <c r="F779" s="37">
        <v>95</v>
      </c>
      <c r="G779" s="37">
        <v>0</v>
      </c>
      <c r="H779" s="27">
        <v>25844</v>
      </c>
      <c r="I779" s="27">
        <v>0</v>
      </c>
      <c r="J779" s="12" t="s">
        <v>10</v>
      </c>
      <c r="K779" s="23">
        <v>0</v>
      </c>
      <c r="L779" s="23">
        <v>0</v>
      </c>
    </row>
    <row r="780" spans="1:12" x14ac:dyDescent="0.3">
      <c r="A780" s="6" t="s">
        <v>6705</v>
      </c>
      <c r="B780" s="32">
        <v>39904</v>
      </c>
      <c r="C780" s="6" t="s">
        <v>6376</v>
      </c>
      <c r="D780" s="6" t="s">
        <v>6377</v>
      </c>
      <c r="E780" s="6" t="s">
        <v>77</v>
      </c>
      <c r="F780" s="37">
        <v>55</v>
      </c>
      <c r="G780" s="37">
        <v>119</v>
      </c>
      <c r="H780" s="27">
        <v>35412</v>
      </c>
      <c r="I780" s="27">
        <v>0</v>
      </c>
      <c r="J780" s="12" t="s">
        <v>10</v>
      </c>
      <c r="K780" s="23">
        <v>0</v>
      </c>
      <c r="L780" s="23">
        <v>119</v>
      </c>
    </row>
    <row r="781" spans="1:12" x14ac:dyDescent="0.3">
      <c r="A781" s="6" t="s">
        <v>6705</v>
      </c>
      <c r="B781" s="32">
        <v>39910</v>
      </c>
      <c r="C781" s="6" t="s">
        <v>6378</v>
      </c>
      <c r="D781" s="6" t="s">
        <v>366</v>
      </c>
      <c r="E781" s="6" t="s">
        <v>77</v>
      </c>
      <c r="F781" s="37">
        <v>88</v>
      </c>
      <c r="G781" s="37">
        <v>0</v>
      </c>
      <c r="H781" s="27">
        <v>28704</v>
      </c>
      <c r="I781" s="27">
        <v>0</v>
      </c>
      <c r="J781" s="12" t="s">
        <v>10</v>
      </c>
      <c r="K781" s="23">
        <v>0</v>
      </c>
      <c r="L781" s="23">
        <v>0</v>
      </c>
    </row>
    <row r="782" spans="1:12" x14ac:dyDescent="0.3">
      <c r="A782" s="6" t="s">
        <v>6705</v>
      </c>
      <c r="B782" s="32">
        <v>39923</v>
      </c>
      <c r="C782" s="6" t="s">
        <v>6379</v>
      </c>
      <c r="D782" s="6" t="s">
        <v>1041</v>
      </c>
      <c r="E782" s="6" t="s">
        <v>77</v>
      </c>
      <c r="F782" s="37">
        <v>26</v>
      </c>
      <c r="G782" s="37">
        <v>75</v>
      </c>
      <c r="H782" s="27">
        <v>23504</v>
      </c>
      <c r="I782" s="27">
        <v>0</v>
      </c>
      <c r="J782" s="12" t="s">
        <v>10</v>
      </c>
      <c r="K782" s="23">
        <v>0</v>
      </c>
      <c r="L782" s="23">
        <v>75</v>
      </c>
    </row>
    <row r="783" spans="1:12" x14ac:dyDescent="0.3">
      <c r="A783" s="6" t="s">
        <v>6705</v>
      </c>
      <c r="B783" s="32">
        <v>39937</v>
      </c>
      <c r="C783" s="6" t="s">
        <v>6381</v>
      </c>
      <c r="D783" s="6" t="s">
        <v>322</v>
      </c>
      <c r="E783" s="6" t="s">
        <v>77</v>
      </c>
      <c r="F783" s="37">
        <v>201</v>
      </c>
      <c r="G783" s="37">
        <v>0</v>
      </c>
      <c r="H783" s="27">
        <v>29120</v>
      </c>
      <c r="I783" s="27">
        <v>0</v>
      </c>
      <c r="J783" s="12" t="s">
        <v>10</v>
      </c>
      <c r="K783" s="23">
        <v>0</v>
      </c>
      <c r="L783" s="23">
        <v>0</v>
      </c>
    </row>
    <row r="784" spans="1:12" x14ac:dyDescent="0.3">
      <c r="A784" s="6" t="s">
        <v>6705</v>
      </c>
      <c r="B784" s="32">
        <v>39937</v>
      </c>
      <c r="C784" s="6" t="s">
        <v>6380</v>
      </c>
      <c r="D784" s="6" t="s">
        <v>322</v>
      </c>
      <c r="E784" s="6" t="s">
        <v>77</v>
      </c>
      <c r="F784" s="37">
        <v>93</v>
      </c>
      <c r="G784" s="37">
        <v>94</v>
      </c>
      <c r="H784" s="27">
        <v>49296</v>
      </c>
      <c r="I784" s="27">
        <v>206000</v>
      </c>
      <c r="J784" s="12" t="s">
        <v>11</v>
      </c>
      <c r="K784" s="23">
        <v>104</v>
      </c>
      <c r="L784" s="23">
        <v>94</v>
      </c>
    </row>
    <row r="785" spans="1:12" x14ac:dyDescent="0.3">
      <c r="A785" s="6" t="s">
        <v>6705</v>
      </c>
      <c r="B785" s="32">
        <v>39948</v>
      </c>
      <c r="C785" s="6" t="s">
        <v>6382</v>
      </c>
      <c r="D785" s="6" t="s">
        <v>1161</v>
      </c>
      <c r="E785" s="6" t="s">
        <v>77</v>
      </c>
      <c r="F785" s="37">
        <v>23</v>
      </c>
      <c r="G785" s="37">
        <v>95</v>
      </c>
      <c r="H785" s="27">
        <v>30836</v>
      </c>
      <c r="I785" s="27">
        <v>75000</v>
      </c>
      <c r="J785" s="12" t="s">
        <v>11</v>
      </c>
      <c r="K785" s="23">
        <v>25</v>
      </c>
      <c r="L785" s="23">
        <v>95</v>
      </c>
    </row>
    <row r="786" spans="1:12" x14ac:dyDescent="0.3">
      <c r="A786" s="6" t="s">
        <v>6705</v>
      </c>
      <c r="B786" s="32">
        <v>39951</v>
      </c>
      <c r="C786" s="6" t="s">
        <v>6383</v>
      </c>
      <c r="D786" s="6" t="s">
        <v>1161</v>
      </c>
      <c r="E786" s="6" t="s">
        <v>77</v>
      </c>
      <c r="F786" s="37">
        <v>39</v>
      </c>
      <c r="G786" s="37">
        <v>23</v>
      </c>
      <c r="H786" s="27">
        <v>25272</v>
      </c>
      <c r="I786" s="27">
        <v>129000</v>
      </c>
      <c r="J786" s="12" t="s">
        <v>11</v>
      </c>
      <c r="K786" s="23">
        <v>68</v>
      </c>
      <c r="L786" s="23">
        <v>23</v>
      </c>
    </row>
    <row r="787" spans="1:12" x14ac:dyDescent="0.3">
      <c r="A787" s="6" t="s">
        <v>6705</v>
      </c>
      <c r="B787" s="32">
        <v>39966</v>
      </c>
      <c r="C787" s="6" t="s">
        <v>6384</v>
      </c>
      <c r="D787" s="6" t="s">
        <v>476</v>
      </c>
      <c r="E787" s="6" t="s">
        <v>77</v>
      </c>
      <c r="F787" s="37">
        <v>143</v>
      </c>
      <c r="G787" s="37">
        <v>683</v>
      </c>
      <c r="H787" s="27">
        <v>35932</v>
      </c>
      <c r="I787" s="27">
        <v>7680</v>
      </c>
      <c r="J787" s="12" t="s">
        <v>11</v>
      </c>
      <c r="K787" s="23">
        <v>204</v>
      </c>
      <c r="L787" s="23">
        <v>683</v>
      </c>
    </row>
    <row r="788" spans="1:12" x14ac:dyDescent="0.3">
      <c r="A788" s="6" t="s">
        <v>6705</v>
      </c>
      <c r="B788" s="32">
        <v>39974</v>
      </c>
      <c r="C788" s="6" t="s">
        <v>6385</v>
      </c>
      <c r="D788" s="6" t="s">
        <v>743</v>
      </c>
      <c r="E788" s="6" t="s">
        <v>717</v>
      </c>
      <c r="F788" s="37">
        <v>913</v>
      </c>
      <c r="G788" s="37">
        <v>102</v>
      </c>
      <c r="H788" s="27">
        <v>32448</v>
      </c>
      <c r="I788" s="27">
        <v>0</v>
      </c>
      <c r="J788" s="12" t="s">
        <v>10</v>
      </c>
      <c r="K788" s="23">
        <v>0</v>
      </c>
      <c r="L788" s="23">
        <v>102</v>
      </c>
    </row>
    <row r="789" spans="1:12" x14ac:dyDescent="0.3">
      <c r="A789" s="6" t="s">
        <v>6705</v>
      </c>
      <c r="B789" s="32">
        <v>39986</v>
      </c>
      <c r="C789" s="6" t="s">
        <v>6386</v>
      </c>
      <c r="D789" s="6" t="s">
        <v>173</v>
      </c>
      <c r="E789" s="6" t="s">
        <v>77</v>
      </c>
      <c r="F789" s="37">
        <v>103</v>
      </c>
      <c r="G789" s="37">
        <v>483</v>
      </c>
      <c r="H789" s="27">
        <v>34476</v>
      </c>
      <c r="I789" s="27">
        <v>89490</v>
      </c>
      <c r="J789" s="12" t="s">
        <v>11</v>
      </c>
      <c r="K789" s="23">
        <v>59</v>
      </c>
      <c r="L789" s="23">
        <v>483</v>
      </c>
    </row>
    <row r="790" spans="1:12" x14ac:dyDescent="0.3">
      <c r="A790" s="6" t="s">
        <v>6705</v>
      </c>
      <c r="B790" s="32">
        <v>39990</v>
      </c>
      <c r="C790" s="6" t="s">
        <v>6387</v>
      </c>
      <c r="D790" s="6" t="s">
        <v>1461</v>
      </c>
      <c r="E790" s="6" t="s">
        <v>77</v>
      </c>
      <c r="F790" s="37">
        <v>29</v>
      </c>
      <c r="G790" s="37">
        <v>128</v>
      </c>
      <c r="H790" s="27">
        <v>37960</v>
      </c>
      <c r="I790" s="27">
        <v>24320</v>
      </c>
      <c r="J790" s="12" t="s">
        <v>11</v>
      </c>
      <c r="K790" s="23">
        <v>11</v>
      </c>
      <c r="L790" s="23">
        <v>128</v>
      </c>
    </row>
    <row r="791" spans="1:12" x14ac:dyDescent="0.3">
      <c r="A791" s="6" t="s">
        <v>6705</v>
      </c>
      <c r="B791" s="32">
        <v>40000</v>
      </c>
      <c r="C791" s="6" t="s">
        <v>6388</v>
      </c>
      <c r="D791" s="6" t="s">
        <v>1422</v>
      </c>
      <c r="E791" s="6" t="s">
        <v>77</v>
      </c>
      <c r="F791" s="37">
        <v>20</v>
      </c>
      <c r="G791" s="37">
        <v>7</v>
      </c>
      <c r="H791" s="27">
        <v>38272</v>
      </c>
      <c r="I791" s="27">
        <v>0</v>
      </c>
      <c r="J791" s="12" t="s">
        <v>10</v>
      </c>
      <c r="K791" s="23">
        <v>0</v>
      </c>
      <c r="L791" s="23">
        <v>7</v>
      </c>
    </row>
    <row r="792" spans="1:12" x14ac:dyDescent="0.3">
      <c r="A792" s="6" t="s">
        <v>6705</v>
      </c>
      <c r="B792" s="32">
        <v>40001</v>
      </c>
      <c r="C792" s="6" t="s">
        <v>6389</v>
      </c>
      <c r="D792" s="6" t="s">
        <v>3644</v>
      </c>
      <c r="E792" s="6" t="s">
        <v>77</v>
      </c>
      <c r="F792" s="37">
        <v>36</v>
      </c>
      <c r="G792" s="37">
        <v>0</v>
      </c>
      <c r="H792" s="27">
        <v>29224</v>
      </c>
      <c r="I792" s="27">
        <v>120000</v>
      </c>
      <c r="J792" s="12" t="s">
        <v>11</v>
      </c>
      <c r="K792" s="23">
        <v>45</v>
      </c>
      <c r="L792" s="23">
        <v>0</v>
      </c>
    </row>
    <row r="793" spans="1:12" x14ac:dyDescent="0.3">
      <c r="A793" s="6" t="s">
        <v>6705</v>
      </c>
      <c r="B793" s="32">
        <v>40008</v>
      </c>
      <c r="C793" s="6" t="s">
        <v>6390</v>
      </c>
      <c r="D793" s="6" t="s">
        <v>1611</v>
      </c>
      <c r="E793" s="6" t="s">
        <v>77</v>
      </c>
      <c r="F793" s="37">
        <v>44</v>
      </c>
      <c r="G793" s="37">
        <v>152</v>
      </c>
      <c r="H793" s="27">
        <v>33332</v>
      </c>
      <c r="I793" s="27">
        <v>116300</v>
      </c>
      <c r="J793" s="12" t="s">
        <v>11</v>
      </c>
      <c r="K793" s="23">
        <v>46</v>
      </c>
      <c r="L793" s="23">
        <v>152</v>
      </c>
    </row>
    <row r="794" spans="1:12" x14ac:dyDescent="0.3">
      <c r="A794" s="6" t="s">
        <v>6705</v>
      </c>
      <c r="B794" s="32">
        <v>40044</v>
      </c>
      <c r="C794" s="6" t="s">
        <v>6391</v>
      </c>
      <c r="D794" s="6" t="s">
        <v>669</v>
      </c>
      <c r="E794" s="6" t="s">
        <v>77</v>
      </c>
      <c r="F794" s="37">
        <v>10</v>
      </c>
      <c r="G794" s="37">
        <v>471</v>
      </c>
      <c r="H794" s="27">
        <v>32604</v>
      </c>
      <c r="I794" s="27">
        <v>0</v>
      </c>
      <c r="J794" s="12" t="s">
        <v>10</v>
      </c>
      <c r="K794" s="23">
        <v>0</v>
      </c>
      <c r="L794" s="23">
        <v>471</v>
      </c>
    </row>
    <row r="795" spans="1:12" x14ac:dyDescent="0.3">
      <c r="A795" s="6" t="s">
        <v>6705</v>
      </c>
      <c r="B795" s="32">
        <v>40059</v>
      </c>
      <c r="C795" s="6" t="s">
        <v>6392</v>
      </c>
      <c r="D795" s="6" t="s">
        <v>743</v>
      </c>
      <c r="E795" s="6" t="s">
        <v>77</v>
      </c>
      <c r="F795" s="37">
        <v>55</v>
      </c>
      <c r="G795" s="37">
        <v>47</v>
      </c>
      <c r="H795" s="27">
        <v>44460</v>
      </c>
      <c r="I795" s="27">
        <v>62100</v>
      </c>
      <c r="J795" s="12" t="s">
        <v>11</v>
      </c>
      <c r="K795" s="23">
        <v>38</v>
      </c>
      <c r="L795" s="23">
        <v>47</v>
      </c>
    </row>
    <row r="796" spans="1:12" x14ac:dyDescent="0.3">
      <c r="A796" s="6" t="s">
        <v>6705</v>
      </c>
      <c r="B796" s="32">
        <v>40060</v>
      </c>
      <c r="C796" s="6" t="s">
        <v>6393</v>
      </c>
      <c r="D796" s="6" t="s">
        <v>510</v>
      </c>
      <c r="E796" s="6" t="s">
        <v>77</v>
      </c>
      <c r="F796" s="37">
        <v>99</v>
      </c>
      <c r="G796" s="37">
        <v>176</v>
      </c>
      <c r="H796" s="27">
        <v>41288</v>
      </c>
      <c r="I796" s="27">
        <v>178200</v>
      </c>
      <c r="J796" s="12" t="s">
        <v>11</v>
      </c>
      <c r="K796" s="23">
        <v>80</v>
      </c>
      <c r="L796" s="23">
        <v>176</v>
      </c>
    </row>
    <row r="797" spans="1:12" x14ac:dyDescent="0.3">
      <c r="A797" s="6" t="s">
        <v>6705</v>
      </c>
      <c r="B797" s="32">
        <v>40065</v>
      </c>
      <c r="C797" s="6" t="s">
        <v>6394</v>
      </c>
      <c r="D797" s="6" t="s">
        <v>2728</v>
      </c>
      <c r="E797" s="6" t="s">
        <v>77</v>
      </c>
      <c r="F797" s="37">
        <v>115</v>
      </c>
      <c r="G797" s="37">
        <v>52</v>
      </c>
      <c r="H797" s="27">
        <v>27144</v>
      </c>
      <c r="I797" s="27">
        <v>0</v>
      </c>
      <c r="J797" s="12" t="s">
        <v>10</v>
      </c>
      <c r="K797" s="23">
        <v>0</v>
      </c>
      <c r="L797" s="23">
        <v>52</v>
      </c>
    </row>
    <row r="798" spans="1:12" x14ac:dyDescent="0.3">
      <c r="A798" s="6" t="s">
        <v>6705</v>
      </c>
      <c r="B798" s="32">
        <v>40077</v>
      </c>
      <c r="C798" s="6" t="s">
        <v>6395</v>
      </c>
      <c r="D798" s="6" t="s">
        <v>690</v>
      </c>
      <c r="E798" s="6" t="s">
        <v>77</v>
      </c>
      <c r="F798" s="37">
        <v>41</v>
      </c>
      <c r="G798" s="37">
        <v>0</v>
      </c>
      <c r="H798" s="27">
        <v>36608</v>
      </c>
      <c r="I798" s="27">
        <v>135000</v>
      </c>
      <c r="J798" s="12" t="s">
        <v>11</v>
      </c>
      <c r="K798" s="23">
        <v>42</v>
      </c>
      <c r="L798" s="23">
        <v>0</v>
      </c>
    </row>
    <row r="799" spans="1:12" x14ac:dyDescent="0.3">
      <c r="A799" s="6" t="s">
        <v>6705</v>
      </c>
      <c r="B799" s="32">
        <v>40080</v>
      </c>
      <c r="C799" s="6" t="s">
        <v>6396</v>
      </c>
      <c r="D799" s="6" t="s">
        <v>2318</v>
      </c>
      <c r="E799" s="6" t="s">
        <v>77</v>
      </c>
      <c r="F799" s="37">
        <v>93</v>
      </c>
      <c r="G799" s="37">
        <v>1600</v>
      </c>
      <c r="H799" s="27">
        <v>19344</v>
      </c>
      <c r="I799" s="27">
        <v>0</v>
      </c>
      <c r="J799" s="12" t="s">
        <v>10</v>
      </c>
      <c r="K799" s="23">
        <v>0</v>
      </c>
      <c r="L799" s="23">
        <v>1600</v>
      </c>
    </row>
    <row r="800" spans="1:12" x14ac:dyDescent="0.3">
      <c r="A800" s="6" t="s">
        <v>6705</v>
      </c>
      <c r="B800" s="32">
        <v>40084</v>
      </c>
      <c r="C800" s="6" t="s">
        <v>6397</v>
      </c>
      <c r="D800" s="6" t="s">
        <v>1611</v>
      </c>
      <c r="E800" s="6" t="s">
        <v>77</v>
      </c>
      <c r="F800" s="37">
        <v>18</v>
      </c>
      <c r="G800" s="37">
        <v>132</v>
      </c>
      <c r="H800" s="27">
        <v>21788</v>
      </c>
      <c r="I800" s="27">
        <v>50200</v>
      </c>
      <c r="J800" s="12" t="s">
        <v>11</v>
      </c>
      <c r="K800" s="23">
        <v>18</v>
      </c>
      <c r="L800" s="23">
        <v>132</v>
      </c>
    </row>
    <row r="801" spans="1:12" x14ac:dyDescent="0.3">
      <c r="A801" s="6" t="s">
        <v>6705</v>
      </c>
      <c r="B801" s="32">
        <v>40091</v>
      </c>
      <c r="C801" s="6" t="s">
        <v>6398</v>
      </c>
      <c r="D801" s="6" t="s">
        <v>873</v>
      </c>
      <c r="E801" s="6" t="s">
        <v>77</v>
      </c>
      <c r="F801" s="37">
        <v>338</v>
      </c>
      <c r="G801" s="37">
        <v>100</v>
      </c>
      <c r="H801" s="27">
        <v>21528</v>
      </c>
      <c r="I801" s="27">
        <v>0</v>
      </c>
      <c r="J801" s="12" t="s">
        <v>10</v>
      </c>
      <c r="K801" s="23">
        <v>0</v>
      </c>
      <c r="L801" s="23">
        <v>100</v>
      </c>
    </row>
    <row r="802" spans="1:12" x14ac:dyDescent="0.3">
      <c r="A802" s="6" t="s">
        <v>6705</v>
      </c>
      <c r="B802" s="32">
        <v>40095</v>
      </c>
      <c r="C802" s="6" t="s">
        <v>6399</v>
      </c>
      <c r="D802" s="6" t="s">
        <v>113</v>
      </c>
      <c r="E802" s="6" t="s">
        <v>77</v>
      </c>
      <c r="F802" s="37">
        <v>38</v>
      </c>
      <c r="G802" s="37">
        <v>0</v>
      </c>
      <c r="H802" s="27">
        <v>35984</v>
      </c>
      <c r="I802" s="27">
        <v>110000</v>
      </c>
      <c r="J802" s="12" t="s">
        <v>11</v>
      </c>
      <c r="K802" s="23">
        <v>39</v>
      </c>
      <c r="L802" s="23">
        <v>0</v>
      </c>
    </row>
    <row r="803" spans="1:12" x14ac:dyDescent="0.3">
      <c r="A803" s="6" t="s">
        <v>6705</v>
      </c>
      <c r="B803" s="32">
        <v>40113</v>
      </c>
      <c r="C803" s="6" t="s">
        <v>6400</v>
      </c>
      <c r="D803" s="6" t="s">
        <v>476</v>
      </c>
      <c r="E803" s="6" t="s">
        <v>717</v>
      </c>
      <c r="F803" s="37">
        <v>377</v>
      </c>
      <c r="G803" s="37">
        <v>7</v>
      </c>
      <c r="H803" s="27">
        <v>22828</v>
      </c>
      <c r="I803" s="27">
        <v>800000</v>
      </c>
      <c r="J803" s="12" t="s">
        <v>11</v>
      </c>
      <c r="K803" s="23">
        <v>438</v>
      </c>
      <c r="L803" s="23">
        <v>7</v>
      </c>
    </row>
    <row r="804" spans="1:12" x14ac:dyDescent="0.3">
      <c r="A804" s="6" t="s">
        <v>6705</v>
      </c>
      <c r="B804" s="32">
        <v>40116</v>
      </c>
      <c r="C804" s="6" t="s">
        <v>6401</v>
      </c>
      <c r="D804" s="6" t="s">
        <v>60</v>
      </c>
      <c r="E804" s="6" t="s">
        <v>77</v>
      </c>
      <c r="F804" s="37">
        <v>65</v>
      </c>
      <c r="G804" s="37">
        <v>0</v>
      </c>
      <c r="H804" s="27">
        <v>30732</v>
      </c>
      <c r="I804" s="27">
        <v>250000</v>
      </c>
      <c r="J804" s="12" t="s">
        <v>11</v>
      </c>
      <c r="K804" s="23">
        <v>69</v>
      </c>
      <c r="L804" s="23">
        <v>0</v>
      </c>
    </row>
    <row r="805" spans="1:12" x14ac:dyDescent="0.3">
      <c r="A805" s="6" t="s">
        <v>6705</v>
      </c>
      <c r="B805" s="32">
        <v>40126</v>
      </c>
      <c r="C805" s="6" t="s">
        <v>6402</v>
      </c>
      <c r="D805" s="6" t="s">
        <v>676</v>
      </c>
      <c r="E805" s="6" t="s">
        <v>77</v>
      </c>
      <c r="F805" s="37">
        <v>248</v>
      </c>
      <c r="G805" s="37">
        <v>0</v>
      </c>
      <c r="H805" s="27">
        <v>23348</v>
      </c>
      <c r="I805" s="27">
        <v>75000</v>
      </c>
      <c r="J805" s="12" t="s">
        <v>11</v>
      </c>
      <c r="K805" s="23">
        <v>174</v>
      </c>
      <c r="L805" s="23">
        <v>0</v>
      </c>
    </row>
    <row r="806" spans="1:12" x14ac:dyDescent="0.3">
      <c r="A806" s="6" t="s">
        <v>6705</v>
      </c>
      <c r="B806" s="32">
        <v>40133</v>
      </c>
      <c r="C806" s="6" t="s">
        <v>6404</v>
      </c>
      <c r="D806" s="6" t="s">
        <v>676</v>
      </c>
      <c r="E806" s="6" t="s">
        <v>77</v>
      </c>
      <c r="F806" s="37">
        <v>22</v>
      </c>
      <c r="G806" s="37">
        <v>44</v>
      </c>
      <c r="H806" s="27">
        <v>20228</v>
      </c>
      <c r="I806" s="27">
        <v>24000</v>
      </c>
      <c r="J806" s="12" t="s">
        <v>11</v>
      </c>
      <c r="K806" s="23">
        <v>22</v>
      </c>
      <c r="L806" s="23">
        <v>44</v>
      </c>
    </row>
    <row r="807" spans="1:12" x14ac:dyDescent="0.3">
      <c r="A807" s="6" t="s">
        <v>6705</v>
      </c>
      <c r="B807" s="32">
        <v>40134</v>
      </c>
      <c r="C807" s="6" t="s">
        <v>6405</v>
      </c>
      <c r="D807" s="6" t="s">
        <v>1161</v>
      </c>
      <c r="E807" s="6" t="s">
        <v>77</v>
      </c>
      <c r="F807" s="37">
        <v>124</v>
      </c>
      <c r="G807" s="37">
        <v>3</v>
      </c>
      <c r="H807" s="27">
        <v>25324</v>
      </c>
      <c r="I807" s="27">
        <v>0</v>
      </c>
      <c r="J807" s="12" t="s">
        <v>10</v>
      </c>
      <c r="K807" s="23">
        <v>0</v>
      </c>
      <c r="L807" s="23">
        <v>3</v>
      </c>
    </row>
    <row r="808" spans="1:12" x14ac:dyDescent="0.3">
      <c r="A808" s="6" t="s">
        <v>6705</v>
      </c>
      <c r="B808" s="32">
        <v>40148</v>
      </c>
      <c r="C808" s="6" t="s">
        <v>6406</v>
      </c>
      <c r="D808" s="6" t="s">
        <v>1237</v>
      </c>
      <c r="E808" s="6" t="s">
        <v>77</v>
      </c>
      <c r="F808" s="37">
        <v>25</v>
      </c>
      <c r="G808" s="37">
        <v>96</v>
      </c>
      <c r="H808" s="27">
        <v>23140</v>
      </c>
      <c r="I808" s="27">
        <v>60000</v>
      </c>
      <c r="J808" s="12" t="s">
        <v>11</v>
      </c>
      <c r="K808" s="23">
        <v>57</v>
      </c>
      <c r="L808" s="23">
        <v>96</v>
      </c>
    </row>
    <row r="809" spans="1:12" x14ac:dyDescent="0.3">
      <c r="A809" s="6" t="s">
        <v>6705</v>
      </c>
      <c r="B809" s="32">
        <v>40154</v>
      </c>
      <c r="C809" s="6" t="s">
        <v>6407</v>
      </c>
      <c r="D809" s="6" t="s">
        <v>98</v>
      </c>
      <c r="E809" s="6" t="s">
        <v>77</v>
      </c>
      <c r="F809" s="37">
        <v>59</v>
      </c>
      <c r="G809" s="37">
        <v>0</v>
      </c>
      <c r="H809" s="27">
        <v>28392</v>
      </c>
      <c r="I809" s="27">
        <v>0</v>
      </c>
      <c r="J809" s="12" t="s">
        <v>10</v>
      </c>
      <c r="K809" s="23">
        <v>0</v>
      </c>
      <c r="L809" s="23">
        <v>0</v>
      </c>
    </row>
    <row r="810" spans="1:12" x14ac:dyDescent="0.3">
      <c r="A810" s="6" t="s">
        <v>6705</v>
      </c>
      <c r="B810" s="32">
        <v>40161</v>
      </c>
      <c r="C810" s="6" t="s">
        <v>6409</v>
      </c>
      <c r="D810" s="6" t="s">
        <v>1461</v>
      </c>
      <c r="E810" s="6" t="s">
        <v>77</v>
      </c>
      <c r="F810" s="37">
        <v>94</v>
      </c>
      <c r="G810" s="37">
        <v>573</v>
      </c>
      <c r="H810" s="27">
        <v>36712</v>
      </c>
      <c r="I810" s="27">
        <v>0</v>
      </c>
      <c r="J810" s="12" t="s">
        <v>10</v>
      </c>
      <c r="K810" s="23">
        <v>0</v>
      </c>
      <c r="L810" s="23">
        <v>573</v>
      </c>
    </row>
    <row r="811" spans="1:12" x14ac:dyDescent="0.3">
      <c r="A811" s="6" t="s">
        <v>6705</v>
      </c>
      <c r="B811" s="32">
        <v>40164</v>
      </c>
      <c r="C811" s="6" t="s">
        <v>6410</v>
      </c>
      <c r="D811" s="6" t="s">
        <v>282</v>
      </c>
      <c r="E811" s="6" t="s">
        <v>77</v>
      </c>
      <c r="F811" s="37">
        <v>81</v>
      </c>
      <c r="G811" s="37">
        <v>0</v>
      </c>
      <c r="H811" s="27">
        <v>25636</v>
      </c>
      <c r="I811" s="27">
        <v>0</v>
      </c>
      <c r="J811" s="12" t="s">
        <v>10</v>
      </c>
      <c r="K811" s="23">
        <v>0</v>
      </c>
      <c r="L811" s="23">
        <v>0</v>
      </c>
    </row>
    <row r="812" spans="1:12" x14ac:dyDescent="0.3">
      <c r="A812" s="6" t="s">
        <v>6705</v>
      </c>
      <c r="B812" s="32">
        <v>40175</v>
      </c>
      <c r="C812" s="6" t="s">
        <v>6411</v>
      </c>
      <c r="D812" s="6" t="s">
        <v>98</v>
      </c>
      <c r="E812" s="6" t="s">
        <v>1980</v>
      </c>
      <c r="F812" s="37">
        <v>62</v>
      </c>
      <c r="G812" s="37">
        <v>190</v>
      </c>
      <c r="H812" s="27">
        <v>20748</v>
      </c>
      <c r="I812" s="27">
        <v>31280</v>
      </c>
      <c r="J812" s="12" t="s">
        <v>11</v>
      </c>
      <c r="K812" s="23">
        <v>14</v>
      </c>
      <c r="L812" s="23">
        <v>190</v>
      </c>
    </row>
    <row r="813" spans="1:12" x14ac:dyDescent="0.3">
      <c r="A813" s="6" t="s">
        <v>6705</v>
      </c>
      <c r="B813" s="32">
        <v>40183</v>
      </c>
      <c r="C813" s="6" t="s">
        <v>6281</v>
      </c>
      <c r="D813" s="6" t="s">
        <v>128</v>
      </c>
      <c r="E813" s="6" t="s">
        <v>77</v>
      </c>
      <c r="F813" s="37">
        <v>28</v>
      </c>
      <c r="G813" s="37">
        <v>176</v>
      </c>
      <c r="H813" s="27">
        <v>84812</v>
      </c>
      <c r="I813" s="27">
        <v>0</v>
      </c>
      <c r="J813" s="12" t="s">
        <v>10</v>
      </c>
      <c r="K813" s="23">
        <v>0</v>
      </c>
      <c r="L813" s="23">
        <v>176</v>
      </c>
    </row>
    <row r="814" spans="1:12" x14ac:dyDescent="0.3">
      <c r="A814" s="6" t="s">
        <v>6705</v>
      </c>
      <c r="B814" s="32">
        <v>40197</v>
      </c>
      <c r="C814" s="6" t="s">
        <v>2246</v>
      </c>
      <c r="D814" s="6" t="s">
        <v>190</v>
      </c>
      <c r="E814" s="6" t="s">
        <v>77</v>
      </c>
      <c r="F814" s="37">
        <v>450</v>
      </c>
      <c r="G814" s="37">
        <v>260</v>
      </c>
      <c r="H814" s="27">
        <v>21268</v>
      </c>
      <c r="I814" s="27">
        <v>0</v>
      </c>
      <c r="J814" s="12" t="s">
        <v>10</v>
      </c>
      <c r="K814" s="23">
        <v>0</v>
      </c>
      <c r="L814" s="23">
        <v>260</v>
      </c>
    </row>
    <row r="815" spans="1:12" x14ac:dyDescent="0.3">
      <c r="A815" s="6" t="s">
        <v>6705</v>
      </c>
      <c r="B815" s="32">
        <v>40206</v>
      </c>
      <c r="C815" s="6" t="s">
        <v>6284</v>
      </c>
      <c r="D815" s="6" t="s">
        <v>701</v>
      </c>
      <c r="E815" s="6" t="s">
        <v>77</v>
      </c>
      <c r="F815" s="37">
        <v>140</v>
      </c>
      <c r="G815" s="37">
        <v>0</v>
      </c>
      <c r="H815" s="27">
        <v>30108</v>
      </c>
      <c r="I815" s="27">
        <v>0</v>
      </c>
      <c r="J815" s="12" t="s">
        <v>10</v>
      </c>
      <c r="K815" s="23">
        <v>0</v>
      </c>
      <c r="L815" s="23">
        <v>0</v>
      </c>
    </row>
    <row r="816" spans="1:12" x14ac:dyDescent="0.3">
      <c r="A816" s="6" t="s">
        <v>6705</v>
      </c>
      <c r="B816" s="32">
        <v>40211</v>
      </c>
      <c r="C816" s="6" t="s">
        <v>6285</v>
      </c>
      <c r="D816" s="6" t="s">
        <v>173</v>
      </c>
      <c r="E816" s="6" t="s">
        <v>77</v>
      </c>
      <c r="F816" s="37">
        <v>36</v>
      </c>
      <c r="G816" s="37">
        <v>0</v>
      </c>
      <c r="H816" s="27">
        <v>28860</v>
      </c>
      <c r="I816" s="27">
        <v>33500</v>
      </c>
      <c r="J816" s="12" t="s">
        <v>11</v>
      </c>
      <c r="K816" s="23">
        <v>24</v>
      </c>
      <c r="L816" s="23">
        <v>0</v>
      </c>
    </row>
    <row r="817" spans="1:12" x14ac:dyDescent="0.3">
      <c r="A817" s="6" t="s">
        <v>6705</v>
      </c>
      <c r="B817" s="32">
        <v>40212</v>
      </c>
      <c r="C817" s="6" t="s">
        <v>6286</v>
      </c>
      <c r="D817" s="6" t="s">
        <v>1237</v>
      </c>
      <c r="E817" s="6" t="s">
        <v>77</v>
      </c>
      <c r="F817" s="37">
        <v>32</v>
      </c>
      <c r="G817" s="37">
        <v>224</v>
      </c>
      <c r="H817" s="27">
        <v>33800</v>
      </c>
      <c r="I817" s="27">
        <v>0</v>
      </c>
      <c r="J817" s="12" t="s">
        <v>10</v>
      </c>
      <c r="K817" s="23">
        <v>0</v>
      </c>
      <c r="L817" s="23">
        <v>224</v>
      </c>
    </row>
    <row r="818" spans="1:12" x14ac:dyDescent="0.3">
      <c r="A818" s="6" t="s">
        <v>6705</v>
      </c>
      <c r="B818" s="32">
        <v>40219</v>
      </c>
      <c r="C818" s="6" t="s">
        <v>2443</v>
      </c>
      <c r="D818" s="6" t="s">
        <v>213</v>
      </c>
      <c r="E818" s="6" t="s">
        <v>766</v>
      </c>
      <c r="F818" s="37">
        <v>311</v>
      </c>
      <c r="G818" s="37">
        <v>0</v>
      </c>
      <c r="H818" s="27">
        <v>23400</v>
      </c>
      <c r="I818" s="27">
        <v>275000</v>
      </c>
      <c r="J818" s="12" t="s">
        <v>11</v>
      </c>
      <c r="K818" s="23">
        <v>344</v>
      </c>
      <c r="L818" s="23">
        <v>0</v>
      </c>
    </row>
    <row r="819" spans="1:12" x14ac:dyDescent="0.3">
      <c r="A819" s="6" t="s">
        <v>6705</v>
      </c>
      <c r="B819" s="32">
        <v>40228</v>
      </c>
      <c r="C819" s="6" t="s">
        <v>6287</v>
      </c>
      <c r="D819" s="6" t="s">
        <v>1368</v>
      </c>
      <c r="E819" s="6" t="s">
        <v>77</v>
      </c>
      <c r="F819" s="37">
        <v>76</v>
      </c>
      <c r="G819" s="37">
        <v>0</v>
      </c>
      <c r="H819" s="27">
        <v>37648</v>
      </c>
      <c r="I819" s="27">
        <v>262500</v>
      </c>
      <c r="J819" s="12" t="s">
        <v>11</v>
      </c>
      <c r="K819" s="23">
        <v>63</v>
      </c>
      <c r="L819" s="23">
        <v>0</v>
      </c>
    </row>
    <row r="820" spans="1:12" x14ac:dyDescent="0.3">
      <c r="A820" s="6" t="s">
        <v>6705</v>
      </c>
      <c r="B820" s="32">
        <v>40241</v>
      </c>
      <c r="C820" s="6" t="s">
        <v>6288</v>
      </c>
      <c r="D820" s="6" t="s">
        <v>476</v>
      </c>
      <c r="E820" s="6" t="s">
        <v>77</v>
      </c>
      <c r="F820" s="37">
        <v>450</v>
      </c>
      <c r="G820" s="37">
        <v>717</v>
      </c>
      <c r="H820" s="27">
        <v>23816</v>
      </c>
      <c r="I820" s="27">
        <v>0</v>
      </c>
      <c r="J820" s="12" t="s">
        <v>10</v>
      </c>
      <c r="K820" s="23">
        <v>0</v>
      </c>
      <c r="L820" s="23">
        <v>717</v>
      </c>
    </row>
    <row r="821" spans="1:12" x14ac:dyDescent="0.3">
      <c r="A821" s="6" t="s">
        <v>6705</v>
      </c>
      <c r="B821" s="32">
        <v>40248</v>
      </c>
      <c r="C821" s="6" t="s">
        <v>6290</v>
      </c>
      <c r="D821" s="6" t="s">
        <v>476</v>
      </c>
      <c r="E821" s="6" t="s">
        <v>77</v>
      </c>
      <c r="F821" s="37">
        <v>66</v>
      </c>
      <c r="G821" s="37">
        <v>15</v>
      </c>
      <c r="H821" s="27">
        <v>33644</v>
      </c>
      <c r="I821" s="27">
        <v>76500</v>
      </c>
      <c r="J821" s="12" t="s">
        <v>11</v>
      </c>
      <c r="K821" s="23">
        <v>65</v>
      </c>
      <c r="L821" s="23">
        <v>15</v>
      </c>
    </row>
    <row r="822" spans="1:12" x14ac:dyDescent="0.3">
      <c r="A822" s="6" t="s">
        <v>6705</v>
      </c>
      <c r="B822" s="32">
        <v>40262</v>
      </c>
      <c r="C822" s="6" t="s">
        <v>6291</v>
      </c>
      <c r="D822" s="6" t="s">
        <v>690</v>
      </c>
      <c r="E822" s="6" t="s">
        <v>77</v>
      </c>
      <c r="F822" s="37">
        <v>34</v>
      </c>
      <c r="G822" s="37">
        <v>86</v>
      </c>
      <c r="H822" s="27">
        <v>23192</v>
      </c>
      <c r="I822" s="27">
        <v>0</v>
      </c>
      <c r="J822" s="12" t="s">
        <v>10</v>
      </c>
      <c r="K822" s="23">
        <v>0</v>
      </c>
      <c r="L822" s="23">
        <v>86</v>
      </c>
    </row>
    <row r="823" spans="1:12" x14ac:dyDescent="0.3">
      <c r="A823" s="6" t="s">
        <v>6705</v>
      </c>
      <c r="B823" s="32">
        <v>40273</v>
      </c>
      <c r="C823" s="6" t="s">
        <v>6292</v>
      </c>
      <c r="D823" s="6" t="s">
        <v>743</v>
      </c>
      <c r="E823" s="6" t="s">
        <v>77</v>
      </c>
      <c r="F823" s="37">
        <v>45</v>
      </c>
      <c r="G823" s="37">
        <v>382</v>
      </c>
      <c r="H823" s="27">
        <v>77220</v>
      </c>
      <c r="I823" s="27">
        <v>0</v>
      </c>
      <c r="J823" s="12" t="s">
        <v>10</v>
      </c>
      <c r="K823" s="23">
        <v>0</v>
      </c>
      <c r="L823" s="23">
        <v>382</v>
      </c>
    </row>
    <row r="824" spans="1:12" x14ac:dyDescent="0.3">
      <c r="A824" s="6" t="s">
        <v>6705</v>
      </c>
      <c r="B824" s="32">
        <v>40277</v>
      </c>
      <c r="C824" s="6" t="s">
        <v>6293</v>
      </c>
      <c r="D824" s="6" t="s">
        <v>198</v>
      </c>
      <c r="E824" s="6" t="s">
        <v>77</v>
      </c>
      <c r="F824" s="37">
        <v>67</v>
      </c>
      <c r="G824" s="37">
        <v>306</v>
      </c>
      <c r="H824" s="27">
        <v>32188</v>
      </c>
      <c r="I824" s="27">
        <v>620000</v>
      </c>
      <c r="J824" s="12" t="s">
        <v>11</v>
      </c>
      <c r="K824" s="23">
        <v>136</v>
      </c>
      <c r="L824" s="23">
        <v>306</v>
      </c>
    </row>
    <row r="825" spans="1:12" x14ac:dyDescent="0.3">
      <c r="A825" s="6" t="s">
        <v>6705</v>
      </c>
      <c r="B825" s="32">
        <v>40281</v>
      </c>
      <c r="C825" s="6" t="s">
        <v>6295</v>
      </c>
      <c r="D825" s="6" t="s">
        <v>1237</v>
      </c>
      <c r="E825" s="6" t="s">
        <v>77</v>
      </c>
      <c r="F825" s="37">
        <v>86</v>
      </c>
      <c r="G825" s="37">
        <v>200</v>
      </c>
      <c r="H825" s="27">
        <v>19656</v>
      </c>
      <c r="I825" s="27">
        <v>0</v>
      </c>
      <c r="J825" s="12" t="s">
        <v>10</v>
      </c>
      <c r="K825" s="23">
        <v>0</v>
      </c>
      <c r="L825" s="23">
        <v>200</v>
      </c>
    </row>
    <row r="826" spans="1:12" x14ac:dyDescent="0.3">
      <c r="A826" s="6" t="s">
        <v>6705</v>
      </c>
      <c r="B826" s="32">
        <v>40282</v>
      </c>
      <c r="C826" s="6" t="s">
        <v>6296</v>
      </c>
      <c r="D826" s="6" t="s">
        <v>354</v>
      </c>
      <c r="E826" s="6" t="s">
        <v>77</v>
      </c>
      <c r="F826" s="37">
        <v>46</v>
      </c>
      <c r="G826" s="37">
        <v>2232</v>
      </c>
      <c r="H826" s="27">
        <v>24804</v>
      </c>
      <c r="I826" s="27">
        <v>0</v>
      </c>
      <c r="J826" s="12" t="s">
        <v>10</v>
      </c>
      <c r="K826" s="23">
        <v>0</v>
      </c>
      <c r="L826" s="23">
        <v>2232</v>
      </c>
    </row>
    <row r="827" spans="1:12" x14ac:dyDescent="0.3">
      <c r="A827" s="6" t="s">
        <v>6705</v>
      </c>
      <c r="B827" s="32">
        <v>40283</v>
      </c>
      <c r="C827" s="6" t="s">
        <v>4280</v>
      </c>
      <c r="D827" s="6" t="s">
        <v>82</v>
      </c>
      <c r="E827" s="6" t="s">
        <v>77</v>
      </c>
      <c r="F827" s="37">
        <v>135</v>
      </c>
      <c r="G827" s="37">
        <v>403</v>
      </c>
      <c r="H827" s="27">
        <v>26676</v>
      </c>
      <c r="I827" s="27">
        <v>125000</v>
      </c>
      <c r="J827" s="12" t="s">
        <v>11</v>
      </c>
      <c r="K827" s="23">
        <v>354</v>
      </c>
      <c r="L827" s="23">
        <v>403</v>
      </c>
    </row>
    <row r="828" spans="1:12" x14ac:dyDescent="0.3">
      <c r="A828" s="6" t="s">
        <v>6705</v>
      </c>
      <c r="B828" s="32">
        <v>40288</v>
      </c>
      <c r="C828" s="6" t="s">
        <v>6297</v>
      </c>
      <c r="D828" s="6" t="s">
        <v>402</v>
      </c>
      <c r="E828" s="6" t="s">
        <v>77</v>
      </c>
      <c r="F828" s="37">
        <v>46</v>
      </c>
      <c r="G828" s="37">
        <v>187</v>
      </c>
      <c r="H828" s="27">
        <v>25272</v>
      </c>
      <c r="I828" s="27">
        <v>0</v>
      </c>
      <c r="J828" s="12" t="s">
        <v>10</v>
      </c>
      <c r="K828" s="23">
        <v>0</v>
      </c>
      <c r="L828" s="23">
        <v>187</v>
      </c>
    </row>
    <row r="829" spans="1:12" x14ac:dyDescent="0.3">
      <c r="A829" s="6" t="s">
        <v>6705</v>
      </c>
      <c r="B829" s="32">
        <v>40289</v>
      </c>
      <c r="C829" s="6" t="s">
        <v>6298</v>
      </c>
      <c r="D829" s="6" t="s">
        <v>73</v>
      </c>
      <c r="E829" s="6" t="s">
        <v>77</v>
      </c>
      <c r="F829" s="37">
        <v>301</v>
      </c>
      <c r="G829" s="37">
        <v>249</v>
      </c>
      <c r="H829" s="27">
        <v>23192</v>
      </c>
      <c r="I829" s="27">
        <v>100000</v>
      </c>
      <c r="J829" s="12" t="s">
        <v>11</v>
      </c>
      <c r="K829" s="23">
        <v>188</v>
      </c>
      <c r="L829" s="23">
        <v>249</v>
      </c>
    </row>
    <row r="830" spans="1:12" x14ac:dyDescent="0.3">
      <c r="A830" s="6" t="s">
        <v>6705</v>
      </c>
      <c r="B830" s="32">
        <v>40291</v>
      </c>
      <c r="C830" s="6" t="s">
        <v>6299</v>
      </c>
      <c r="D830" s="6" t="s">
        <v>1161</v>
      </c>
      <c r="E830" s="6" t="s">
        <v>77</v>
      </c>
      <c r="F830" s="37">
        <v>44</v>
      </c>
      <c r="G830" s="37">
        <v>0</v>
      </c>
      <c r="H830" s="27">
        <v>29952</v>
      </c>
      <c r="I830" s="27">
        <v>0</v>
      </c>
      <c r="J830" s="12" t="s">
        <v>10</v>
      </c>
      <c r="K830" s="23">
        <v>0</v>
      </c>
      <c r="L830" s="23">
        <v>0</v>
      </c>
    </row>
    <row r="831" spans="1:12" x14ac:dyDescent="0.3">
      <c r="A831" s="6" t="s">
        <v>6705</v>
      </c>
      <c r="B831" s="32">
        <v>40309</v>
      </c>
      <c r="C831" s="6" t="s">
        <v>6300</v>
      </c>
      <c r="D831" s="6" t="s">
        <v>98</v>
      </c>
      <c r="E831" s="6" t="s">
        <v>77</v>
      </c>
      <c r="F831" s="37">
        <v>88</v>
      </c>
      <c r="G831" s="37">
        <v>0</v>
      </c>
      <c r="H831" s="27">
        <v>27144</v>
      </c>
      <c r="I831" s="27">
        <v>0</v>
      </c>
      <c r="J831" s="12" t="s">
        <v>10</v>
      </c>
      <c r="K831" s="23">
        <v>0</v>
      </c>
      <c r="L831" s="23">
        <v>0</v>
      </c>
    </row>
    <row r="832" spans="1:12" x14ac:dyDescent="0.3">
      <c r="A832" s="6" t="s">
        <v>6705</v>
      </c>
      <c r="B832" s="32">
        <v>40316</v>
      </c>
      <c r="C832" s="6" t="s">
        <v>6301</v>
      </c>
      <c r="D832" s="6" t="s">
        <v>1422</v>
      </c>
      <c r="E832" s="6" t="s">
        <v>77</v>
      </c>
      <c r="F832" s="37">
        <v>114</v>
      </c>
      <c r="G832" s="37">
        <v>72</v>
      </c>
      <c r="H832" s="27">
        <v>17212</v>
      </c>
      <c r="I832" s="27">
        <v>0</v>
      </c>
      <c r="J832" s="12" t="s">
        <v>10</v>
      </c>
      <c r="K832" s="23">
        <v>0</v>
      </c>
      <c r="L832" s="23">
        <v>72</v>
      </c>
    </row>
    <row r="833" spans="1:12" x14ac:dyDescent="0.3">
      <c r="A833" s="6" t="s">
        <v>6705</v>
      </c>
      <c r="B833" s="32">
        <v>40317</v>
      </c>
      <c r="C833" s="6" t="s">
        <v>6302</v>
      </c>
      <c r="D833" s="6" t="s">
        <v>82</v>
      </c>
      <c r="E833" s="6" t="s">
        <v>77</v>
      </c>
      <c r="F833" s="37">
        <v>205</v>
      </c>
      <c r="G833" s="37">
        <v>168</v>
      </c>
      <c r="H833" s="27">
        <v>27560</v>
      </c>
      <c r="I833" s="27">
        <v>0</v>
      </c>
      <c r="J833" s="12" t="s">
        <v>10</v>
      </c>
      <c r="K833" s="23">
        <v>0</v>
      </c>
      <c r="L833" s="23">
        <v>168</v>
      </c>
    </row>
    <row r="834" spans="1:12" x14ac:dyDescent="0.3">
      <c r="A834" s="6" t="s">
        <v>6705</v>
      </c>
      <c r="B834" s="32">
        <v>40323</v>
      </c>
      <c r="C834" s="6" t="s">
        <v>6303</v>
      </c>
      <c r="D834" s="6" t="s">
        <v>1237</v>
      </c>
      <c r="E834" s="6" t="s">
        <v>77</v>
      </c>
      <c r="F834" s="37">
        <v>50</v>
      </c>
      <c r="G834" s="37">
        <v>95</v>
      </c>
      <c r="H834" s="27">
        <v>19656</v>
      </c>
      <c r="I834" s="27">
        <v>0</v>
      </c>
      <c r="J834" s="12" t="s">
        <v>10</v>
      </c>
      <c r="K834" s="23">
        <v>0</v>
      </c>
      <c r="L834" s="23">
        <v>95</v>
      </c>
    </row>
    <row r="835" spans="1:12" x14ac:dyDescent="0.3">
      <c r="A835" s="6" t="s">
        <v>6705</v>
      </c>
      <c r="B835" s="32">
        <v>40359</v>
      </c>
      <c r="C835" s="6" t="s">
        <v>6305</v>
      </c>
      <c r="D835" s="6" t="s">
        <v>1161</v>
      </c>
      <c r="E835" s="6" t="s">
        <v>77</v>
      </c>
      <c r="F835" s="37">
        <v>29</v>
      </c>
      <c r="G835" s="37">
        <v>0</v>
      </c>
      <c r="H835" s="27">
        <v>25116</v>
      </c>
      <c r="I835" s="27">
        <v>0</v>
      </c>
      <c r="J835" s="12" t="s">
        <v>10</v>
      </c>
      <c r="K835" s="23">
        <v>40</v>
      </c>
      <c r="L835" s="23">
        <v>0</v>
      </c>
    </row>
    <row r="836" spans="1:12" x14ac:dyDescent="0.3">
      <c r="A836" s="6" t="s">
        <v>6705</v>
      </c>
      <c r="B836" s="32">
        <v>40365</v>
      </c>
      <c r="C836" s="6" t="s">
        <v>6306</v>
      </c>
      <c r="D836" s="6" t="s">
        <v>1650</v>
      </c>
      <c r="E836" s="6" t="s">
        <v>77</v>
      </c>
      <c r="F836" s="37">
        <v>39</v>
      </c>
      <c r="G836" s="37">
        <v>0</v>
      </c>
      <c r="H836" s="27">
        <v>32968</v>
      </c>
      <c r="I836" s="27">
        <v>0</v>
      </c>
      <c r="J836" s="12" t="s">
        <v>10</v>
      </c>
      <c r="K836" s="23">
        <v>0</v>
      </c>
      <c r="L836" s="23">
        <v>0</v>
      </c>
    </row>
    <row r="837" spans="1:12" x14ac:dyDescent="0.3">
      <c r="A837" s="6" t="s">
        <v>6705</v>
      </c>
      <c r="B837" s="32">
        <v>40371</v>
      </c>
      <c r="C837" s="6" t="s">
        <v>6307</v>
      </c>
      <c r="D837" s="6" t="s">
        <v>873</v>
      </c>
      <c r="E837" s="6" t="s">
        <v>77</v>
      </c>
      <c r="F837" s="37">
        <v>80</v>
      </c>
      <c r="G837" s="37">
        <v>0</v>
      </c>
      <c r="H837" s="27">
        <v>49712</v>
      </c>
      <c r="I837" s="27">
        <v>300000</v>
      </c>
      <c r="J837" s="12" t="s">
        <v>11</v>
      </c>
      <c r="K837" s="23">
        <v>90</v>
      </c>
      <c r="L837" s="23">
        <v>0</v>
      </c>
    </row>
    <row r="838" spans="1:12" x14ac:dyDescent="0.3">
      <c r="A838" s="6" t="s">
        <v>6705</v>
      </c>
      <c r="B838" s="32">
        <v>40375</v>
      </c>
      <c r="C838" s="6" t="s">
        <v>6308</v>
      </c>
      <c r="D838" s="6" t="s">
        <v>1368</v>
      </c>
      <c r="E838" s="6" t="s">
        <v>328</v>
      </c>
      <c r="F838" s="37">
        <v>168</v>
      </c>
      <c r="G838" s="37">
        <v>0</v>
      </c>
      <c r="H838" s="27">
        <v>25896</v>
      </c>
      <c r="I838" s="27">
        <v>462000</v>
      </c>
      <c r="J838" s="12" t="s">
        <v>11</v>
      </c>
      <c r="K838" s="23">
        <v>129</v>
      </c>
      <c r="L838" s="23">
        <v>0</v>
      </c>
    </row>
    <row r="839" spans="1:12" x14ac:dyDescent="0.3">
      <c r="A839" s="6" t="s">
        <v>6705</v>
      </c>
      <c r="B839" s="32">
        <v>40377</v>
      </c>
      <c r="C839" s="6" t="s">
        <v>6309</v>
      </c>
      <c r="D839" s="6" t="s">
        <v>2385</v>
      </c>
      <c r="E839" s="6" t="s">
        <v>77</v>
      </c>
      <c r="F839" s="37">
        <v>48</v>
      </c>
      <c r="G839" s="37">
        <v>0</v>
      </c>
      <c r="H839" s="27">
        <v>20280</v>
      </c>
      <c r="I839" s="27">
        <v>0</v>
      </c>
      <c r="J839" s="12" t="s">
        <v>10</v>
      </c>
      <c r="K839" s="23">
        <v>0</v>
      </c>
      <c r="L839" s="23">
        <v>0</v>
      </c>
    </row>
    <row r="840" spans="1:12" x14ac:dyDescent="0.3">
      <c r="A840" s="6" t="s">
        <v>6705</v>
      </c>
      <c r="B840" s="32">
        <v>40392</v>
      </c>
      <c r="C840" s="6" t="s">
        <v>6312</v>
      </c>
      <c r="D840" s="6" t="s">
        <v>322</v>
      </c>
      <c r="E840" s="6" t="s">
        <v>77</v>
      </c>
      <c r="F840" s="37">
        <v>23</v>
      </c>
      <c r="G840" s="37">
        <v>0</v>
      </c>
      <c r="H840" s="27">
        <v>32136</v>
      </c>
      <c r="I840" s="27">
        <v>35000</v>
      </c>
      <c r="J840" s="12" t="s">
        <v>11</v>
      </c>
      <c r="K840" s="23">
        <v>16</v>
      </c>
      <c r="L840" s="23">
        <v>0</v>
      </c>
    </row>
    <row r="841" spans="1:12" x14ac:dyDescent="0.3">
      <c r="A841" s="6" t="s">
        <v>6705</v>
      </c>
      <c r="B841" s="32">
        <v>40393</v>
      </c>
      <c r="C841" s="6" t="s">
        <v>6313</v>
      </c>
      <c r="D841" s="6" t="s">
        <v>1161</v>
      </c>
      <c r="E841" s="6" t="s">
        <v>77</v>
      </c>
      <c r="F841" s="37">
        <v>81</v>
      </c>
      <c r="G841" s="37">
        <v>426</v>
      </c>
      <c r="H841" s="27">
        <v>23972</v>
      </c>
      <c r="I841" s="27">
        <v>0</v>
      </c>
      <c r="J841" s="12" t="s">
        <v>10</v>
      </c>
      <c r="K841" s="23">
        <v>0</v>
      </c>
      <c r="L841" s="23">
        <v>426</v>
      </c>
    </row>
    <row r="842" spans="1:12" x14ac:dyDescent="0.3">
      <c r="A842" s="6" t="s">
        <v>6705</v>
      </c>
      <c r="B842" s="32">
        <v>40395</v>
      </c>
      <c r="C842" s="6" t="s">
        <v>6315</v>
      </c>
      <c r="D842" s="6" t="s">
        <v>302</v>
      </c>
      <c r="E842" s="6" t="s">
        <v>77</v>
      </c>
      <c r="F842" s="37">
        <v>23</v>
      </c>
      <c r="G842" s="37">
        <v>163</v>
      </c>
      <c r="H842" s="27">
        <v>38792</v>
      </c>
      <c r="I842" s="27">
        <v>81000</v>
      </c>
      <c r="J842" s="12" t="s">
        <v>11</v>
      </c>
      <c r="K842" s="23">
        <v>21</v>
      </c>
      <c r="L842" s="23">
        <v>163</v>
      </c>
    </row>
    <row r="843" spans="1:12" x14ac:dyDescent="0.3">
      <c r="A843" s="6" t="s">
        <v>6705</v>
      </c>
      <c r="B843" s="32">
        <v>40399</v>
      </c>
      <c r="C843" s="6" t="s">
        <v>6316</v>
      </c>
      <c r="D843" s="6" t="s">
        <v>701</v>
      </c>
      <c r="E843" s="6" t="s">
        <v>77</v>
      </c>
      <c r="F843" s="37">
        <v>77</v>
      </c>
      <c r="G843" s="37">
        <v>0</v>
      </c>
      <c r="H843" s="27">
        <v>45188</v>
      </c>
      <c r="I843" s="27">
        <v>64000</v>
      </c>
      <c r="J843" s="12" t="s">
        <v>11</v>
      </c>
      <c r="K843" s="23">
        <v>53</v>
      </c>
      <c r="L843" s="23">
        <v>0</v>
      </c>
    </row>
    <row r="844" spans="1:12" x14ac:dyDescent="0.3">
      <c r="A844" s="6" t="s">
        <v>6705</v>
      </c>
      <c r="B844" s="32">
        <v>40429</v>
      </c>
      <c r="C844" s="6" t="s">
        <v>6317</v>
      </c>
      <c r="D844" s="6" t="s">
        <v>98</v>
      </c>
      <c r="E844" s="6" t="s">
        <v>1980</v>
      </c>
      <c r="F844" s="37">
        <v>27</v>
      </c>
      <c r="G844" s="37">
        <v>75</v>
      </c>
      <c r="H844" s="27">
        <v>23296</v>
      </c>
      <c r="I844" s="27">
        <v>54000</v>
      </c>
      <c r="J844" s="12" t="s">
        <v>11</v>
      </c>
      <c r="K844" s="23">
        <v>38</v>
      </c>
      <c r="L844" s="23">
        <v>75</v>
      </c>
    </row>
    <row r="845" spans="1:12" x14ac:dyDescent="0.3">
      <c r="A845" s="6" t="s">
        <v>6705</v>
      </c>
      <c r="B845" s="32">
        <v>40436</v>
      </c>
      <c r="C845" s="6" t="s">
        <v>6319</v>
      </c>
      <c r="D845" s="6" t="s">
        <v>190</v>
      </c>
      <c r="E845" s="6" t="s">
        <v>77</v>
      </c>
      <c r="F845" s="37">
        <v>180</v>
      </c>
      <c r="G845" s="37">
        <v>0</v>
      </c>
      <c r="H845" s="27">
        <v>28392</v>
      </c>
      <c r="I845" s="27">
        <v>0</v>
      </c>
      <c r="J845" s="12" t="s">
        <v>10</v>
      </c>
      <c r="K845" s="23">
        <v>0</v>
      </c>
      <c r="L845" s="23">
        <v>0</v>
      </c>
    </row>
    <row r="846" spans="1:12" x14ac:dyDescent="0.3">
      <c r="A846" s="6" t="s">
        <v>6705</v>
      </c>
      <c r="B846" s="32">
        <v>40437</v>
      </c>
      <c r="C846" s="6" t="s">
        <v>6320</v>
      </c>
      <c r="D846" s="6" t="s">
        <v>213</v>
      </c>
      <c r="E846" s="6" t="s">
        <v>77</v>
      </c>
      <c r="F846" s="37">
        <v>61</v>
      </c>
      <c r="G846" s="37">
        <v>0</v>
      </c>
      <c r="H846" s="27">
        <v>34840</v>
      </c>
      <c r="I846" s="27">
        <v>102000</v>
      </c>
      <c r="J846" s="12" t="s">
        <v>11</v>
      </c>
      <c r="K846" s="23">
        <v>47</v>
      </c>
      <c r="L846" s="23">
        <v>0</v>
      </c>
    </row>
    <row r="847" spans="1:12" x14ac:dyDescent="0.3">
      <c r="A847" s="6" t="s">
        <v>6705</v>
      </c>
      <c r="B847" s="32">
        <v>40442</v>
      </c>
      <c r="C847" s="6" t="s">
        <v>6321</v>
      </c>
      <c r="D847" s="6" t="s">
        <v>272</v>
      </c>
      <c r="E847" s="6" t="s">
        <v>77</v>
      </c>
      <c r="F847" s="37">
        <v>33</v>
      </c>
      <c r="G847" s="37">
        <v>98</v>
      </c>
      <c r="H847" s="27">
        <v>42068</v>
      </c>
      <c r="I847" s="27">
        <v>80000</v>
      </c>
      <c r="J847" s="12" t="s">
        <v>11</v>
      </c>
      <c r="K847" s="23">
        <v>59</v>
      </c>
      <c r="L847" s="23">
        <v>98</v>
      </c>
    </row>
    <row r="848" spans="1:12" x14ac:dyDescent="0.3">
      <c r="A848" s="6" t="s">
        <v>6705</v>
      </c>
      <c r="B848" s="32">
        <v>40444</v>
      </c>
      <c r="C848" s="6" t="s">
        <v>6322</v>
      </c>
      <c r="D848" s="6" t="s">
        <v>82</v>
      </c>
      <c r="E848" s="6" t="s">
        <v>77</v>
      </c>
      <c r="F848" s="37">
        <v>45</v>
      </c>
      <c r="G848" s="37">
        <v>33</v>
      </c>
      <c r="H848" s="27">
        <v>28444</v>
      </c>
      <c r="I848" s="27">
        <v>0</v>
      </c>
      <c r="J848" s="12" t="s">
        <v>10</v>
      </c>
      <c r="K848" s="23">
        <v>0</v>
      </c>
      <c r="L848" s="23">
        <v>33</v>
      </c>
    </row>
    <row r="849" spans="1:12" x14ac:dyDescent="0.3">
      <c r="A849" s="6" t="s">
        <v>6705</v>
      </c>
      <c r="B849" s="32">
        <v>40445</v>
      </c>
      <c r="C849" s="6" t="s">
        <v>6323</v>
      </c>
      <c r="D849" s="6" t="s">
        <v>1422</v>
      </c>
      <c r="E849" s="6" t="s">
        <v>77</v>
      </c>
      <c r="F849" s="37">
        <v>19</v>
      </c>
      <c r="G849" s="37">
        <v>20</v>
      </c>
      <c r="H849" s="27">
        <v>26832</v>
      </c>
      <c r="I849" s="27">
        <v>0</v>
      </c>
      <c r="J849" s="12" t="s">
        <v>10</v>
      </c>
      <c r="K849" s="23">
        <v>0</v>
      </c>
      <c r="L849" s="23">
        <v>20</v>
      </c>
    </row>
    <row r="850" spans="1:12" x14ac:dyDescent="0.3">
      <c r="A850" s="6" t="s">
        <v>6705</v>
      </c>
      <c r="B850" s="32">
        <v>40455</v>
      </c>
      <c r="C850" s="6" t="s">
        <v>6325</v>
      </c>
      <c r="D850" s="6" t="s">
        <v>1368</v>
      </c>
      <c r="E850" s="6" t="s">
        <v>77</v>
      </c>
      <c r="F850" s="37">
        <v>32</v>
      </c>
      <c r="G850" s="37">
        <v>218</v>
      </c>
      <c r="H850" s="27">
        <v>29692</v>
      </c>
      <c r="I850" s="27">
        <v>0</v>
      </c>
      <c r="J850" s="12" t="s">
        <v>10</v>
      </c>
      <c r="K850" s="23">
        <v>0</v>
      </c>
      <c r="L850" s="23">
        <v>218</v>
      </c>
    </row>
    <row r="851" spans="1:12" x14ac:dyDescent="0.3">
      <c r="A851" s="6" t="s">
        <v>6705</v>
      </c>
      <c r="B851" s="32">
        <v>40462</v>
      </c>
      <c r="C851" s="6" t="s">
        <v>6326</v>
      </c>
      <c r="D851" s="6" t="s">
        <v>82</v>
      </c>
      <c r="E851" s="6" t="s">
        <v>859</v>
      </c>
      <c r="F851" s="37">
        <v>39</v>
      </c>
      <c r="G851" s="37">
        <v>0</v>
      </c>
      <c r="H851" s="27">
        <v>27248</v>
      </c>
      <c r="I851" s="27">
        <v>0</v>
      </c>
      <c r="J851" s="12" t="s">
        <v>10</v>
      </c>
      <c r="K851" s="23">
        <v>0</v>
      </c>
      <c r="L851" s="23">
        <v>0</v>
      </c>
    </row>
    <row r="852" spans="1:12" x14ac:dyDescent="0.3">
      <c r="A852" s="6" t="s">
        <v>6705</v>
      </c>
      <c r="B852" s="32">
        <v>40469</v>
      </c>
      <c r="C852" s="6" t="s">
        <v>6328</v>
      </c>
      <c r="D852" s="6" t="s">
        <v>1461</v>
      </c>
      <c r="E852" s="6" t="s">
        <v>77</v>
      </c>
      <c r="F852" s="37">
        <v>160</v>
      </c>
      <c r="G852" s="37">
        <v>126</v>
      </c>
      <c r="H852" s="27">
        <v>41288</v>
      </c>
      <c r="I852" s="27">
        <v>0</v>
      </c>
      <c r="J852" s="12" t="s">
        <v>10</v>
      </c>
      <c r="K852" s="23">
        <v>0</v>
      </c>
      <c r="L852" s="23">
        <v>126</v>
      </c>
    </row>
    <row r="853" spans="1:12" x14ac:dyDescent="0.3">
      <c r="A853" s="6" t="s">
        <v>6705</v>
      </c>
      <c r="B853" s="32">
        <v>40469</v>
      </c>
      <c r="C853" s="6" t="s">
        <v>6327</v>
      </c>
      <c r="D853" s="6" t="s">
        <v>743</v>
      </c>
      <c r="E853" s="6" t="s">
        <v>77</v>
      </c>
      <c r="F853" s="37">
        <v>50</v>
      </c>
      <c r="G853" s="37">
        <v>0</v>
      </c>
      <c r="H853" s="27">
        <v>29692</v>
      </c>
      <c r="I853" s="27">
        <v>175000</v>
      </c>
      <c r="J853" s="12" t="s">
        <v>11</v>
      </c>
      <c r="K853" s="23">
        <v>71</v>
      </c>
      <c r="L853" s="23">
        <v>0</v>
      </c>
    </row>
    <row r="854" spans="1:12" x14ac:dyDescent="0.3">
      <c r="A854" s="6" t="s">
        <v>6705</v>
      </c>
      <c r="B854" s="32">
        <v>40480</v>
      </c>
      <c r="C854" s="6" t="s">
        <v>6329</v>
      </c>
      <c r="D854" s="6" t="s">
        <v>510</v>
      </c>
      <c r="E854" s="6" t="s">
        <v>408</v>
      </c>
      <c r="F854" s="37">
        <v>176</v>
      </c>
      <c r="G854" s="37">
        <v>870</v>
      </c>
      <c r="H854" s="27">
        <v>31512</v>
      </c>
      <c r="I854" s="27">
        <v>0</v>
      </c>
      <c r="J854" s="12" t="s">
        <v>10</v>
      </c>
      <c r="K854" s="23">
        <v>0</v>
      </c>
      <c r="L854" s="23">
        <v>870</v>
      </c>
    </row>
    <row r="855" spans="1:12" x14ac:dyDescent="0.3">
      <c r="A855" s="6" t="s">
        <v>6705</v>
      </c>
      <c r="B855" s="32">
        <v>40486</v>
      </c>
      <c r="C855" s="6" t="s">
        <v>6330</v>
      </c>
      <c r="D855" s="6" t="s">
        <v>501</v>
      </c>
      <c r="E855" s="6" t="s">
        <v>77</v>
      </c>
      <c r="F855" s="37">
        <v>80</v>
      </c>
      <c r="G855" s="37">
        <v>111</v>
      </c>
      <c r="H855" s="27">
        <v>24076</v>
      </c>
      <c r="I855" s="27">
        <v>46000</v>
      </c>
      <c r="J855" s="12" t="s">
        <v>11</v>
      </c>
      <c r="K855" s="23">
        <v>55</v>
      </c>
      <c r="L855" s="23">
        <v>111</v>
      </c>
    </row>
    <row r="856" spans="1:12" x14ac:dyDescent="0.3">
      <c r="A856" s="6" t="s">
        <v>6705</v>
      </c>
      <c r="B856" s="32">
        <v>40492</v>
      </c>
      <c r="C856" s="6" t="s">
        <v>6331</v>
      </c>
      <c r="D856" s="6" t="s">
        <v>138</v>
      </c>
      <c r="E856" s="6" t="s">
        <v>77</v>
      </c>
      <c r="F856" s="37">
        <v>370</v>
      </c>
      <c r="G856" s="37">
        <v>75</v>
      </c>
      <c r="H856" s="27">
        <v>31876</v>
      </c>
      <c r="I856" s="27">
        <v>0</v>
      </c>
      <c r="J856" s="12" t="s">
        <v>10</v>
      </c>
      <c r="K856" s="23">
        <v>0</v>
      </c>
      <c r="L856" s="23">
        <v>75</v>
      </c>
    </row>
    <row r="857" spans="1:12" x14ac:dyDescent="0.3">
      <c r="A857" s="6" t="s">
        <v>6705</v>
      </c>
      <c r="B857" s="32">
        <v>40498</v>
      </c>
      <c r="C857" s="6" t="s">
        <v>6333</v>
      </c>
      <c r="D857" s="6" t="s">
        <v>234</v>
      </c>
      <c r="E857" s="6" t="s">
        <v>77</v>
      </c>
      <c r="F857" s="37">
        <v>86</v>
      </c>
      <c r="G857" s="37">
        <v>0</v>
      </c>
      <c r="H857" s="27">
        <v>27872</v>
      </c>
      <c r="I857" s="27">
        <v>0</v>
      </c>
      <c r="J857" s="12" t="s">
        <v>10</v>
      </c>
      <c r="K857" s="23">
        <v>0</v>
      </c>
      <c r="L857" s="23">
        <v>0</v>
      </c>
    </row>
    <row r="858" spans="1:12" x14ac:dyDescent="0.3">
      <c r="A858" s="6" t="s">
        <v>6705</v>
      </c>
      <c r="B858" s="32">
        <v>40499</v>
      </c>
      <c r="C858" s="6" t="s">
        <v>6334</v>
      </c>
      <c r="D858" s="6" t="s">
        <v>234</v>
      </c>
      <c r="E858" s="6" t="s">
        <v>77</v>
      </c>
      <c r="F858" s="37">
        <v>72</v>
      </c>
      <c r="G858" s="37">
        <v>200</v>
      </c>
      <c r="H858" s="27">
        <v>29276</v>
      </c>
      <c r="I858" s="27">
        <v>350000</v>
      </c>
      <c r="J858" s="12" t="s">
        <v>11</v>
      </c>
      <c r="K858" s="23">
        <v>74</v>
      </c>
      <c r="L858" s="23">
        <v>200</v>
      </c>
    </row>
    <row r="859" spans="1:12" x14ac:dyDescent="0.3">
      <c r="A859" s="6" t="s">
        <v>6705</v>
      </c>
      <c r="B859" s="32">
        <v>40500</v>
      </c>
      <c r="C859" s="6" t="s">
        <v>6335</v>
      </c>
      <c r="D859" s="6" t="s">
        <v>173</v>
      </c>
      <c r="E859" s="6" t="s">
        <v>77</v>
      </c>
      <c r="F859" s="37">
        <v>47</v>
      </c>
      <c r="G859" s="37">
        <v>119</v>
      </c>
      <c r="H859" s="27">
        <v>25480</v>
      </c>
      <c r="I859" s="27">
        <v>45000</v>
      </c>
      <c r="J859" s="12" t="s">
        <v>11</v>
      </c>
      <c r="K859" s="23">
        <v>79</v>
      </c>
      <c r="L859" s="23">
        <v>119</v>
      </c>
    </row>
    <row r="860" spans="1:12" x14ac:dyDescent="0.3">
      <c r="A860" s="6" t="s">
        <v>6705</v>
      </c>
      <c r="B860" s="32">
        <v>40506</v>
      </c>
      <c r="C860" s="6" t="s">
        <v>6336</v>
      </c>
      <c r="D860" s="6" t="s">
        <v>1461</v>
      </c>
      <c r="E860" s="6" t="s">
        <v>2058</v>
      </c>
      <c r="F860" s="37">
        <v>367</v>
      </c>
      <c r="G860" s="37">
        <v>575</v>
      </c>
      <c r="H860" s="27">
        <v>23504</v>
      </c>
      <c r="I860" s="27">
        <v>0</v>
      </c>
      <c r="J860" s="12" t="s">
        <v>10</v>
      </c>
      <c r="K860" s="23">
        <v>0</v>
      </c>
      <c r="L860" s="23">
        <v>575</v>
      </c>
    </row>
    <row r="861" spans="1:12" x14ac:dyDescent="0.3">
      <c r="A861" s="6" t="s">
        <v>6705</v>
      </c>
      <c r="B861" s="32">
        <v>40512</v>
      </c>
      <c r="C861" s="6" t="s">
        <v>6337</v>
      </c>
      <c r="D861" s="6" t="s">
        <v>138</v>
      </c>
      <c r="E861" s="6" t="s">
        <v>77</v>
      </c>
      <c r="F861" s="37">
        <v>215</v>
      </c>
      <c r="G861" s="37">
        <v>125</v>
      </c>
      <c r="H861" s="27">
        <v>23816</v>
      </c>
      <c r="I861" s="27">
        <v>200000</v>
      </c>
      <c r="J861" s="12" t="s">
        <v>11</v>
      </c>
      <c r="K861" s="23">
        <v>61</v>
      </c>
      <c r="L861" s="23">
        <v>125</v>
      </c>
    </row>
    <row r="862" spans="1:12" x14ac:dyDescent="0.3">
      <c r="A862" s="6" t="s">
        <v>6705</v>
      </c>
      <c r="B862" s="32">
        <v>40513</v>
      </c>
      <c r="C862" s="6" t="s">
        <v>6338</v>
      </c>
      <c r="D862" s="6" t="s">
        <v>1422</v>
      </c>
      <c r="E862" s="6" t="s">
        <v>77</v>
      </c>
      <c r="F862" s="37">
        <v>68</v>
      </c>
      <c r="G862" s="37">
        <v>0</v>
      </c>
      <c r="H862" s="27">
        <v>34528</v>
      </c>
      <c r="I862" s="27">
        <v>150000</v>
      </c>
      <c r="J862" s="12" t="s">
        <v>11</v>
      </c>
      <c r="K862" s="23">
        <v>73</v>
      </c>
      <c r="L862" s="23">
        <v>0</v>
      </c>
    </row>
    <row r="863" spans="1:12" x14ac:dyDescent="0.3">
      <c r="A863" s="6" t="s">
        <v>6705</v>
      </c>
      <c r="B863" s="32">
        <v>40521</v>
      </c>
      <c r="C863" s="6" t="s">
        <v>6339</v>
      </c>
      <c r="D863" s="6" t="s">
        <v>3945</v>
      </c>
      <c r="E863" s="6" t="s">
        <v>77</v>
      </c>
      <c r="F863" s="37">
        <v>48</v>
      </c>
      <c r="G863" s="37">
        <v>0</v>
      </c>
      <c r="H863" s="27">
        <v>34840</v>
      </c>
      <c r="I863" s="27">
        <v>270000</v>
      </c>
      <c r="J863" s="12" t="s">
        <v>11</v>
      </c>
      <c r="K863" s="23">
        <v>64</v>
      </c>
      <c r="L863" s="23">
        <v>0</v>
      </c>
    </row>
    <row r="864" spans="1:12" x14ac:dyDescent="0.3">
      <c r="A864" s="6" t="s">
        <v>6705</v>
      </c>
      <c r="B864" s="32">
        <v>40522</v>
      </c>
      <c r="C864" s="6" t="s">
        <v>6340</v>
      </c>
      <c r="D864" s="6" t="s">
        <v>234</v>
      </c>
      <c r="E864" s="6" t="s">
        <v>77</v>
      </c>
      <c r="F864" s="37">
        <v>64</v>
      </c>
      <c r="G864" s="37">
        <v>127</v>
      </c>
      <c r="H864" s="27">
        <v>31876</v>
      </c>
      <c r="I864" s="27">
        <v>0</v>
      </c>
      <c r="J864" s="12" t="s">
        <v>10</v>
      </c>
      <c r="K864" s="23">
        <v>0</v>
      </c>
      <c r="L864" s="23">
        <v>127</v>
      </c>
    </row>
    <row r="865" spans="1:12" x14ac:dyDescent="0.3">
      <c r="A865" s="6" t="s">
        <v>6705</v>
      </c>
      <c r="B865" s="32">
        <v>40529</v>
      </c>
      <c r="C865" s="6" t="s">
        <v>6341</v>
      </c>
      <c r="D865" s="6" t="s">
        <v>743</v>
      </c>
      <c r="E865" s="6" t="s">
        <v>728</v>
      </c>
      <c r="F865" s="37">
        <v>54</v>
      </c>
      <c r="G865" s="37">
        <v>46</v>
      </c>
      <c r="H865" s="27">
        <v>42016</v>
      </c>
      <c r="I865" s="27">
        <v>0</v>
      </c>
      <c r="J865" s="12" t="s">
        <v>10</v>
      </c>
      <c r="K865" s="23">
        <v>0</v>
      </c>
      <c r="L865" s="23">
        <v>46</v>
      </c>
    </row>
    <row r="866" spans="1:12" x14ac:dyDescent="0.3">
      <c r="A866" s="6" t="s">
        <v>6705</v>
      </c>
      <c r="B866" s="32">
        <v>40532</v>
      </c>
      <c r="C866" s="6" t="s">
        <v>6342</v>
      </c>
      <c r="D866" s="6" t="s">
        <v>3417</v>
      </c>
      <c r="E866" s="6" t="s">
        <v>77</v>
      </c>
      <c r="F866" s="37">
        <v>49</v>
      </c>
      <c r="G866" s="37">
        <v>7</v>
      </c>
      <c r="H866" s="27">
        <v>35984</v>
      </c>
      <c r="I866" s="27">
        <v>57000</v>
      </c>
      <c r="J866" s="12" t="s">
        <v>11</v>
      </c>
      <c r="K866" s="23">
        <v>37</v>
      </c>
      <c r="L866" s="23">
        <v>7</v>
      </c>
    </row>
    <row r="867" spans="1:12" x14ac:dyDescent="0.3">
      <c r="A867" s="6" t="s">
        <v>6705</v>
      </c>
      <c r="B867" s="32">
        <v>40556</v>
      </c>
      <c r="C867" s="6" t="s">
        <v>5880</v>
      </c>
      <c r="D867" s="6" t="s">
        <v>676</v>
      </c>
      <c r="E867" s="6" t="s">
        <v>77</v>
      </c>
      <c r="F867" s="37">
        <v>58</v>
      </c>
      <c r="G867" s="37">
        <v>0</v>
      </c>
      <c r="H867" s="27">
        <v>42380</v>
      </c>
      <c r="I867" s="27">
        <v>16000</v>
      </c>
      <c r="J867" s="12" t="s">
        <v>11</v>
      </c>
      <c r="K867" s="23">
        <v>16</v>
      </c>
      <c r="L867" s="23">
        <v>0</v>
      </c>
    </row>
    <row r="868" spans="1:12" x14ac:dyDescent="0.3">
      <c r="A868" s="6" t="s">
        <v>6705</v>
      </c>
      <c r="B868" s="32">
        <v>40561</v>
      </c>
      <c r="C868" s="6" t="s">
        <v>5881</v>
      </c>
      <c r="D868" s="6" t="s">
        <v>1268</v>
      </c>
      <c r="E868" s="6" t="s">
        <v>728</v>
      </c>
      <c r="F868" s="37">
        <v>50</v>
      </c>
      <c r="G868" s="37">
        <v>0</v>
      </c>
      <c r="H868" s="27">
        <v>42016</v>
      </c>
      <c r="I868" s="27">
        <v>0</v>
      </c>
      <c r="J868" s="12" t="s">
        <v>10</v>
      </c>
      <c r="K868" s="23">
        <v>0</v>
      </c>
      <c r="L868" s="23">
        <v>0</v>
      </c>
    </row>
    <row r="869" spans="1:12" x14ac:dyDescent="0.3">
      <c r="A869" s="6" t="s">
        <v>6705</v>
      </c>
      <c r="B869" s="32">
        <v>40567</v>
      </c>
      <c r="C869" s="6" t="s">
        <v>5882</v>
      </c>
      <c r="D869" s="6" t="s">
        <v>322</v>
      </c>
      <c r="E869" s="6" t="s">
        <v>77</v>
      </c>
      <c r="F869" s="37">
        <v>112</v>
      </c>
      <c r="G869" s="37">
        <v>264</v>
      </c>
      <c r="H869" s="27">
        <v>24596</v>
      </c>
      <c r="I869" s="27">
        <v>73000</v>
      </c>
      <c r="J869" s="12" t="s">
        <v>11</v>
      </c>
      <c r="K869" s="23">
        <v>67</v>
      </c>
      <c r="L869" s="23">
        <v>264</v>
      </c>
    </row>
    <row r="870" spans="1:12" x14ac:dyDescent="0.3">
      <c r="A870" s="6" t="s">
        <v>6705</v>
      </c>
      <c r="B870" s="32">
        <v>40569</v>
      </c>
      <c r="C870" s="6" t="s">
        <v>5884</v>
      </c>
      <c r="D870" s="6" t="s">
        <v>282</v>
      </c>
      <c r="E870" s="6" t="s">
        <v>77</v>
      </c>
      <c r="F870" s="37">
        <v>25</v>
      </c>
      <c r="G870" s="37">
        <v>52</v>
      </c>
      <c r="H870" s="27">
        <v>32708</v>
      </c>
      <c r="I870" s="27">
        <v>0</v>
      </c>
      <c r="J870" s="12" t="s">
        <v>10</v>
      </c>
      <c r="K870" s="23">
        <v>0</v>
      </c>
      <c r="L870" s="23">
        <v>52</v>
      </c>
    </row>
    <row r="871" spans="1:12" x14ac:dyDescent="0.3">
      <c r="A871" s="6" t="s">
        <v>6705</v>
      </c>
      <c r="B871" s="32">
        <v>40569</v>
      </c>
      <c r="C871" s="6" t="s">
        <v>5883</v>
      </c>
      <c r="D871" s="6" t="s">
        <v>510</v>
      </c>
      <c r="E871" s="6" t="s">
        <v>328</v>
      </c>
      <c r="F871" s="37">
        <v>277</v>
      </c>
      <c r="G871" s="37">
        <v>0</v>
      </c>
      <c r="H871" s="27">
        <v>38168</v>
      </c>
      <c r="I871" s="27">
        <v>300000</v>
      </c>
      <c r="J871" s="12" t="s">
        <v>11</v>
      </c>
      <c r="K871" s="23">
        <v>247</v>
      </c>
      <c r="L871" s="23">
        <v>0</v>
      </c>
    </row>
    <row r="872" spans="1:12" x14ac:dyDescent="0.3">
      <c r="A872" s="6" t="s">
        <v>6705</v>
      </c>
      <c r="B872" s="32">
        <v>40583</v>
      </c>
      <c r="C872" s="6" t="s">
        <v>5885</v>
      </c>
      <c r="D872" s="6" t="s">
        <v>1017</v>
      </c>
      <c r="E872" s="6" t="s">
        <v>328</v>
      </c>
      <c r="F872" s="37">
        <v>180</v>
      </c>
      <c r="G872" s="37">
        <v>541</v>
      </c>
      <c r="H872" s="27">
        <v>24492</v>
      </c>
      <c r="I872" s="27">
        <v>0</v>
      </c>
      <c r="J872" s="12" t="s">
        <v>10</v>
      </c>
      <c r="K872" s="23">
        <v>0</v>
      </c>
      <c r="L872" s="23">
        <v>541</v>
      </c>
    </row>
    <row r="873" spans="1:12" x14ac:dyDescent="0.3">
      <c r="A873" s="6" t="s">
        <v>6705</v>
      </c>
      <c r="B873" s="32">
        <v>40584</v>
      </c>
      <c r="C873" s="6" t="s">
        <v>5886</v>
      </c>
      <c r="D873" s="6" t="s">
        <v>2318</v>
      </c>
      <c r="E873" s="6" t="s">
        <v>77</v>
      </c>
      <c r="F873" s="37">
        <v>38</v>
      </c>
      <c r="G873" s="37">
        <v>107</v>
      </c>
      <c r="H873" s="27">
        <v>26208</v>
      </c>
      <c r="I873" s="27">
        <v>0</v>
      </c>
      <c r="J873" s="12" t="s">
        <v>10</v>
      </c>
      <c r="K873" s="23">
        <v>0</v>
      </c>
      <c r="L873" s="23">
        <v>107</v>
      </c>
    </row>
    <row r="874" spans="1:12" x14ac:dyDescent="0.3">
      <c r="A874" s="6" t="s">
        <v>6705</v>
      </c>
      <c r="B874" s="32">
        <v>40595</v>
      </c>
      <c r="C874" s="6" t="s">
        <v>5888</v>
      </c>
      <c r="D874" s="6" t="s">
        <v>873</v>
      </c>
      <c r="E874" s="6" t="s">
        <v>77</v>
      </c>
      <c r="F874" s="37">
        <v>52</v>
      </c>
      <c r="G874" s="37">
        <v>265</v>
      </c>
      <c r="H874" s="27">
        <v>22256</v>
      </c>
      <c r="I874" s="27">
        <v>0</v>
      </c>
      <c r="J874" s="12" t="s">
        <v>10</v>
      </c>
      <c r="K874" s="23">
        <v>0</v>
      </c>
      <c r="L874" s="23">
        <v>265</v>
      </c>
    </row>
    <row r="875" spans="1:12" x14ac:dyDescent="0.3">
      <c r="A875" s="6" t="s">
        <v>6705</v>
      </c>
      <c r="B875" s="32">
        <v>40598</v>
      </c>
      <c r="C875" s="6" t="s">
        <v>5889</v>
      </c>
      <c r="D875" s="6" t="s">
        <v>743</v>
      </c>
      <c r="E875" s="6" t="s">
        <v>77</v>
      </c>
      <c r="F875" s="37">
        <v>113</v>
      </c>
      <c r="G875" s="37">
        <v>0</v>
      </c>
      <c r="H875" s="27">
        <v>55848</v>
      </c>
      <c r="I875" s="27">
        <v>0</v>
      </c>
      <c r="J875" s="12" t="s">
        <v>10</v>
      </c>
      <c r="K875" s="23">
        <v>0</v>
      </c>
      <c r="L875" s="23">
        <v>0</v>
      </c>
    </row>
    <row r="876" spans="1:12" x14ac:dyDescent="0.3">
      <c r="A876" s="6" t="s">
        <v>6705</v>
      </c>
      <c r="B876" s="32">
        <v>40605</v>
      </c>
      <c r="C876" s="6" t="s">
        <v>5890</v>
      </c>
      <c r="D876" s="6" t="s">
        <v>3271</v>
      </c>
      <c r="E876" s="6" t="s">
        <v>77</v>
      </c>
      <c r="F876" s="37">
        <v>153</v>
      </c>
      <c r="G876" s="37">
        <v>501</v>
      </c>
      <c r="H876" s="27">
        <v>24960</v>
      </c>
      <c r="I876" s="27">
        <v>0</v>
      </c>
      <c r="J876" s="12" t="s">
        <v>10</v>
      </c>
      <c r="K876" s="23">
        <v>0</v>
      </c>
      <c r="L876" s="23">
        <v>501</v>
      </c>
    </row>
    <row r="877" spans="1:12" x14ac:dyDescent="0.3">
      <c r="A877" s="6" t="s">
        <v>6705</v>
      </c>
      <c r="B877" s="32">
        <v>40610</v>
      </c>
      <c r="C877" s="6" t="s">
        <v>5891</v>
      </c>
      <c r="D877" s="6" t="s">
        <v>128</v>
      </c>
      <c r="E877" s="6" t="s">
        <v>77</v>
      </c>
      <c r="F877" s="37">
        <v>50</v>
      </c>
      <c r="G877" s="37">
        <v>0</v>
      </c>
      <c r="H877" s="27">
        <v>36920</v>
      </c>
      <c r="I877" s="27">
        <v>195000</v>
      </c>
      <c r="J877" s="12" t="s">
        <v>11</v>
      </c>
      <c r="K877" s="23">
        <v>39</v>
      </c>
      <c r="L877" s="23">
        <v>0</v>
      </c>
    </row>
    <row r="878" spans="1:12" x14ac:dyDescent="0.3">
      <c r="A878" s="6" t="s">
        <v>6705</v>
      </c>
      <c r="B878" s="32">
        <v>40618</v>
      </c>
      <c r="C878" s="6" t="s">
        <v>5892</v>
      </c>
      <c r="D878" s="6" t="s">
        <v>128</v>
      </c>
      <c r="E878" s="6" t="s">
        <v>728</v>
      </c>
      <c r="F878" s="37">
        <v>24</v>
      </c>
      <c r="G878" s="37">
        <v>3</v>
      </c>
      <c r="H878" s="27">
        <v>37440</v>
      </c>
      <c r="I878" s="27">
        <v>34500</v>
      </c>
      <c r="J878" s="12" t="s">
        <v>11</v>
      </c>
      <c r="K878" s="23">
        <v>11</v>
      </c>
      <c r="L878" s="23">
        <v>3</v>
      </c>
    </row>
    <row r="879" spans="1:12" x14ac:dyDescent="0.3">
      <c r="A879" s="6" t="s">
        <v>6705</v>
      </c>
      <c r="B879" s="32">
        <v>40631</v>
      </c>
      <c r="C879" s="6" t="s">
        <v>5893</v>
      </c>
      <c r="D879" s="6" t="s">
        <v>1161</v>
      </c>
      <c r="E879" s="6" t="s">
        <v>77</v>
      </c>
      <c r="F879" s="37">
        <v>112</v>
      </c>
      <c r="G879" s="37">
        <v>625</v>
      </c>
      <c r="H879" s="27">
        <v>29744</v>
      </c>
      <c r="I879" s="27">
        <v>93750</v>
      </c>
      <c r="J879" s="12" t="s">
        <v>11</v>
      </c>
      <c r="K879" s="23">
        <v>58</v>
      </c>
      <c r="L879" s="23">
        <v>625</v>
      </c>
    </row>
    <row r="880" spans="1:12" x14ac:dyDescent="0.3">
      <c r="A880" s="6" t="s">
        <v>6705</v>
      </c>
      <c r="B880" s="32">
        <v>40634</v>
      </c>
      <c r="C880" s="6" t="s">
        <v>5894</v>
      </c>
      <c r="D880" s="6" t="s">
        <v>213</v>
      </c>
      <c r="E880" s="6" t="s">
        <v>77</v>
      </c>
      <c r="F880" s="37">
        <v>308</v>
      </c>
      <c r="G880" s="37">
        <v>0</v>
      </c>
      <c r="H880" s="27">
        <v>20644</v>
      </c>
      <c r="I880" s="27">
        <v>0</v>
      </c>
      <c r="J880" s="12" t="s">
        <v>10</v>
      </c>
      <c r="K880" s="23">
        <v>0</v>
      </c>
      <c r="L880" s="23">
        <v>0</v>
      </c>
    </row>
    <row r="881" spans="1:12" x14ac:dyDescent="0.3">
      <c r="A881" s="6" t="s">
        <v>6705</v>
      </c>
      <c r="B881" s="32">
        <v>40634</v>
      </c>
      <c r="C881" s="6" t="s">
        <v>5895</v>
      </c>
      <c r="D881" s="6" t="s">
        <v>354</v>
      </c>
      <c r="E881" s="6" t="s">
        <v>77</v>
      </c>
      <c r="F881" s="37">
        <v>38</v>
      </c>
      <c r="G881" s="37">
        <v>12</v>
      </c>
      <c r="H881" s="27">
        <v>35568</v>
      </c>
      <c r="I881" s="27">
        <v>0</v>
      </c>
      <c r="J881" s="12" t="s">
        <v>10</v>
      </c>
      <c r="K881" s="23">
        <v>0</v>
      </c>
      <c r="L881" s="23">
        <v>12</v>
      </c>
    </row>
    <row r="882" spans="1:12" x14ac:dyDescent="0.3">
      <c r="A882" s="6" t="s">
        <v>6705</v>
      </c>
      <c r="B882" s="32">
        <v>40637</v>
      </c>
      <c r="C882" s="6" t="s">
        <v>5896</v>
      </c>
      <c r="D882" s="6" t="s">
        <v>173</v>
      </c>
      <c r="E882" s="6" t="s">
        <v>77</v>
      </c>
      <c r="F882" s="37">
        <v>6</v>
      </c>
      <c r="G882" s="37">
        <v>79</v>
      </c>
      <c r="H882" s="27">
        <v>30004</v>
      </c>
      <c r="I882" s="27">
        <v>0</v>
      </c>
      <c r="J882" s="12" t="s">
        <v>10</v>
      </c>
      <c r="K882" s="23">
        <v>0</v>
      </c>
      <c r="L882" s="23">
        <v>79</v>
      </c>
    </row>
    <row r="883" spans="1:12" x14ac:dyDescent="0.3">
      <c r="A883" s="6" t="s">
        <v>6705</v>
      </c>
      <c r="B883" s="32">
        <v>40637</v>
      </c>
      <c r="C883" s="6" t="s">
        <v>5897</v>
      </c>
      <c r="D883" s="6" t="s">
        <v>1017</v>
      </c>
      <c r="E883" s="6" t="s">
        <v>77</v>
      </c>
      <c r="F883" s="37">
        <v>25</v>
      </c>
      <c r="G883" s="37">
        <v>307</v>
      </c>
      <c r="H883" s="27">
        <v>45344</v>
      </c>
      <c r="I883" s="27">
        <v>0</v>
      </c>
      <c r="J883" s="12" t="s">
        <v>10</v>
      </c>
      <c r="K883" s="23">
        <v>0</v>
      </c>
      <c r="L883" s="23">
        <v>307</v>
      </c>
    </row>
    <row r="884" spans="1:12" x14ac:dyDescent="0.3">
      <c r="A884" s="6" t="s">
        <v>6705</v>
      </c>
      <c r="B884" s="32">
        <v>40638</v>
      </c>
      <c r="C884" s="6" t="s">
        <v>5898</v>
      </c>
      <c r="D884" s="6" t="s">
        <v>190</v>
      </c>
      <c r="E884" s="6" t="s">
        <v>77</v>
      </c>
      <c r="F884" s="37">
        <v>31</v>
      </c>
      <c r="G884" s="37">
        <v>0</v>
      </c>
      <c r="H884" s="27">
        <v>24700</v>
      </c>
      <c r="I884" s="27">
        <v>0</v>
      </c>
      <c r="J884" s="12" t="s">
        <v>10</v>
      </c>
      <c r="K884" s="23">
        <v>0</v>
      </c>
      <c r="L884" s="23">
        <v>0</v>
      </c>
    </row>
    <row r="885" spans="1:12" x14ac:dyDescent="0.3">
      <c r="A885" s="6" t="s">
        <v>6705</v>
      </c>
      <c r="B885" s="32">
        <v>40639</v>
      </c>
      <c r="C885" s="6" t="s">
        <v>5899</v>
      </c>
      <c r="D885" s="6" t="s">
        <v>3271</v>
      </c>
      <c r="E885" s="6" t="s">
        <v>77</v>
      </c>
      <c r="F885" s="37">
        <v>55</v>
      </c>
      <c r="G885" s="37">
        <v>0</v>
      </c>
      <c r="H885" s="27">
        <v>25168</v>
      </c>
      <c r="I885" s="27">
        <v>0</v>
      </c>
      <c r="J885" s="12" t="s">
        <v>10</v>
      </c>
      <c r="K885" s="23">
        <v>0</v>
      </c>
      <c r="L885" s="23">
        <v>0</v>
      </c>
    </row>
    <row r="886" spans="1:12" x14ac:dyDescent="0.3">
      <c r="A886" s="6" t="s">
        <v>6705</v>
      </c>
      <c r="B886" s="32">
        <v>40647</v>
      </c>
      <c r="C886" s="6" t="s">
        <v>5901</v>
      </c>
      <c r="D886" s="6" t="s">
        <v>476</v>
      </c>
      <c r="E886" s="6" t="s">
        <v>77</v>
      </c>
      <c r="F886" s="37">
        <v>48</v>
      </c>
      <c r="G886" s="37">
        <v>0</v>
      </c>
      <c r="H886" s="27">
        <v>50752</v>
      </c>
      <c r="I886" s="27">
        <v>82500</v>
      </c>
      <c r="J886" s="12" t="s">
        <v>11</v>
      </c>
      <c r="K886" s="23">
        <v>46</v>
      </c>
      <c r="L886" s="23">
        <v>0</v>
      </c>
    </row>
    <row r="887" spans="1:12" x14ac:dyDescent="0.3">
      <c r="A887" s="6" t="s">
        <v>6705</v>
      </c>
      <c r="B887" s="32">
        <v>40652</v>
      </c>
      <c r="C887" s="6" t="s">
        <v>5902</v>
      </c>
      <c r="D887" s="6" t="s">
        <v>743</v>
      </c>
      <c r="E887" s="6" t="s">
        <v>77</v>
      </c>
      <c r="F887" s="37">
        <v>58</v>
      </c>
      <c r="G887" s="37">
        <v>24</v>
      </c>
      <c r="H887" s="27">
        <v>30368</v>
      </c>
      <c r="I887" s="27">
        <v>128000</v>
      </c>
      <c r="J887" s="12" t="s">
        <v>11</v>
      </c>
      <c r="K887" s="23">
        <v>59</v>
      </c>
      <c r="L887" s="23">
        <v>24</v>
      </c>
    </row>
    <row r="888" spans="1:12" x14ac:dyDescent="0.3">
      <c r="A888" s="6" t="s">
        <v>6705</v>
      </c>
      <c r="B888" s="32">
        <v>40653</v>
      </c>
      <c r="C888" s="6" t="s">
        <v>5547</v>
      </c>
      <c r="D888" s="6" t="s">
        <v>3644</v>
      </c>
      <c r="E888" s="6" t="s">
        <v>77</v>
      </c>
      <c r="F888" s="37">
        <v>59</v>
      </c>
      <c r="G888" s="37">
        <v>275</v>
      </c>
      <c r="H888" s="27">
        <v>35620</v>
      </c>
      <c r="I888" s="27">
        <v>97500</v>
      </c>
      <c r="J888" s="12" t="s">
        <v>11</v>
      </c>
      <c r="K888" s="23">
        <v>33</v>
      </c>
      <c r="L888" s="23">
        <v>275</v>
      </c>
    </row>
    <row r="889" spans="1:12" x14ac:dyDescent="0.3">
      <c r="A889" s="6" t="s">
        <v>6705</v>
      </c>
      <c r="B889" s="32">
        <v>40660</v>
      </c>
      <c r="C889" s="6" t="s">
        <v>5904</v>
      </c>
      <c r="D889" s="6" t="s">
        <v>1720</v>
      </c>
      <c r="E889" s="6" t="s">
        <v>77</v>
      </c>
      <c r="F889" s="37">
        <v>46</v>
      </c>
      <c r="G889" s="37">
        <v>276</v>
      </c>
      <c r="H889" s="27">
        <v>31200</v>
      </c>
      <c r="I889" s="27">
        <v>0</v>
      </c>
      <c r="J889" s="12" t="s">
        <v>10</v>
      </c>
      <c r="K889" s="23">
        <v>0</v>
      </c>
      <c r="L889" s="23">
        <v>276</v>
      </c>
    </row>
    <row r="890" spans="1:12" x14ac:dyDescent="0.3">
      <c r="A890" s="6" t="s">
        <v>6705</v>
      </c>
      <c r="B890" s="32">
        <v>40665</v>
      </c>
      <c r="C890" s="6" t="s">
        <v>5905</v>
      </c>
      <c r="D890" s="6" t="s">
        <v>221</v>
      </c>
      <c r="E890" s="6" t="s">
        <v>77</v>
      </c>
      <c r="F890" s="37">
        <v>31</v>
      </c>
      <c r="G890" s="37">
        <v>93</v>
      </c>
      <c r="H890" s="27">
        <v>38844</v>
      </c>
      <c r="I890" s="27">
        <v>103500</v>
      </c>
      <c r="J890" s="12" t="s">
        <v>11</v>
      </c>
      <c r="K890" s="23">
        <v>29</v>
      </c>
      <c r="L890" s="23">
        <v>93</v>
      </c>
    </row>
    <row r="891" spans="1:12" x14ac:dyDescent="0.3">
      <c r="A891" s="6" t="s">
        <v>6705</v>
      </c>
      <c r="B891" s="32">
        <v>40665</v>
      </c>
      <c r="C891" s="6" t="s">
        <v>5906</v>
      </c>
      <c r="D891" s="6" t="s">
        <v>165</v>
      </c>
      <c r="E891" s="6" t="s">
        <v>77</v>
      </c>
      <c r="F891" s="37">
        <v>26</v>
      </c>
      <c r="G891" s="37">
        <v>95</v>
      </c>
      <c r="H891" s="27">
        <v>36452</v>
      </c>
      <c r="I891" s="27">
        <v>60000</v>
      </c>
      <c r="J891" s="12" t="s">
        <v>11</v>
      </c>
      <c r="K891" s="23">
        <v>58</v>
      </c>
      <c r="L891" s="23">
        <v>95</v>
      </c>
    </row>
    <row r="892" spans="1:12" x14ac:dyDescent="0.3">
      <c r="A892" s="6" t="s">
        <v>6705</v>
      </c>
      <c r="B892" s="32">
        <v>40673</v>
      </c>
      <c r="C892" s="6" t="s">
        <v>5907</v>
      </c>
      <c r="D892" s="6" t="s">
        <v>1161</v>
      </c>
      <c r="E892" s="6" t="s">
        <v>77</v>
      </c>
      <c r="F892" s="37">
        <v>36</v>
      </c>
      <c r="G892" s="37">
        <v>111</v>
      </c>
      <c r="H892" s="27">
        <v>29484</v>
      </c>
      <c r="I892" s="27">
        <v>120000</v>
      </c>
      <c r="J892" s="12" t="s">
        <v>11</v>
      </c>
      <c r="K892" s="23">
        <v>62</v>
      </c>
      <c r="L892" s="23">
        <v>111</v>
      </c>
    </row>
    <row r="893" spans="1:12" x14ac:dyDescent="0.3">
      <c r="A893" s="6" t="s">
        <v>6705</v>
      </c>
      <c r="B893" s="32">
        <v>40681</v>
      </c>
      <c r="C893" s="6" t="s">
        <v>344</v>
      </c>
      <c r="D893" s="6" t="s">
        <v>234</v>
      </c>
      <c r="E893" s="6" t="s">
        <v>77</v>
      </c>
      <c r="F893" s="37">
        <v>30</v>
      </c>
      <c r="G893" s="37">
        <v>639</v>
      </c>
      <c r="H893" s="27">
        <v>54548</v>
      </c>
      <c r="I893" s="27">
        <v>60000</v>
      </c>
      <c r="J893" s="12" t="s">
        <v>11</v>
      </c>
      <c r="K893" s="23">
        <v>30</v>
      </c>
      <c r="L893" s="23">
        <v>639</v>
      </c>
    </row>
    <row r="894" spans="1:12" x14ac:dyDescent="0.3">
      <c r="A894" s="6" t="s">
        <v>6705</v>
      </c>
      <c r="B894" s="32">
        <v>40709</v>
      </c>
      <c r="C894" s="6" t="s">
        <v>5908</v>
      </c>
      <c r="D894" s="6" t="s">
        <v>1684</v>
      </c>
      <c r="E894" s="6" t="s">
        <v>77</v>
      </c>
      <c r="F894" s="37">
        <v>68</v>
      </c>
      <c r="G894" s="37">
        <v>311</v>
      </c>
      <c r="H894" s="27">
        <v>38428</v>
      </c>
      <c r="I894" s="27">
        <v>100000</v>
      </c>
      <c r="J894" s="12" t="s">
        <v>11</v>
      </c>
      <c r="K894" s="23">
        <v>71</v>
      </c>
      <c r="L894" s="23">
        <v>311</v>
      </c>
    </row>
    <row r="895" spans="1:12" x14ac:dyDescent="0.3">
      <c r="A895" s="6" t="s">
        <v>6705</v>
      </c>
      <c r="B895" s="32">
        <v>40715</v>
      </c>
      <c r="C895" s="6" t="s">
        <v>5909</v>
      </c>
      <c r="D895" s="6" t="s">
        <v>282</v>
      </c>
      <c r="E895" s="6" t="s">
        <v>77</v>
      </c>
      <c r="F895" s="37">
        <v>59</v>
      </c>
      <c r="G895" s="37">
        <v>0</v>
      </c>
      <c r="H895" s="27">
        <v>35516</v>
      </c>
      <c r="I895" s="27">
        <v>200000</v>
      </c>
      <c r="J895" s="12" t="s">
        <v>11</v>
      </c>
      <c r="K895" s="23">
        <v>76</v>
      </c>
      <c r="L895" s="23">
        <v>0</v>
      </c>
    </row>
    <row r="896" spans="1:12" x14ac:dyDescent="0.3">
      <c r="A896" s="6" t="s">
        <v>6705</v>
      </c>
      <c r="B896" s="32">
        <v>40721</v>
      </c>
      <c r="C896" s="6" t="s">
        <v>5910</v>
      </c>
      <c r="D896" s="6" t="s">
        <v>322</v>
      </c>
      <c r="E896" s="6" t="s">
        <v>77</v>
      </c>
      <c r="F896" s="37">
        <v>44</v>
      </c>
      <c r="G896" s="37">
        <v>183</v>
      </c>
      <c r="H896" s="27">
        <v>33436</v>
      </c>
      <c r="I896" s="27">
        <v>0</v>
      </c>
      <c r="J896" s="12" t="s">
        <v>10</v>
      </c>
      <c r="K896" s="23">
        <v>0</v>
      </c>
      <c r="L896" s="23">
        <v>183</v>
      </c>
    </row>
    <row r="897" spans="1:12" x14ac:dyDescent="0.3">
      <c r="A897" s="6" t="s">
        <v>6705</v>
      </c>
      <c r="B897" s="32">
        <v>40725</v>
      </c>
      <c r="C897" s="6" t="s">
        <v>5914</v>
      </c>
      <c r="D897" s="6" t="s">
        <v>282</v>
      </c>
      <c r="E897" s="6" t="s">
        <v>77</v>
      </c>
      <c r="F897" s="37">
        <v>33</v>
      </c>
      <c r="G897" s="37">
        <v>272</v>
      </c>
      <c r="H897" s="27">
        <v>35308</v>
      </c>
      <c r="I897" s="27">
        <v>0</v>
      </c>
      <c r="J897" s="12" t="s">
        <v>10</v>
      </c>
      <c r="K897" s="23">
        <v>0</v>
      </c>
      <c r="L897" s="23">
        <v>272</v>
      </c>
    </row>
    <row r="898" spans="1:12" x14ac:dyDescent="0.3">
      <c r="A898" s="6" t="s">
        <v>6705</v>
      </c>
      <c r="B898" s="32">
        <v>40729</v>
      </c>
      <c r="C898" s="6" t="s">
        <v>5920</v>
      </c>
      <c r="D898" s="6" t="s">
        <v>1720</v>
      </c>
      <c r="E898" s="6" t="s">
        <v>77</v>
      </c>
      <c r="F898" s="37">
        <v>9</v>
      </c>
      <c r="G898" s="37">
        <v>32</v>
      </c>
      <c r="H898" s="27">
        <v>45448</v>
      </c>
      <c r="I898" s="27">
        <v>0</v>
      </c>
      <c r="J898" s="12" t="s">
        <v>10</v>
      </c>
      <c r="K898" s="23">
        <v>0</v>
      </c>
      <c r="L898" s="23">
        <v>32</v>
      </c>
    </row>
    <row r="899" spans="1:12" x14ac:dyDescent="0.3">
      <c r="A899" s="6" t="s">
        <v>6705</v>
      </c>
      <c r="B899" s="32">
        <v>40736</v>
      </c>
      <c r="C899" s="6" t="s">
        <v>5928</v>
      </c>
      <c r="D899" s="6" t="s">
        <v>113</v>
      </c>
      <c r="E899" s="6" t="s">
        <v>77</v>
      </c>
      <c r="F899" s="37">
        <v>10</v>
      </c>
      <c r="G899" s="37">
        <v>266</v>
      </c>
      <c r="H899" s="27">
        <v>57408</v>
      </c>
      <c r="I899" s="27">
        <v>0</v>
      </c>
      <c r="J899" s="12" t="s">
        <v>10</v>
      </c>
      <c r="K899" s="23">
        <v>0</v>
      </c>
      <c r="L899" s="23">
        <v>266</v>
      </c>
    </row>
    <row r="900" spans="1:12" x14ac:dyDescent="0.3">
      <c r="A900" s="6" t="s">
        <v>6705</v>
      </c>
      <c r="B900" s="32">
        <v>40742</v>
      </c>
      <c r="C900" s="6" t="s">
        <v>5934</v>
      </c>
      <c r="D900" s="6" t="s">
        <v>690</v>
      </c>
      <c r="E900" s="6" t="s">
        <v>859</v>
      </c>
      <c r="F900" s="37">
        <v>60</v>
      </c>
      <c r="G900" s="37">
        <v>104</v>
      </c>
      <c r="H900" s="27">
        <v>25220</v>
      </c>
      <c r="I900" s="27">
        <v>26829</v>
      </c>
      <c r="J900" s="12" t="s">
        <v>11</v>
      </c>
      <c r="K900" s="23">
        <v>85</v>
      </c>
      <c r="L900" s="23">
        <v>104</v>
      </c>
    </row>
    <row r="901" spans="1:12" x14ac:dyDescent="0.3">
      <c r="A901" s="6" t="s">
        <v>6705</v>
      </c>
      <c r="B901" s="32">
        <v>40744</v>
      </c>
      <c r="C901" s="6" t="s">
        <v>5950</v>
      </c>
      <c r="D901" s="6" t="s">
        <v>98</v>
      </c>
      <c r="E901" s="6" t="s">
        <v>77</v>
      </c>
      <c r="F901" s="37">
        <v>52</v>
      </c>
      <c r="G901" s="37">
        <v>0</v>
      </c>
      <c r="H901" s="27">
        <v>27716</v>
      </c>
      <c r="I901" s="27">
        <v>50000</v>
      </c>
      <c r="J901" s="12" t="s">
        <v>11</v>
      </c>
      <c r="K901" s="23">
        <v>36</v>
      </c>
      <c r="L901" s="23">
        <v>0</v>
      </c>
    </row>
    <row r="902" spans="1:12" x14ac:dyDescent="0.3">
      <c r="A902" s="6" t="s">
        <v>6705</v>
      </c>
      <c r="B902" s="32">
        <v>40758</v>
      </c>
      <c r="C902" s="6" t="s">
        <v>5966</v>
      </c>
      <c r="D902" s="6" t="s">
        <v>1805</v>
      </c>
      <c r="E902" s="6" t="s">
        <v>77</v>
      </c>
      <c r="F902" s="37">
        <v>56</v>
      </c>
      <c r="G902" s="37">
        <v>53</v>
      </c>
      <c r="H902" s="27">
        <v>34632</v>
      </c>
      <c r="I902" s="27">
        <v>195000</v>
      </c>
      <c r="J902" s="12" t="s">
        <v>11</v>
      </c>
      <c r="K902" s="23">
        <v>36</v>
      </c>
      <c r="L902" s="23">
        <v>53</v>
      </c>
    </row>
    <row r="903" spans="1:12" x14ac:dyDescent="0.3">
      <c r="A903" s="6" t="s">
        <v>6705</v>
      </c>
      <c r="B903" s="32">
        <v>40767</v>
      </c>
      <c r="C903" s="6" t="s">
        <v>5974</v>
      </c>
      <c r="D903" s="6" t="s">
        <v>138</v>
      </c>
      <c r="E903" s="6" t="s">
        <v>77</v>
      </c>
      <c r="F903" s="37">
        <v>29</v>
      </c>
      <c r="G903" s="37">
        <v>33</v>
      </c>
      <c r="H903" s="27">
        <v>30160</v>
      </c>
      <c r="I903" s="27">
        <v>0</v>
      </c>
      <c r="J903" s="12" t="s">
        <v>10</v>
      </c>
      <c r="K903" s="23">
        <v>0</v>
      </c>
      <c r="L903" s="23">
        <v>33</v>
      </c>
    </row>
    <row r="904" spans="1:12" x14ac:dyDescent="0.3">
      <c r="A904" s="6" t="s">
        <v>6705</v>
      </c>
      <c r="B904" s="32">
        <v>40781</v>
      </c>
      <c r="C904" s="6" t="s">
        <v>5981</v>
      </c>
      <c r="D904" s="6" t="s">
        <v>173</v>
      </c>
      <c r="E904" s="6" t="s">
        <v>77</v>
      </c>
      <c r="F904" s="37">
        <v>56</v>
      </c>
      <c r="G904" s="37">
        <v>171</v>
      </c>
      <c r="H904" s="27">
        <v>22412</v>
      </c>
      <c r="I904" s="27">
        <v>0</v>
      </c>
      <c r="J904" s="12" t="s">
        <v>10</v>
      </c>
      <c r="K904" s="23">
        <v>0</v>
      </c>
      <c r="L904" s="23">
        <v>171</v>
      </c>
    </row>
    <row r="905" spans="1:12" x14ac:dyDescent="0.3">
      <c r="A905" s="6" t="s">
        <v>6705</v>
      </c>
      <c r="B905" s="32">
        <v>40809</v>
      </c>
      <c r="C905" s="6" t="s">
        <v>5988</v>
      </c>
      <c r="D905" s="6" t="s">
        <v>90</v>
      </c>
      <c r="E905" s="6" t="s">
        <v>77</v>
      </c>
      <c r="F905" s="37">
        <v>123</v>
      </c>
      <c r="G905" s="37">
        <v>373</v>
      </c>
      <c r="H905" s="27">
        <v>28548</v>
      </c>
      <c r="I905" s="27">
        <v>157400</v>
      </c>
      <c r="J905" s="12" t="s">
        <v>11</v>
      </c>
      <c r="K905" s="23">
        <v>270</v>
      </c>
      <c r="L905" s="23">
        <v>373</v>
      </c>
    </row>
    <row r="906" spans="1:12" x14ac:dyDescent="0.3">
      <c r="A906" s="6" t="s">
        <v>6705</v>
      </c>
      <c r="B906" s="32">
        <v>40820</v>
      </c>
      <c r="C906" s="6" t="s">
        <v>5996</v>
      </c>
      <c r="D906" s="6" t="s">
        <v>4107</v>
      </c>
      <c r="E906" s="6" t="s">
        <v>77</v>
      </c>
      <c r="F906" s="37">
        <v>26</v>
      </c>
      <c r="G906" s="37">
        <v>76</v>
      </c>
      <c r="H906" s="27">
        <v>38480</v>
      </c>
      <c r="I906" s="27">
        <v>0</v>
      </c>
      <c r="J906" s="12" t="s">
        <v>10</v>
      </c>
      <c r="K906" s="23">
        <v>0</v>
      </c>
      <c r="L906" s="23">
        <v>76</v>
      </c>
    </row>
    <row r="907" spans="1:12" x14ac:dyDescent="0.3">
      <c r="A907" s="6" t="s">
        <v>6705</v>
      </c>
      <c r="B907" s="32">
        <v>40822</v>
      </c>
      <c r="C907" s="6" t="s">
        <v>6003</v>
      </c>
      <c r="D907" s="6" t="s">
        <v>113</v>
      </c>
      <c r="E907" s="6" t="s">
        <v>77</v>
      </c>
      <c r="F907" s="37">
        <v>23</v>
      </c>
      <c r="G907" s="37">
        <v>42</v>
      </c>
      <c r="H907" s="27">
        <v>30940</v>
      </c>
      <c r="I907" s="27">
        <v>75000</v>
      </c>
      <c r="J907" s="12" t="s">
        <v>11</v>
      </c>
      <c r="K907" s="23">
        <v>28</v>
      </c>
      <c r="L907" s="23">
        <v>42</v>
      </c>
    </row>
    <row r="908" spans="1:12" x14ac:dyDescent="0.3">
      <c r="A908" s="6" t="s">
        <v>6705</v>
      </c>
      <c r="B908" s="32">
        <v>40826</v>
      </c>
      <c r="C908" s="6" t="s">
        <v>6011</v>
      </c>
      <c r="D908" s="6" t="s">
        <v>213</v>
      </c>
      <c r="E908" s="6" t="s">
        <v>77</v>
      </c>
      <c r="F908" s="37">
        <v>377</v>
      </c>
      <c r="G908" s="37">
        <v>346</v>
      </c>
      <c r="H908" s="27">
        <v>47684</v>
      </c>
      <c r="I908" s="27">
        <v>1000000</v>
      </c>
      <c r="J908" s="12" t="s">
        <v>11</v>
      </c>
      <c r="K908" s="23">
        <v>569</v>
      </c>
      <c r="L908" s="23">
        <v>346</v>
      </c>
    </row>
    <row r="909" spans="1:12" x14ac:dyDescent="0.3">
      <c r="A909" s="6" t="s">
        <v>6705</v>
      </c>
      <c r="B909" s="32">
        <v>40830</v>
      </c>
      <c r="C909" s="6" t="s">
        <v>6019</v>
      </c>
      <c r="D909" s="6" t="s">
        <v>302</v>
      </c>
      <c r="E909" s="6" t="s">
        <v>77</v>
      </c>
      <c r="F909" s="37">
        <v>38</v>
      </c>
      <c r="G909" s="37">
        <v>97</v>
      </c>
      <c r="H909" s="27">
        <v>25584</v>
      </c>
      <c r="I909" s="27">
        <v>19000</v>
      </c>
      <c r="J909" s="12" t="s">
        <v>11</v>
      </c>
      <c r="K909" s="23">
        <v>24</v>
      </c>
      <c r="L909" s="23">
        <v>97</v>
      </c>
    </row>
    <row r="910" spans="1:12" x14ac:dyDescent="0.3">
      <c r="A910" s="6" t="s">
        <v>6705</v>
      </c>
      <c r="B910" s="32">
        <v>40843</v>
      </c>
      <c r="C910" s="6" t="s">
        <v>6026</v>
      </c>
      <c r="D910" s="6" t="s">
        <v>2385</v>
      </c>
      <c r="E910" s="6" t="s">
        <v>77</v>
      </c>
      <c r="F910" s="37">
        <v>122</v>
      </c>
      <c r="G910" s="37">
        <v>0</v>
      </c>
      <c r="H910" s="27">
        <v>30680</v>
      </c>
      <c r="I910" s="27">
        <v>0</v>
      </c>
      <c r="J910" s="12" t="s">
        <v>10</v>
      </c>
      <c r="K910" s="23">
        <v>0</v>
      </c>
      <c r="L910" s="23">
        <v>0</v>
      </c>
    </row>
    <row r="911" spans="1:12" x14ac:dyDescent="0.3">
      <c r="A911" s="6" t="s">
        <v>6705</v>
      </c>
      <c r="B911" s="32">
        <v>40847</v>
      </c>
      <c r="C911" s="6" t="s">
        <v>6034</v>
      </c>
      <c r="D911" s="6" t="s">
        <v>1268</v>
      </c>
      <c r="E911" s="6" t="s">
        <v>77</v>
      </c>
      <c r="F911" s="37">
        <v>68</v>
      </c>
      <c r="G911" s="37">
        <v>0</v>
      </c>
      <c r="H911" s="27">
        <v>28392</v>
      </c>
      <c r="I911" s="27">
        <v>150000</v>
      </c>
      <c r="J911" s="12" t="s">
        <v>11</v>
      </c>
      <c r="K911" s="23">
        <v>77</v>
      </c>
      <c r="L911" s="23">
        <v>0</v>
      </c>
    </row>
    <row r="912" spans="1:12" x14ac:dyDescent="0.3">
      <c r="A912" s="6" t="s">
        <v>6705</v>
      </c>
      <c r="B912" s="32">
        <v>40849</v>
      </c>
      <c r="C912" s="6" t="s">
        <v>6040</v>
      </c>
      <c r="D912" s="6" t="s">
        <v>1586</v>
      </c>
      <c r="E912" s="6" t="s">
        <v>77</v>
      </c>
      <c r="F912" s="37">
        <v>47</v>
      </c>
      <c r="G912" s="37">
        <v>0</v>
      </c>
      <c r="H912" s="27">
        <v>38792</v>
      </c>
      <c r="I912" s="27">
        <v>0</v>
      </c>
      <c r="J912" s="12" t="s">
        <v>10</v>
      </c>
      <c r="K912" s="23">
        <v>0</v>
      </c>
      <c r="L912" s="23">
        <v>0</v>
      </c>
    </row>
    <row r="913" spans="1:12" x14ac:dyDescent="0.3">
      <c r="A913" s="6" t="s">
        <v>6705</v>
      </c>
      <c r="B913" s="32">
        <v>40850</v>
      </c>
      <c r="C913" s="6" t="s">
        <v>6047</v>
      </c>
      <c r="D913" s="6" t="s">
        <v>533</v>
      </c>
      <c r="E913" s="6" t="s">
        <v>859</v>
      </c>
      <c r="F913" s="37">
        <v>21</v>
      </c>
      <c r="G913" s="37">
        <v>58</v>
      </c>
      <c r="H913" s="27">
        <v>39728</v>
      </c>
      <c r="I913" s="27">
        <v>35000</v>
      </c>
      <c r="J913" s="12" t="s">
        <v>11</v>
      </c>
      <c r="K913" s="23">
        <v>12</v>
      </c>
      <c r="L913" s="23">
        <v>58</v>
      </c>
    </row>
    <row r="914" spans="1:12" x14ac:dyDescent="0.3">
      <c r="A914" s="6" t="s">
        <v>6705</v>
      </c>
      <c r="B914" s="32">
        <v>40855</v>
      </c>
      <c r="C914" s="6" t="s">
        <v>6055</v>
      </c>
      <c r="D914" s="6" t="s">
        <v>73</v>
      </c>
      <c r="E914" s="6" t="s">
        <v>77</v>
      </c>
      <c r="F914" s="37">
        <v>297</v>
      </c>
      <c r="G914" s="37">
        <v>340</v>
      </c>
      <c r="H914" s="27">
        <v>24856</v>
      </c>
      <c r="I914" s="27">
        <v>700000</v>
      </c>
      <c r="J914" s="12" t="s">
        <v>11</v>
      </c>
      <c r="K914" s="23">
        <v>449</v>
      </c>
      <c r="L914" s="23">
        <v>340</v>
      </c>
    </row>
    <row r="915" spans="1:12" x14ac:dyDescent="0.3">
      <c r="A915" s="6" t="s">
        <v>6705</v>
      </c>
      <c r="B915" s="32">
        <v>40856</v>
      </c>
      <c r="C915" s="6" t="s">
        <v>6063</v>
      </c>
      <c r="D915" s="6" t="s">
        <v>213</v>
      </c>
      <c r="E915" s="6" t="s">
        <v>859</v>
      </c>
      <c r="F915" s="37">
        <v>21</v>
      </c>
      <c r="G915" s="37">
        <v>41</v>
      </c>
      <c r="H915" s="27">
        <v>38636</v>
      </c>
      <c r="I915" s="27">
        <v>40500</v>
      </c>
      <c r="J915" s="12" t="s">
        <v>11</v>
      </c>
      <c r="K915" s="23">
        <v>17</v>
      </c>
      <c r="L915" s="23">
        <v>41</v>
      </c>
    </row>
    <row r="916" spans="1:12" x14ac:dyDescent="0.3">
      <c r="A916" s="6" t="s">
        <v>6705</v>
      </c>
      <c r="B916" s="32">
        <v>40862</v>
      </c>
      <c r="C916" s="6" t="s">
        <v>6071</v>
      </c>
      <c r="D916" s="6" t="s">
        <v>272</v>
      </c>
      <c r="E916" s="6" t="s">
        <v>77</v>
      </c>
      <c r="F916" s="37">
        <v>43</v>
      </c>
      <c r="G916" s="37">
        <v>80</v>
      </c>
      <c r="H916" s="27">
        <v>36452</v>
      </c>
      <c r="I916" s="27">
        <v>25650</v>
      </c>
      <c r="J916" s="12" t="s">
        <v>11</v>
      </c>
      <c r="K916" s="23">
        <v>16</v>
      </c>
      <c r="L916" s="23">
        <v>80</v>
      </c>
    </row>
    <row r="917" spans="1:12" x14ac:dyDescent="0.3">
      <c r="A917" s="6" t="s">
        <v>6705</v>
      </c>
      <c r="B917" s="32">
        <v>40863</v>
      </c>
      <c r="C917" s="6" t="s">
        <v>6079</v>
      </c>
      <c r="D917" s="6" t="s">
        <v>1237</v>
      </c>
      <c r="E917" s="6" t="s">
        <v>77</v>
      </c>
      <c r="F917" s="37">
        <v>58</v>
      </c>
      <c r="G917" s="37">
        <v>238</v>
      </c>
      <c r="H917" s="27">
        <v>25064</v>
      </c>
      <c r="I917" s="27">
        <v>0</v>
      </c>
      <c r="J917" s="12" t="s">
        <v>10</v>
      </c>
      <c r="K917" s="23">
        <v>0</v>
      </c>
      <c r="L917" s="23">
        <v>238</v>
      </c>
    </row>
    <row r="918" spans="1:12" x14ac:dyDescent="0.3">
      <c r="A918" s="6" t="s">
        <v>6705</v>
      </c>
      <c r="B918" s="32">
        <v>40863</v>
      </c>
      <c r="C918" s="6" t="s">
        <v>6087</v>
      </c>
      <c r="D918" s="6" t="s">
        <v>4570</v>
      </c>
      <c r="E918" s="6" t="s">
        <v>77</v>
      </c>
      <c r="F918" s="37">
        <v>32</v>
      </c>
      <c r="G918" s="37">
        <v>331</v>
      </c>
      <c r="H918" s="27">
        <v>31720</v>
      </c>
      <c r="I918" s="27">
        <v>140000</v>
      </c>
      <c r="J918" s="12" t="s">
        <v>11</v>
      </c>
      <c r="K918" s="23">
        <v>63</v>
      </c>
      <c r="L918" s="23">
        <v>331</v>
      </c>
    </row>
    <row r="919" spans="1:12" x14ac:dyDescent="0.3">
      <c r="A919" s="6" t="s">
        <v>6705</v>
      </c>
      <c r="B919" s="32">
        <v>40868</v>
      </c>
      <c r="C919" s="6" t="s">
        <v>6094</v>
      </c>
      <c r="D919" s="6" t="s">
        <v>1161</v>
      </c>
      <c r="E919" s="6" t="s">
        <v>77</v>
      </c>
      <c r="F919" s="37">
        <v>37</v>
      </c>
      <c r="G919" s="37">
        <v>120</v>
      </c>
      <c r="H919" s="27">
        <v>31772</v>
      </c>
      <c r="I919" s="27">
        <v>61500</v>
      </c>
      <c r="J919" s="12" t="s">
        <v>11</v>
      </c>
      <c r="K919" s="23">
        <v>23</v>
      </c>
      <c r="L919" s="23">
        <v>120</v>
      </c>
    </row>
    <row r="920" spans="1:12" x14ac:dyDescent="0.3">
      <c r="A920" s="6" t="s">
        <v>6705</v>
      </c>
      <c r="B920" s="32">
        <v>40869</v>
      </c>
      <c r="C920" s="6" t="s">
        <v>6102</v>
      </c>
      <c r="D920" s="6" t="s">
        <v>213</v>
      </c>
      <c r="E920" s="6" t="s">
        <v>728</v>
      </c>
      <c r="F920" s="37">
        <v>68</v>
      </c>
      <c r="G920" s="37">
        <v>0</v>
      </c>
      <c r="H920" s="27">
        <v>25272</v>
      </c>
      <c r="I920" s="12">
        <v>0</v>
      </c>
      <c r="J920" s="12" t="s">
        <v>10</v>
      </c>
      <c r="K920" s="23">
        <v>0</v>
      </c>
      <c r="L920" s="23">
        <v>0</v>
      </c>
    </row>
    <row r="921" spans="1:12" x14ac:dyDescent="0.3">
      <c r="A921" s="6" t="s">
        <v>6705</v>
      </c>
      <c r="B921" s="32">
        <v>40875</v>
      </c>
      <c r="C921" s="6" t="s">
        <v>6111</v>
      </c>
      <c r="D921" s="6" t="s">
        <v>476</v>
      </c>
      <c r="E921" s="6" t="s">
        <v>77</v>
      </c>
      <c r="F921" s="37">
        <v>50</v>
      </c>
      <c r="G921" s="37">
        <v>0</v>
      </c>
      <c r="H921" s="27">
        <v>32240</v>
      </c>
      <c r="I921" s="27">
        <v>0</v>
      </c>
      <c r="J921" s="12" t="s">
        <v>10</v>
      </c>
      <c r="K921" s="23">
        <v>0</v>
      </c>
      <c r="L921" s="23">
        <v>0</v>
      </c>
    </row>
    <row r="922" spans="1:12" x14ac:dyDescent="0.3">
      <c r="A922" s="6" t="s">
        <v>6705</v>
      </c>
      <c r="B922" s="32">
        <v>40877</v>
      </c>
      <c r="C922" s="6" t="s">
        <v>6127</v>
      </c>
      <c r="D922" s="6" t="s">
        <v>743</v>
      </c>
      <c r="E922" s="6" t="s">
        <v>77</v>
      </c>
      <c r="F922" s="37">
        <v>27</v>
      </c>
      <c r="G922" s="37">
        <v>0</v>
      </c>
      <c r="H922" s="27">
        <v>34632</v>
      </c>
      <c r="I922" s="27">
        <v>50000</v>
      </c>
      <c r="J922" s="12" t="s">
        <v>11</v>
      </c>
      <c r="K922" s="23">
        <v>30</v>
      </c>
      <c r="L922" s="23">
        <v>0</v>
      </c>
    </row>
    <row r="923" spans="1:12" x14ac:dyDescent="0.3">
      <c r="A923" s="6" t="s">
        <v>6705</v>
      </c>
      <c r="B923" s="32">
        <v>40896</v>
      </c>
      <c r="C923" s="6" t="s">
        <v>6135</v>
      </c>
      <c r="D923" s="6" t="s">
        <v>282</v>
      </c>
      <c r="E923" s="6" t="s">
        <v>77</v>
      </c>
      <c r="F923" s="37">
        <v>59</v>
      </c>
      <c r="G923" s="37">
        <v>65</v>
      </c>
      <c r="H923" s="27">
        <v>37908</v>
      </c>
      <c r="I923" s="27">
        <v>0</v>
      </c>
      <c r="J923" s="12" t="s">
        <v>10</v>
      </c>
      <c r="K923" s="23">
        <v>0</v>
      </c>
      <c r="L923" s="23">
        <v>65</v>
      </c>
    </row>
    <row r="924" spans="1:12" x14ac:dyDescent="0.3">
      <c r="A924" s="6" t="s">
        <v>6705</v>
      </c>
      <c r="B924" s="32">
        <v>40896</v>
      </c>
      <c r="C924" s="6" t="s">
        <v>6142</v>
      </c>
      <c r="D924" s="6" t="s">
        <v>322</v>
      </c>
      <c r="E924" s="6" t="s">
        <v>859</v>
      </c>
      <c r="F924" s="37">
        <v>44</v>
      </c>
      <c r="G924" s="37">
        <v>412</v>
      </c>
      <c r="H924" s="27">
        <v>42796</v>
      </c>
      <c r="I924" s="27">
        <v>112500</v>
      </c>
      <c r="J924" s="12" t="s">
        <v>11</v>
      </c>
      <c r="K924" s="23">
        <v>41</v>
      </c>
      <c r="L924" s="23">
        <v>412</v>
      </c>
    </row>
    <row r="925" spans="1:12" x14ac:dyDescent="0.3">
      <c r="A925" s="6" t="s">
        <v>6705</v>
      </c>
      <c r="B925" s="32">
        <v>40907</v>
      </c>
      <c r="C925" s="6" t="s">
        <v>6149</v>
      </c>
      <c r="D925" s="6" t="s">
        <v>173</v>
      </c>
      <c r="E925" s="6" t="s">
        <v>77</v>
      </c>
      <c r="F925" s="37">
        <v>149</v>
      </c>
      <c r="G925" s="37">
        <v>1125</v>
      </c>
      <c r="H925" s="27">
        <v>39936</v>
      </c>
      <c r="I925" s="27">
        <v>0</v>
      </c>
      <c r="J925" s="12" t="s">
        <v>10</v>
      </c>
      <c r="K925" s="23">
        <v>0</v>
      </c>
      <c r="L925" s="23">
        <v>1125</v>
      </c>
    </row>
    <row r="926" spans="1:12" x14ac:dyDescent="0.3">
      <c r="A926" s="6" t="s">
        <v>6705</v>
      </c>
      <c r="B926" s="32">
        <v>40921</v>
      </c>
      <c r="C926" s="6" t="s">
        <v>5224</v>
      </c>
      <c r="D926" s="6" t="s">
        <v>2318</v>
      </c>
      <c r="E926" s="6" t="s">
        <v>77</v>
      </c>
      <c r="F926" s="37">
        <v>126</v>
      </c>
      <c r="G926" s="37">
        <v>285</v>
      </c>
      <c r="H926" s="27">
        <v>35256</v>
      </c>
      <c r="I926" s="27">
        <v>125000</v>
      </c>
      <c r="J926" s="12" t="s">
        <v>11</v>
      </c>
      <c r="K926" s="23">
        <v>70</v>
      </c>
      <c r="L926" s="23">
        <v>285</v>
      </c>
    </row>
    <row r="927" spans="1:12" x14ac:dyDescent="0.3">
      <c r="A927" s="6" t="s">
        <v>6705</v>
      </c>
      <c r="B927" s="32">
        <v>40925</v>
      </c>
      <c r="C927" s="6" t="s">
        <v>5232</v>
      </c>
      <c r="D927" s="6" t="s">
        <v>510</v>
      </c>
      <c r="E927" s="6" t="s">
        <v>77</v>
      </c>
      <c r="F927" s="37">
        <v>81</v>
      </c>
      <c r="G927" s="37">
        <v>0</v>
      </c>
      <c r="H927" s="27">
        <v>22620</v>
      </c>
      <c r="I927" s="27">
        <v>180000</v>
      </c>
      <c r="J927" s="12" t="s">
        <v>11</v>
      </c>
      <c r="K927" s="23">
        <v>81</v>
      </c>
      <c r="L927" s="23">
        <v>0</v>
      </c>
    </row>
    <row r="928" spans="1:12" x14ac:dyDescent="0.3">
      <c r="A928" s="6" t="s">
        <v>6705</v>
      </c>
      <c r="B928" s="32">
        <v>40925</v>
      </c>
      <c r="C928" s="6" t="s">
        <v>5240</v>
      </c>
      <c r="D928" s="6" t="s">
        <v>138</v>
      </c>
      <c r="E928" s="6" t="s">
        <v>77</v>
      </c>
      <c r="F928" s="37">
        <v>23</v>
      </c>
      <c r="G928" s="37">
        <v>31</v>
      </c>
      <c r="H928" s="27">
        <v>30888</v>
      </c>
      <c r="I928" s="27">
        <v>35000</v>
      </c>
      <c r="J928" s="12" t="s">
        <v>11</v>
      </c>
      <c r="K928" s="23">
        <v>16</v>
      </c>
      <c r="L928" s="23">
        <v>31</v>
      </c>
    </row>
    <row r="929" spans="1:12" x14ac:dyDescent="0.3">
      <c r="A929" s="6" t="s">
        <v>6705</v>
      </c>
      <c r="B929" s="32">
        <v>40927</v>
      </c>
      <c r="C929" s="6" t="s">
        <v>5247</v>
      </c>
      <c r="D929" s="6" t="s">
        <v>1422</v>
      </c>
      <c r="E929" s="6" t="s">
        <v>77</v>
      </c>
      <c r="F929" s="37">
        <v>17</v>
      </c>
      <c r="G929" s="37">
        <v>0</v>
      </c>
      <c r="H929" s="27">
        <v>37180</v>
      </c>
      <c r="I929" s="27">
        <v>17860</v>
      </c>
      <c r="J929" s="12" t="s">
        <v>11</v>
      </c>
      <c r="K929" s="23">
        <v>8</v>
      </c>
      <c r="L929" s="23">
        <v>0</v>
      </c>
    </row>
    <row r="930" spans="1:12" x14ac:dyDescent="0.3">
      <c r="A930" s="6" t="s">
        <v>6705</v>
      </c>
      <c r="B930" s="32">
        <v>40932</v>
      </c>
      <c r="C930" s="6" t="s">
        <v>5255</v>
      </c>
      <c r="D930" s="6" t="s">
        <v>1720</v>
      </c>
      <c r="E930" s="6" t="s">
        <v>77</v>
      </c>
      <c r="F930" s="37">
        <v>86</v>
      </c>
      <c r="G930" s="37">
        <v>0</v>
      </c>
      <c r="H930" s="27">
        <v>37284</v>
      </c>
      <c r="I930" s="27">
        <v>1025000</v>
      </c>
      <c r="J930" s="12" t="s">
        <v>11</v>
      </c>
      <c r="K930" s="23">
        <v>108</v>
      </c>
      <c r="L930" s="23">
        <v>0</v>
      </c>
    </row>
    <row r="931" spans="1:12" x14ac:dyDescent="0.3">
      <c r="A931" s="6" t="s">
        <v>6705</v>
      </c>
      <c r="B931" s="32">
        <v>40933</v>
      </c>
      <c r="C931" s="6" t="s">
        <v>5262</v>
      </c>
      <c r="D931" s="6" t="s">
        <v>5263</v>
      </c>
      <c r="E931" s="6" t="s">
        <v>77</v>
      </c>
      <c r="F931" s="37">
        <v>64</v>
      </c>
      <c r="G931" s="37">
        <v>0</v>
      </c>
      <c r="H931" s="27">
        <v>24388</v>
      </c>
      <c r="I931" s="27">
        <v>213000</v>
      </c>
      <c r="J931" s="12" t="s">
        <v>11</v>
      </c>
      <c r="K931" s="23">
        <v>75</v>
      </c>
      <c r="L931" s="23">
        <v>0</v>
      </c>
    </row>
    <row r="932" spans="1:12" x14ac:dyDescent="0.3">
      <c r="A932" s="6" t="s">
        <v>6705</v>
      </c>
      <c r="B932" s="32">
        <v>40946</v>
      </c>
      <c r="C932" s="6" t="s">
        <v>5279</v>
      </c>
      <c r="D932" s="6" t="s">
        <v>213</v>
      </c>
      <c r="E932" s="6" t="s">
        <v>766</v>
      </c>
      <c r="F932" s="37">
        <v>270</v>
      </c>
      <c r="G932" s="37">
        <v>721</v>
      </c>
      <c r="H932" s="27">
        <v>44096</v>
      </c>
      <c r="I932" s="27">
        <v>0</v>
      </c>
      <c r="J932" s="12" t="s">
        <v>10</v>
      </c>
      <c r="K932" s="23">
        <v>0</v>
      </c>
      <c r="L932" s="23">
        <v>721</v>
      </c>
    </row>
    <row r="933" spans="1:12" x14ac:dyDescent="0.3">
      <c r="A933" s="6" t="s">
        <v>6705</v>
      </c>
      <c r="B933" s="32">
        <v>40949</v>
      </c>
      <c r="C933" s="6" t="s">
        <v>5286</v>
      </c>
      <c r="D933" s="6" t="s">
        <v>173</v>
      </c>
      <c r="E933" s="6" t="s">
        <v>77</v>
      </c>
      <c r="F933" s="37">
        <v>51</v>
      </c>
      <c r="G933" s="37">
        <v>203</v>
      </c>
      <c r="H933" s="27">
        <v>29276</v>
      </c>
      <c r="I933" s="27">
        <v>59280</v>
      </c>
      <c r="J933" s="12" t="s">
        <v>11</v>
      </c>
      <c r="K933" s="23">
        <v>13</v>
      </c>
      <c r="L933" s="23">
        <v>203</v>
      </c>
    </row>
    <row r="934" spans="1:12" x14ac:dyDescent="0.3">
      <c r="A934" s="6" t="s">
        <v>6705</v>
      </c>
      <c r="B934" s="32">
        <v>40955</v>
      </c>
      <c r="C934" s="6" t="s">
        <v>5294</v>
      </c>
      <c r="D934" s="6" t="s">
        <v>533</v>
      </c>
      <c r="E934" s="6" t="s">
        <v>77</v>
      </c>
      <c r="F934" s="37">
        <v>99</v>
      </c>
      <c r="G934" s="37">
        <v>106</v>
      </c>
      <c r="H934" s="27">
        <v>20332</v>
      </c>
      <c r="I934" s="27">
        <v>0</v>
      </c>
      <c r="J934" s="12" t="s">
        <v>10</v>
      </c>
      <c r="K934" s="23">
        <v>0</v>
      </c>
      <c r="L934" s="23">
        <v>106</v>
      </c>
    </row>
    <row r="935" spans="1:12" x14ac:dyDescent="0.3">
      <c r="A935" s="6" t="s">
        <v>6705</v>
      </c>
      <c r="B935" s="32">
        <v>40963</v>
      </c>
      <c r="C935" s="6" t="s">
        <v>5301</v>
      </c>
      <c r="D935" s="6" t="s">
        <v>2385</v>
      </c>
      <c r="E935" s="6" t="s">
        <v>77</v>
      </c>
      <c r="F935" s="37">
        <v>49</v>
      </c>
      <c r="G935" s="37">
        <v>0</v>
      </c>
      <c r="H935" s="27">
        <v>28132</v>
      </c>
      <c r="I935" s="27">
        <v>48000</v>
      </c>
      <c r="J935" s="12" t="s">
        <v>11</v>
      </c>
      <c r="K935" s="23">
        <v>49</v>
      </c>
      <c r="L935" s="23">
        <v>0</v>
      </c>
    </row>
    <row r="936" spans="1:12" x14ac:dyDescent="0.3">
      <c r="A936" s="6" t="s">
        <v>6705</v>
      </c>
      <c r="B936" s="32">
        <v>40976</v>
      </c>
      <c r="C936" s="6" t="s">
        <v>5309</v>
      </c>
      <c r="D936" s="6" t="s">
        <v>2385</v>
      </c>
      <c r="E936" s="6" t="s">
        <v>2058</v>
      </c>
      <c r="F936" s="37">
        <v>176</v>
      </c>
      <c r="G936" s="37">
        <v>38</v>
      </c>
      <c r="H936" s="27">
        <v>19552</v>
      </c>
      <c r="I936" s="27">
        <v>0</v>
      </c>
      <c r="J936" s="12" t="s">
        <v>10</v>
      </c>
      <c r="K936" s="23">
        <v>0</v>
      </c>
      <c r="L936" s="23">
        <v>38</v>
      </c>
    </row>
    <row r="937" spans="1:12" x14ac:dyDescent="0.3">
      <c r="A937" s="6" t="s">
        <v>6705</v>
      </c>
      <c r="B937" s="32">
        <v>40983</v>
      </c>
      <c r="C937" s="6" t="s">
        <v>5318</v>
      </c>
      <c r="D937" s="6" t="s">
        <v>432</v>
      </c>
      <c r="E937" s="6" t="s">
        <v>728</v>
      </c>
      <c r="F937" s="37">
        <v>41</v>
      </c>
      <c r="G937" s="37">
        <v>6</v>
      </c>
      <c r="H937" s="27">
        <v>62088</v>
      </c>
      <c r="I937" s="27">
        <v>0</v>
      </c>
      <c r="J937" s="12" t="s">
        <v>10</v>
      </c>
      <c r="K937" s="23">
        <v>0</v>
      </c>
      <c r="L937" s="23">
        <v>6</v>
      </c>
    </row>
    <row r="938" spans="1:12" x14ac:dyDescent="0.3">
      <c r="A938" s="6" t="s">
        <v>6705</v>
      </c>
      <c r="B938" s="32">
        <v>40991</v>
      </c>
      <c r="C938" s="6" t="s">
        <v>5327</v>
      </c>
      <c r="D938" s="6" t="s">
        <v>322</v>
      </c>
      <c r="E938" s="6" t="s">
        <v>77</v>
      </c>
      <c r="F938" s="37">
        <v>107</v>
      </c>
      <c r="G938" s="37">
        <v>208</v>
      </c>
      <c r="H938" s="27">
        <v>33852</v>
      </c>
      <c r="I938" s="27">
        <v>0</v>
      </c>
      <c r="J938" s="12" t="s">
        <v>10</v>
      </c>
      <c r="K938" s="23">
        <v>0</v>
      </c>
      <c r="L938" s="23">
        <v>208</v>
      </c>
    </row>
    <row r="939" spans="1:12" x14ac:dyDescent="0.3">
      <c r="A939" s="6" t="s">
        <v>6705</v>
      </c>
      <c r="B939" s="32">
        <v>41003</v>
      </c>
      <c r="C939" s="6" t="s">
        <v>5335</v>
      </c>
      <c r="D939" s="6" t="s">
        <v>1461</v>
      </c>
      <c r="E939" s="6" t="s">
        <v>77</v>
      </c>
      <c r="F939" s="37">
        <v>117</v>
      </c>
      <c r="G939" s="37">
        <v>0</v>
      </c>
      <c r="H939" s="27">
        <v>43420</v>
      </c>
      <c r="I939" s="27">
        <v>1000000</v>
      </c>
      <c r="J939" s="12" t="s">
        <v>11</v>
      </c>
      <c r="K939" s="23">
        <v>131</v>
      </c>
      <c r="L939" s="23">
        <v>0</v>
      </c>
    </row>
    <row r="940" spans="1:12" x14ac:dyDescent="0.3">
      <c r="A940" s="6" t="s">
        <v>6705</v>
      </c>
      <c r="B940" s="32">
        <v>41012</v>
      </c>
      <c r="C940" s="6" t="s">
        <v>5344</v>
      </c>
      <c r="D940" s="6" t="s">
        <v>213</v>
      </c>
      <c r="E940" s="6" t="s">
        <v>77</v>
      </c>
      <c r="F940" s="37">
        <v>38</v>
      </c>
      <c r="G940" s="37">
        <v>13</v>
      </c>
      <c r="H940" s="27">
        <v>58240</v>
      </c>
      <c r="I940" s="27">
        <v>221100</v>
      </c>
      <c r="J940" s="12" t="s">
        <v>11</v>
      </c>
      <c r="K940" s="23">
        <v>25</v>
      </c>
      <c r="L940" s="23">
        <v>13</v>
      </c>
    </row>
    <row r="941" spans="1:12" x14ac:dyDescent="0.3">
      <c r="A941" s="6" t="s">
        <v>6705</v>
      </c>
      <c r="B941" s="32">
        <v>41012</v>
      </c>
      <c r="C941" s="6" t="s">
        <v>5352</v>
      </c>
      <c r="D941" s="6" t="s">
        <v>90</v>
      </c>
      <c r="E941" s="6" t="s">
        <v>859</v>
      </c>
      <c r="F941" s="37">
        <v>40</v>
      </c>
      <c r="G941" s="37">
        <v>155</v>
      </c>
      <c r="H941" s="27">
        <v>29744</v>
      </c>
      <c r="I941" s="27">
        <v>43000</v>
      </c>
      <c r="J941" s="12" t="s">
        <v>11</v>
      </c>
      <c r="K941" s="23">
        <v>30</v>
      </c>
      <c r="L941" s="23">
        <v>155</v>
      </c>
    </row>
    <row r="942" spans="1:12" x14ac:dyDescent="0.3">
      <c r="A942" s="6" t="s">
        <v>6705</v>
      </c>
      <c r="B942" s="32">
        <v>41015</v>
      </c>
      <c r="C942" s="6" t="s">
        <v>5360</v>
      </c>
      <c r="D942" s="6" t="s">
        <v>5361</v>
      </c>
      <c r="E942" s="6" t="s">
        <v>77</v>
      </c>
      <c r="F942" s="37">
        <v>63</v>
      </c>
      <c r="G942" s="37">
        <v>164</v>
      </c>
      <c r="H942" s="27">
        <v>33904</v>
      </c>
      <c r="I942" s="27">
        <v>0</v>
      </c>
      <c r="J942" s="12" t="s">
        <v>10</v>
      </c>
      <c r="K942" s="23">
        <v>0</v>
      </c>
      <c r="L942" s="23">
        <v>164</v>
      </c>
    </row>
    <row r="943" spans="1:12" x14ac:dyDescent="0.3">
      <c r="A943" s="6" t="s">
        <v>6705</v>
      </c>
      <c r="B943" s="32">
        <v>41046</v>
      </c>
      <c r="C943" s="6" t="s">
        <v>5381</v>
      </c>
      <c r="D943" s="6" t="s">
        <v>1461</v>
      </c>
      <c r="E943" s="6" t="s">
        <v>77</v>
      </c>
      <c r="F943" s="37">
        <v>38</v>
      </c>
      <c r="G943" s="37">
        <v>200</v>
      </c>
      <c r="H943" s="27">
        <v>23712</v>
      </c>
      <c r="I943" s="27">
        <v>84000</v>
      </c>
      <c r="J943" s="12" t="s">
        <v>11</v>
      </c>
      <c r="K943" s="23">
        <v>152</v>
      </c>
      <c r="L943" s="23">
        <v>200</v>
      </c>
    </row>
    <row r="944" spans="1:12" x14ac:dyDescent="0.3">
      <c r="A944" s="6" t="s">
        <v>6705</v>
      </c>
      <c r="B944" s="32">
        <v>41060</v>
      </c>
      <c r="C944" s="6" t="s">
        <v>5389</v>
      </c>
      <c r="D944" s="6" t="s">
        <v>1161</v>
      </c>
      <c r="E944" s="6" t="s">
        <v>77</v>
      </c>
      <c r="F944" s="37">
        <v>23</v>
      </c>
      <c r="G944" s="37">
        <v>101</v>
      </c>
      <c r="H944" s="27">
        <v>27976</v>
      </c>
      <c r="I944" s="27">
        <v>0</v>
      </c>
      <c r="J944" s="12" t="s">
        <v>10</v>
      </c>
      <c r="K944" s="23">
        <v>0</v>
      </c>
      <c r="L944" s="23">
        <v>101</v>
      </c>
    </row>
    <row r="945" spans="1:12" x14ac:dyDescent="0.3">
      <c r="A945" s="6" t="s">
        <v>6705</v>
      </c>
      <c r="B945" s="32">
        <v>41061</v>
      </c>
      <c r="C945" s="6" t="s">
        <v>5396</v>
      </c>
      <c r="D945" s="6" t="s">
        <v>2318</v>
      </c>
      <c r="E945" s="6" t="s">
        <v>77</v>
      </c>
      <c r="F945" s="37">
        <v>54</v>
      </c>
      <c r="G945" s="37">
        <v>2346</v>
      </c>
      <c r="H945" s="27">
        <v>31720</v>
      </c>
      <c r="I945" s="27">
        <v>0</v>
      </c>
      <c r="J945" s="12" t="s">
        <v>10</v>
      </c>
      <c r="K945" s="23">
        <v>0</v>
      </c>
      <c r="L945" s="23">
        <v>2346</v>
      </c>
    </row>
    <row r="946" spans="1:12" x14ac:dyDescent="0.3">
      <c r="A946" s="6" t="s">
        <v>6705</v>
      </c>
      <c r="B946" s="32">
        <v>41066</v>
      </c>
      <c r="C946" s="6" t="s">
        <v>5404</v>
      </c>
      <c r="D946" s="6" t="s">
        <v>2392</v>
      </c>
      <c r="E946" s="6" t="s">
        <v>77</v>
      </c>
      <c r="F946" s="37">
        <v>90</v>
      </c>
      <c r="G946" s="37">
        <v>0</v>
      </c>
      <c r="H946" s="27">
        <v>24804</v>
      </c>
      <c r="I946" s="27">
        <v>112000</v>
      </c>
      <c r="J946" s="12" t="s">
        <v>11</v>
      </c>
      <c r="K946" s="23">
        <v>50</v>
      </c>
      <c r="L946" s="23">
        <v>0</v>
      </c>
    </row>
    <row r="947" spans="1:12" x14ac:dyDescent="0.3">
      <c r="A947" s="6" t="s">
        <v>6705</v>
      </c>
      <c r="B947" s="32">
        <v>41087</v>
      </c>
      <c r="C947" s="6" t="s">
        <v>1901</v>
      </c>
      <c r="D947" s="6" t="s">
        <v>173</v>
      </c>
      <c r="E947" s="6" t="s">
        <v>77</v>
      </c>
      <c r="F947" s="37">
        <v>56</v>
      </c>
      <c r="G947" s="37">
        <v>54</v>
      </c>
      <c r="H947" s="27">
        <v>31980</v>
      </c>
      <c r="I947" s="27">
        <v>150000</v>
      </c>
      <c r="J947" s="12" t="s">
        <v>11</v>
      </c>
      <c r="K947" s="23">
        <v>66</v>
      </c>
      <c r="L947" s="23">
        <v>54</v>
      </c>
    </row>
    <row r="948" spans="1:12" x14ac:dyDescent="0.3">
      <c r="A948" s="6" t="s">
        <v>6705</v>
      </c>
      <c r="B948" s="32">
        <v>41088</v>
      </c>
      <c r="C948" s="6" t="s">
        <v>5449</v>
      </c>
      <c r="D948" s="6" t="s">
        <v>676</v>
      </c>
      <c r="E948" s="6" t="s">
        <v>77</v>
      </c>
      <c r="F948" s="37">
        <v>49</v>
      </c>
      <c r="G948" s="37">
        <v>0</v>
      </c>
      <c r="H948" s="27">
        <v>30004</v>
      </c>
      <c r="I948" s="27">
        <v>0</v>
      </c>
      <c r="J948" s="12" t="s">
        <v>10</v>
      </c>
      <c r="K948" s="23">
        <v>0</v>
      </c>
      <c r="L948" s="23">
        <v>0</v>
      </c>
    </row>
    <row r="949" spans="1:12" x14ac:dyDescent="0.3">
      <c r="A949" s="6" t="s">
        <v>6705</v>
      </c>
      <c r="B949" s="32">
        <v>41123</v>
      </c>
      <c r="C949" s="6" t="s">
        <v>5456</v>
      </c>
      <c r="D949" s="6" t="s">
        <v>282</v>
      </c>
      <c r="E949" s="6" t="s">
        <v>77</v>
      </c>
      <c r="F949" s="37">
        <v>77</v>
      </c>
      <c r="G949" s="37">
        <v>549</v>
      </c>
      <c r="H949" s="27">
        <v>34580</v>
      </c>
      <c r="I949" s="27">
        <v>160000</v>
      </c>
      <c r="J949" s="12" t="s">
        <v>11</v>
      </c>
      <c r="K949" s="23">
        <v>93</v>
      </c>
      <c r="L949" s="23">
        <v>549</v>
      </c>
    </row>
    <row r="950" spans="1:12" x14ac:dyDescent="0.3">
      <c r="A950" s="6" t="s">
        <v>6705</v>
      </c>
      <c r="B950" s="32">
        <v>41124</v>
      </c>
      <c r="C950" s="6" t="s">
        <v>2769</v>
      </c>
      <c r="D950" s="6" t="s">
        <v>366</v>
      </c>
      <c r="E950" s="6" t="s">
        <v>77</v>
      </c>
      <c r="F950" s="37">
        <v>59</v>
      </c>
      <c r="G950" s="37">
        <v>144</v>
      </c>
      <c r="H950" s="27">
        <v>28132</v>
      </c>
      <c r="I950" s="27">
        <v>264000</v>
      </c>
      <c r="J950" s="12" t="s">
        <v>11</v>
      </c>
      <c r="K950" s="23">
        <v>128</v>
      </c>
      <c r="L950" s="23">
        <v>144</v>
      </c>
    </row>
    <row r="951" spans="1:12" x14ac:dyDescent="0.3">
      <c r="A951" s="6" t="s">
        <v>6705</v>
      </c>
      <c r="B951" s="32">
        <v>41128</v>
      </c>
      <c r="C951" s="6" t="s">
        <v>5471</v>
      </c>
      <c r="D951" s="6" t="s">
        <v>213</v>
      </c>
      <c r="E951" s="6" t="s">
        <v>77</v>
      </c>
      <c r="F951" s="37">
        <v>116</v>
      </c>
      <c r="G951" s="37">
        <v>413</v>
      </c>
      <c r="H951" s="27">
        <v>24596</v>
      </c>
      <c r="I951" s="27">
        <v>82500</v>
      </c>
      <c r="J951" s="12" t="s">
        <v>11</v>
      </c>
      <c r="K951" s="23">
        <v>84</v>
      </c>
      <c r="L951" s="23">
        <v>413</v>
      </c>
    </row>
    <row r="952" spans="1:12" x14ac:dyDescent="0.3">
      <c r="A952" s="6" t="s">
        <v>6705</v>
      </c>
      <c r="B952" s="32">
        <v>41135</v>
      </c>
      <c r="C952" s="6" t="s">
        <v>5486</v>
      </c>
      <c r="D952" s="6" t="s">
        <v>743</v>
      </c>
      <c r="E952" s="6" t="s">
        <v>77</v>
      </c>
      <c r="F952" s="37">
        <v>22</v>
      </c>
      <c r="G952" s="37">
        <v>0</v>
      </c>
      <c r="H952" s="27">
        <v>47684</v>
      </c>
      <c r="I952" s="27">
        <v>0</v>
      </c>
      <c r="J952" s="12" t="s">
        <v>10</v>
      </c>
      <c r="K952" s="23">
        <v>7</v>
      </c>
      <c r="L952" s="23">
        <v>0</v>
      </c>
    </row>
    <row r="953" spans="1:12" x14ac:dyDescent="0.3">
      <c r="A953" s="6" t="s">
        <v>6705</v>
      </c>
      <c r="B953" s="32">
        <v>41143</v>
      </c>
      <c r="C953" s="6" t="s">
        <v>5494</v>
      </c>
      <c r="D953" s="6" t="s">
        <v>375</v>
      </c>
      <c r="E953" s="6" t="s">
        <v>77</v>
      </c>
      <c r="F953" s="37">
        <v>180</v>
      </c>
      <c r="G953" s="37">
        <v>2700</v>
      </c>
      <c r="H953" s="27">
        <v>46592</v>
      </c>
      <c r="I953" s="27">
        <v>483750</v>
      </c>
      <c r="J953" s="12" t="s">
        <v>11</v>
      </c>
      <c r="K953" s="23">
        <v>253</v>
      </c>
      <c r="L953" s="23">
        <v>2700</v>
      </c>
    </row>
    <row r="954" spans="1:12" x14ac:dyDescent="0.3">
      <c r="A954" s="6" t="s">
        <v>6705</v>
      </c>
      <c r="B954" s="32">
        <v>41169</v>
      </c>
      <c r="C954" s="6" t="s">
        <v>5508</v>
      </c>
      <c r="D954" s="6" t="s">
        <v>213</v>
      </c>
      <c r="E954" s="6" t="s">
        <v>728</v>
      </c>
      <c r="F954" s="37">
        <v>13</v>
      </c>
      <c r="G954" s="37">
        <v>12</v>
      </c>
      <c r="H954" s="27">
        <v>97604</v>
      </c>
      <c r="I954" s="27">
        <v>0</v>
      </c>
      <c r="J954" s="12" t="s">
        <v>10</v>
      </c>
      <c r="K954" s="23">
        <v>4</v>
      </c>
      <c r="L954" s="23">
        <v>12</v>
      </c>
    </row>
    <row r="955" spans="1:12" x14ac:dyDescent="0.3">
      <c r="A955" s="6" t="s">
        <v>6705</v>
      </c>
      <c r="B955" s="32">
        <v>41173</v>
      </c>
      <c r="C955" s="6" t="s">
        <v>5515</v>
      </c>
      <c r="D955" s="6" t="s">
        <v>873</v>
      </c>
      <c r="E955" s="6" t="s">
        <v>859</v>
      </c>
      <c r="F955" s="37">
        <v>38</v>
      </c>
      <c r="G955" s="37">
        <v>37</v>
      </c>
      <c r="H955" s="27">
        <v>28964</v>
      </c>
      <c r="I955" s="27">
        <v>0</v>
      </c>
      <c r="J955" s="12" t="s">
        <v>10</v>
      </c>
      <c r="K955" s="23">
        <v>0</v>
      </c>
      <c r="L955" s="23">
        <v>37</v>
      </c>
    </row>
    <row r="956" spans="1:12" x14ac:dyDescent="0.3">
      <c r="A956" s="6" t="s">
        <v>6705</v>
      </c>
      <c r="B956" s="32">
        <v>41173</v>
      </c>
      <c r="C956" s="6" t="s">
        <v>5523</v>
      </c>
      <c r="D956" s="6" t="s">
        <v>1237</v>
      </c>
      <c r="E956" s="6" t="s">
        <v>77</v>
      </c>
      <c r="F956" s="37">
        <v>50</v>
      </c>
      <c r="G956" s="37">
        <v>137</v>
      </c>
      <c r="H956" s="27">
        <v>28340</v>
      </c>
      <c r="I956" s="27">
        <v>150000</v>
      </c>
      <c r="J956" s="12" t="s">
        <v>11</v>
      </c>
      <c r="K956" s="23">
        <v>126</v>
      </c>
      <c r="L956" s="23">
        <v>137</v>
      </c>
    </row>
    <row r="957" spans="1:12" x14ac:dyDescent="0.3">
      <c r="A957" s="6" t="s">
        <v>6705</v>
      </c>
      <c r="B957" s="32">
        <v>41183</v>
      </c>
      <c r="C957" s="6" t="s">
        <v>5531</v>
      </c>
      <c r="D957" s="6" t="s">
        <v>1422</v>
      </c>
      <c r="E957" s="6" t="s">
        <v>77</v>
      </c>
      <c r="F957" s="37">
        <v>54</v>
      </c>
      <c r="G957" s="37">
        <v>82</v>
      </c>
      <c r="H957" s="27">
        <v>29172</v>
      </c>
      <c r="I957" s="27">
        <v>240000</v>
      </c>
      <c r="J957" s="12" t="s">
        <v>11</v>
      </c>
      <c r="K957" s="23">
        <v>125</v>
      </c>
      <c r="L957" s="23">
        <v>82</v>
      </c>
    </row>
    <row r="958" spans="1:12" x14ac:dyDescent="0.3">
      <c r="A958" s="6" t="s">
        <v>6705</v>
      </c>
      <c r="B958" s="32">
        <v>41184</v>
      </c>
      <c r="C958" s="6" t="s">
        <v>5539</v>
      </c>
      <c r="D958" s="6" t="s">
        <v>2277</v>
      </c>
      <c r="E958" s="6" t="s">
        <v>77</v>
      </c>
      <c r="F958" s="37">
        <v>21</v>
      </c>
      <c r="G958" s="37">
        <v>43</v>
      </c>
      <c r="H958" s="27">
        <v>25844</v>
      </c>
      <c r="I958" s="27">
        <v>115000</v>
      </c>
      <c r="J958" s="12" t="s">
        <v>11</v>
      </c>
      <c r="K958" s="23">
        <v>21</v>
      </c>
      <c r="L958" s="23">
        <v>43</v>
      </c>
    </row>
    <row r="959" spans="1:12" x14ac:dyDescent="0.3">
      <c r="A959" s="6" t="s">
        <v>6705</v>
      </c>
      <c r="B959" s="32">
        <v>41185</v>
      </c>
      <c r="C959" s="6" t="s">
        <v>5547</v>
      </c>
      <c r="D959" s="6" t="s">
        <v>3644</v>
      </c>
      <c r="E959" s="6" t="s">
        <v>77</v>
      </c>
      <c r="F959" s="37">
        <v>19</v>
      </c>
      <c r="G959" s="37">
        <v>340</v>
      </c>
      <c r="H959" s="27">
        <v>29692</v>
      </c>
      <c r="I959" s="27">
        <v>0</v>
      </c>
      <c r="J959" s="12" t="s">
        <v>10</v>
      </c>
      <c r="K959" s="23">
        <v>0</v>
      </c>
      <c r="L959" s="23">
        <v>340</v>
      </c>
    </row>
    <row r="960" spans="1:12" x14ac:dyDescent="0.3">
      <c r="A960" s="6" t="s">
        <v>6705</v>
      </c>
      <c r="B960" s="32">
        <v>41194</v>
      </c>
      <c r="C960" s="6" t="s">
        <v>5562</v>
      </c>
      <c r="D960" s="6" t="s">
        <v>322</v>
      </c>
      <c r="E960" s="6" t="s">
        <v>859</v>
      </c>
      <c r="F960" s="37">
        <v>81</v>
      </c>
      <c r="G960" s="37">
        <v>116</v>
      </c>
      <c r="H960" s="27">
        <v>23816</v>
      </c>
      <c r="I960" s="27">
        <v>0</v>
      </c>
      <c r="J960" s="12" t="s">
        <v>10</v>
      </c>
      <c r="K960" s="23">
        <v>0</v>
      </c>
      <c r="L960" s="23">
        <v>116</v>
      </c>
    </row>
    <row r="961" spans="1:12" x14ac:dyDescent="0.3">
      <c r="A961" s="6" t="s">
        <v>6705</v>
      </c>
      <c r="B961" s="32">
        <v>41194</v>
      </c>
      <c r="C961" s="6" t="s">
        <v>5571</v>
      </c>
      <c r="D961" s="6" t="s">
        <v>1422</v>
      </c>
      <c r="E961" s="6" t="s">
        <v>77</v>
      </c>
      <c r="F961" s="37">
        <v>153</v>
      </c>
      <c r="G961" s="37">
        <v>183</v>
      </c>
      <c r="H961" s="27">
        <v>29640</v>
      </c>
      <c r="I961" s="27">
        <v>635000</v>
      </c>
      <c r="J961" s="12" t="s">
        <v>11</v>
      </c>
      <c r="K961" s="23">
        <v>162</v>
      </c>
      <c r="L961" s="23">
        <v>183</v>
      </c>
    </row>
    <row r="962" spans="1:12" x14ac:dyDescent="0.3">
      <c r="A962" s="6" t="s">
        <v>6705</v>
      </c>
      <c r="B962" s="32">
        <v>41208</v>
      </c>
      <c r="C962" s="6" t="s">
        <v>5579</v>
      </c>
      <c r="D962" s="6" t="s">
        <v>128</v>
      </c>
      <c r="E962" s="6" t="s">
        <v>77</v>
      </c>
      <c r="F962" s="37">
        <v>75</v>
      </c>
      <c r="G962" s="37">
        <v>0</v>
      </c>
      <c r="H962" s="27">
        <v>46696</v>
      </c>
      <c r="I962" s="27">
        <v>34250</v>
      </c>
      <c r="J962" s="12" t="s">
        <v>11</v>
      </c>
      <c r="K962" s="23">
        <v>21</v>
      </c>
      <c r="L962" s="23">
        <v>0</v>
      </c>
    </row>
    <row r="963" spans="1:12" x14ac:dyDescent="0.3">
      <c r="A963" s="6" t="s">
        <v>6705</v>
      </c>
      <c r="B963" s="32">
        <v>41213</v>
      </c>
      <c r="C963" s="6" t="s">
        <v>5587</v>
      </c>
      <c r="D963" s="6" t="s">
        <v>173</v>
      </c>
      <c r="E963" s="6" t="s">
        <v>728</v>
      </c>
      <c r="F963" s="37">
        <v>26</v>
      </c>
      <c r="G963" s="37">
        <v>57</v>
      </c>
      <c r="H963" s="27">
        <v>39468</v>
      </c>
      <c r="I963" s="27">
        <v>48500</v>
      </c>
      <c r="J963" s="12" t="s">
        <v>11</v>
      </c>
      <c r="K963" s="23">
        <v>25</v>
      </c>
      <c r="L963" s="23">
        <v>57</v>
      </c>
    </row>
    <row r="964" spans="1:12" x14ac:dyDescent="0.3">
      <c r="A964" s="6" t="s">
        <v>6705</v>
      </c>
      <c r="B964" s="32">
        <v>41219</v>
      </c>
      <c r="C964" s="6" t="s">
        <v>5595</v>
      </c>
      <c r="D964" s="6" t="s">
        <v>1237</v>
      </c>
      <c r="E964" s="6" t="s">
        <v>77</v>
      </c>
      <c r="F964" s="37">
        <v>19</v>
      </c>
      <c r="G964" s="37">
        <v>0</v>
      </c>
      <c r="H964" s="27">
        <v>31148</v>
      </c>
      <c r="I964" s="27">
        <v>0</v>
      </c>
      <c r="J964" s="12" t="s">
        <v>10</v>
      </c>
      <c r="K964" s="23">
        <v>3</v>
      </c>
      <c r="L964" s="23">
        <v>0</v>
      </c>
    </row>
    <row r="965" spans="1:12" x14ac:dyDescent="0.3">
      <c r="A965" s="6" t="s">
        <v>6705</v>
      </c>
      <c r="B965" s="32">
        <v>41232</v>
      </c>
      <c r="C965" s="6" t="s">
        <v>5610</v>
      </c>
      <c r="D965" s="6" t="s">
        <v>510</v>
      </c>
      <c r="E965" s="6" t="s">
        <v>77</v>
      </c>
      <c r="F965" s="37">
        <v>50</v>
      </c>
      <c r="G965" s="37">
        <v>145</v>
      </c>
      <c r="H965" s="27">
        <v>44148</v>
      </c>
      <c r="I965" s="27">
        <v>0</v>
      </c>
      <c r="J965" s="12" t="s">
        <v>10</v>
      </c>
      <c r="K965" s="23">
        <v>0</v>
      </c>
      <c r="L965" s="23">
        <v>145</v>
      </c>
    </row>
    <row r="966" spans="1:12" x14ac:dyDescent="0.3">
      <c r="A966" s="6" t="s">
        <v>6705</v>
      </c>
      <c r="B966" s="32">
        <v>41254</v>
      </c>
      <c r="C966" s="6" t="s">
        <v>5618</v>
      </c>
      <c r="D966" s="6" t="s">
        <v>402</v>
      </c>
      <c r="E966" s="6" t="s">
        <v>77</v>
      </c>
      <c r="F966" s="37">
        <v>32</v>
      </c>
      <c r="G966" s="37">
        <v>0</v>
      </c>
      <c r="H966" s="27">
        <v>45240</v>
      </c>
      <c r="I966" s="27">
        <v>9000</v>
      </c>
      <c r="J966" s="12" t="s">
        <v>11</v>
      </c>
      <c r="K966" s="23">
        <v>23</v>
      </c>
      <c r="L966" s="23">
        <v>0</v>
      </c>
    </row>
    <row r="967" spans="1:12" x14ac:dyDescent="0.3">
      <c r="A967" s="6" t="s">
        <v>6705</v>
      </c>
      <c r="B967" s="32">
        <v>41255</v>
      </c>
      <c r="C967" s="6" t="s">
        <v>5626</v>
      </c>
      <c r="D967" s="6" t="s">
        <v>375</v>
      </c>
      <c r="E967" s="6" t="s">
        <v>77</v>
      </c>
      <c r="F967" s="37">
        <v>60</v>
      </c>
      <c r="G967" s="37">
        <v>136</v>
      </c>
      <c r="H967" s="27">
        <v>39728</v>
      </c>
      <c r="I967" s="27">
        <v>0</v>
      </c>
      <c r="J967" s="12" t="s">
        <v>10</v>
      </c>
      <c r="K967" s="23">
        <v>6</v>
      </c>
      <c r="L967" s="23">
        <v>136</v>
      </c>
    </row>
    <row r="968" spans="1:12" x14ac:dyDescent="0.3">
      <c r="A968" s="6" t="s">
        <v>6705</v>
      </c>
      <c r="B968" s="32">
        <v>41256</v>
      </c>
      <c r="C968" s="6" t="s">
        <v>5634</v>
      </c>
      <c r="D968" s="6" t="s">
        <v>98</v>
      </c>
      <c r="E968" s="6" t="s">
        <v>77</v>
      </c>
      <c r="F968" s="37">
        <v>16</v>
      </c>
      <c r="G968" s="37">
        <v>112</v>
      </c>
      <c r="H968" s="27">
        <v>23712</v>
      </c>
      <c r="I968" s="27">
        <v>0</v>
      </c>
      <c r="J968" s="12" t="s">
        <v>10</v>
      </c>
      <c r="K968" s="23">
        <v>18</v>
      </c>
      <c r="L968" s="23">
        <v>112</v>
      </c>
    </row>
    <row r="969" spans="1:12" x14ac:dyDescent="0.3">
      <c r="A969" s="6" t="s">
        <v>6705</v>
      </c>
      <c r="B969" s="32">
        <v>41262</v>
      </c>
      <c r="C969" s="6" t="s">
        <v>5650</v>
      </c>
      <c r="D969" s="6" t="s">
        <v>510</v>
      </c>
      <c r="E969" s="6" t="s">
        <v>77</v>
      </c>
      <c r="F969" s="37">
        <v>33</v>
      </c>
      <c r="G969" s="37">
        <v>0</v>
      </c>
      <c r="H969" s="27">
        <v>50440</v>
      </c>
      <c r="I969" s="27">
        <v>65000</v>
      </c>
      <c r="J969" s="12" t="s">
        <v>11</v>
      </c>
      <c r="K969" s="23">
        <v>22</v>
      </c>
      <c r="L969" s="23">
        <v>0</v>
      </c>
    </row>
    <row r="970" spans="1:12" x14ac:dyDescent="0.3">
      <c r="A970" s="6" t="s">
        <v>6705</v>
      </c>
      <c r="B970" s="32">
        <v>41271</v>
      </c>
      <c r="C970" s="6" t="s">
        <v>5664</v>
      </c>
      <c r="D970" s="6" t="s">
        <v>1642</v>
      </c>
      <c r="E970" s="6" t="s">
        <v>77</v>
      </c>
      <c r="F970" s="37">
        <v>29</v>
      </c>
      <c r="G970" s="37">
        <v>0</v>
      </c>
      <c r="H970" s="27">
        <v>40560</v>
      </c>
      <c r="I970" s="27">
        <v>0</v>
      </c>
      <c r="J970" s="12" t="s">
        <v>10</v>
      </c>
      <c r="K970" s="23">
        <v>0</v>
      </c>
      <c r="L970" s="23">
        <v>0</v>
      </c>
    </row>
    <row r="971" spans="1:12" x14ac:dyDescent="0.3">
      <c r="A971" s="6" t="s">
        <v>6705</v>
      </c>
      <c r="B971" s="32">
        <v>41271</v>
      </c>
      <c r="C971" s="6" t="s">
        <v>5671</v>
      </c>
      <c r="D971" s="6" t="s">
        <v>3417</v>
      </c>
      <c r="E971" s="6" t="s">
        <v>77</v>
      </c>
      <c r="F971" s="37">
        <v>23</v>
      </c>
      <c r="G971" s="37">
        <v>67</v>
      </c>
      <c r="H971" s="27">
        <v>29276</v>
      </c>
      <c r="I971" s="27">
        <v>37000</v>
      </c>
      <c r="J971" s="12" t="s">
        <v>11</v>
      </c>
      <c r="K971" s="23">
        <v>17</v>
      </c>
      <c r="L971" s="23">
        <v>67</v>
      </c>
    </row>
    <row r="972" spans="1:12" x14ac:dyDescent="0.3">
      <c r="A972" s="6" t="s">
        <v>6705</v>
      </c>
      <c r="B972" s="32">
        <v>41274</v>
      </c>
      <c r="C972" s="6" t="s">
        <v>5679</v>
      </c>
      <c r="D972" s="6" t="s">
        <v>90</v>
      </c>
      <c r="E972" s="6" t="s">
        <v>77</v>
      </c>
      <c r="F972" s="37">
        <v>26</v>
      </c>
      <c r="G972" s="37">
        <v>56</v>
      </c>
      <c r="H972" s="27">
        <v>38688</v>
      </c>
      <c r="I972" s="27">
        <v>30000</v>
      </c>
      <c r="J972" s="12" t="s">
        <v>11</v>
      </c>
      <c r="K972" s="23">
        <v>22</v>
      </c>
      <c r="L972" s="23">
        <v>56</v>
      </c>
    </row>
    <row r="973" spans="1:12" x14ac:dyDescent="0.3">
      <c r="A973" s="6" t="s">
        <v>6705</v>
      </c>
      <c r="B973" s="32">
        <v>41277</v>
      </c>
      <c r="C973" s="6" t="s">
        <v>4579</v>
      </c>
      <c r="D973" s="6" t="s">
        <v>90</v>
      </c>
      <c r="E973" s="6" t="s">
        <v>717</v>
      </c>
      <c r="F973" s="37">
        <v>34</v>
      </c>
      <c r="G973" s="37">
        <v>0</v>
      </c>
      <c r="H973" s="27">
        <v>26468</v>
      </c>
      <c r="I973" s="27">
        <v>0</v>
      </c>
      <c r="J973" s="12" t="s">
        <v>10</v>
      </c>
      <c r="K973" s="23">
        <v>0</v>
      </c>
      <c r="L973" s="23">
        <v>0</v>
      </c>
    </row>
    <row r="974" spans="1:12" x14ac:dyDescent="0.3">
      <c r="A974" s="6" t="s">
        <v>6705</v>
      </c>
      <c r="B974" s="32">
        <v>41277</v>
      </c>
      <c r="C974" s="6" t="s">
        <v>4587</v>
      </c>
      <c r="D974" s="6" t="s">
        <v>1422</v>
      </c>
      <c r="E974" s="6" t="s">
        <v>77</v>
      </c>
      <c r="F974" s="37">
        <v>34</v>
      </c>
      <c r="G974" s="37">
        <v>47</v>
      </c>
      <c r="H974" s="27">
        <v>42640</v>
      </c>
      <c r="I974" s="27">
        <v>189000</v>
      </c>
      <c r="J974" s="12" t="s">
        <v>11</v>
      </c>
      <c r="K974" s="23">
        <v>57</v>
      </c>
      <c r="L974" s="23">
        <v>47</v>
      </c>
    </row>
    <row r="975" spans="1:12" x14ac:dyDescent="0.3">
      <c r="A975" s="6" t="s">
        <v>6705</v>
      </c>
      <c r="B975" s="32">
        <v>41299</v>
      </c>
      <c r="C975" s="6" t="s">
        <v>4594</v>
      </c>
      <c r="D975" s="6" t="s">
        <v>690</v>
      </c>
      <c r="E975" s="6" t="s">
        <v>77</v>
      </c>
      <c r="F975" s="37">
        <v>81</v>
      </c>
      <c r="G975" s="37">
        <v>0</v>
      </c>
      <c r="H975" s="27">
        <v>30264</v>
      </c>
      <c r="I975" s="27">
        <v>0</v>
      </c>
      <c r="J975" s="12" t="s">
        <v>10</v>
      </c>
      <c r="K975" s="23">
        <v>0</v>
      </c>
      <c r="L975" s="23">
        <v>0</v>
      </c>
    </row>
    <row r="976" spans="1:12" x14ac:dyDescent="0.3">
      <c r="A976" s="6" t="s">
        <v>6705</v>
      </c>
      <c r="B976" s="32">
        <v>41304</v>
      </c>
      <c r="C976" s="6" t="s">
        <v>4604</v>
      </c>
      <c r="D976" s="6" t="s">
        <v>701</v>
      </c>
      <c r="E976" s="6" t="s">
        <v>77</v>
      </c>
      <c r="F976" s="37">
        <v>40</v>
      </c>
      <c r="G976" s="37">
        <v>642</v>
      </c>
      <c r="H976" s="27">
        <v>46904</v>
      </c>
      <c r="I976" s="27">
        <v>220000</v>
      </c>
      <c r="J976" s="12" t="s">
        <v>11</v>
      </c>
      <c r="K976" s="23">
        <v>171</v>
      </c>
      <c r="L976" s="23">
        <v>642</v>
      </c>
    </row>
    <row r="977" spans="1:12" x14ac:dyDescent="0.3">
      <c r="A977" s="6" t="s">
        <v>6705</v>
      </c>
      <c r="B977" s="32">
        <v>41309</v>
      </c>
      <c r="C977" s="6" t="s">
        <v>4621</v>
      </c>
      <c r="D977" s="6" t="s">
        <v>1017</v>
      </c>
      <c r="E977" s="6" t="s">
        <v>77</v>
      </c>
      <c r="F977" s="37">
        <v>26</v>
      </c>
      <c r="G977" s="37">
        <v>10</v>
      </c>
      <c r="H977" s="27">
        <v>34684</v>
      </c>
      <c r="I977" s="27">
        <v>0</v>
      </c>
      <c r="J977" s="12" t="s">
        <v>10</v>
      </c>
      <c r="K977" s="23">
        <v>0</v>
      </c>
      <c r="L977" s="23">
        <v>10</v>
      </c>
    </row>
    <row r="978" spans="1:12" x14ac:dyDescent="0.3">
      <c r="A978" s="6" t="s">
        <v>6705</v>
      </c>
      <c r="B978" s="32">
        <v>41324</v>
      </c>
      <c r="C978" s="6" t="s">
        <v>4629</v>
      </c>
      <c r="D978" s="6" t="s">
        <v>2318</v>
      </c>
      <c r="E978" s="6" t="s">
        <v>77</v>
      </c>
      <c r="F978" s="37">
        <v>52</v>
      </c>
      <c r="G978" s="37">
        <v>0</v>
      </c>
      <c r="H978" s="27">
        <v>34476</v>
      </c>
      <c r="I978" s="27">
        <v>15750</v>
      </c>
      <c r="J978" s="12" t="s">
        <v>11</v>
      </c>
      <c r="K978" s="23">
        <v>28</v>
      </c>
      <c r="L978" s="23">
        <v>0</v>
      </c>
    </row>
    <row r="979" spans="1:12" x14ac:dyDescent="0.3">
      <c r="A979" s="6" t="s">
        <v>6705</v>
      </c>
      <c r="B979" s="32">
        <v>41325</v>
      </c>
      <c r="C979" s="6" t="s">
        <v>4637</v>
      </c>
      <c r="D979" s="6" t="s">
        <v>213</v>
      </c>
      <c r="E979" s="6" t="s">
        <v>77</v>
      </c>
      <c r="F979" s="37">
        <v>111</v>
      </c>
      <c r="G979" s="37">
        <v>156</v>
      </c>
      <c r="H979" s="27">
        <v>37960</v>
      </c>
      <c r="I979" s="27">
        <v>0</v>
      </c>
      <c r="J979" s="12" t="s">
        <v>10</v>
      </c>
      <c r="K979" s="23">
        <v>0</v>
      </c>
      <c r="L979" s="23">
        <v>156</v>
      </c>
    </row>
    <row r="980" spans="1:12" x14ac:dyDescent="0.3">
      <c r="A980" s="6" t="s">
        <v>6705</v>
      </c>
      <c r="B980" s="32">
        <v>41326</v>
      </c>
      <c r="C980" s="6" t="s">
        <v>4645</v>
      </c>
      <c r="D980" s="6" t="s">
        <v>354</v>
      </c>
      <c r="E980" s="6" t="s">
        <v>77</v>
      </c>
      <c r="F980" s="37">
        <v>134</v>
      </c>
      <c r="G980" s="37">
        <v>0</v>
      </c>
      <c r="H980" s="27">
        <v>23400</v>
      </c>
      <c r="I980" s="27">
        <v>250000</v>
      </c>
      <c r="J980" s="12" t="s">
        <v>11</v>
      </c>
      <c r="K980" s="23">
        <v>83</v>
      </c>
      <c r="L980" s="23">
        <v>0</v>
      </c>
    </row>
    <row r="981" spans="1:12" x14ac:dyDescent="0.3">
      <c r="A981" s="6" t="s">
        <v>6705</v>
      </c>
      <c r="B981" s="32">
        <v>41332</v>
      </c>
      <c r="C981" s="6" t="s">
        <v>4662</v>
      </c>
      <c r="D981" s="6" t="s">
        <v>1237</v>
      </c>
      <c r="E981" s="6" t="s">
        <v>77</v>
      </c>
      <c r="F981" s="37">
        <v>10</v>
      </c>
      <c r="G981" s="37">
        <v>74</v>
      </c>
      <c r="H981" s="27">
        <v>25480</v>
      </c>
      <c r="I981" s="27">
        <v>0</v>
      </c>
      <c r="J981" s="12" t="s">
        <v>10</v>
      </c>
      <c r="K981" s="23">
        <v>2</v>
      </c>
      <c r="L981" s="23">
        <v>74</v>
      </c>
    </row>
    <row r="982" spans="1:12" x14ac:dyDescent="0.3">
      <c r="A982" s="6" t="s">
        <v>6705</v>
      </c>
      <c r="B982" s="32">
        <v>41332</v>
      </c>
      <c r="C982" s="6" t="s">
        <v>4654</v>
      </c>
      <c r="D982" s="6" t="s">
        <v>213</v>
      </c>
      <c r="E982" s="6" t="s">
        <v>77</v>
      </c>
      <c r="F982" s="37">
        <v>37</v>
      </c>
      <c r="G982" s="37">
        <v>123</v>
      </c>
      <c r="H982" s="27">
        <v>32812</v>
      </c>
      <c r="I982" s="27">
        <v>46125</v>
      </c>
      <c r="J982" s="12" t="s">
        <v>11</v>
      </c>
      <c r="K982" s="23">
        <v>38</v>
      </c>
      <c r="L982" s="23">
        <v>123</v>
      </c>
    </row>
    <row r="983" spans="1:12" x14ac:dyDescent="0.3">
      <c r="A983" s="6" t="s">
        <v>6705</v>
      </c>
      <c r="B983" s="32">
        <v>41337</v>
      </c>
      <c r="C983" s="6" t="s">
        <v>4668</v>
      </c>
      <c r="D983" s="6" t="s">
        <v>3262</v>
      </c>
      <c r="E983" s="6" t="s">
        <v>77</v>
      </c>
      <c r="F983" s="37">
        <v>121</v>
      </c>
      <c r="G983" s="37">
        <v>0</v>
      </c>
      <c r="H983" s="27">
        <v>28912</v>
      </c>
      <c r="I983" s="27">
        <v>0</v>
      </c>
      <c r="J983" s="12" t="s">
        <v>10</v>
      </c>
      <c r="K983" s="23">
        <v>107</v>
      </c>
      <c r="L983" s="23">
        <v>0</v>
      </c>
    </row>
    <row r="984" spans="1:12" x14ac:dyDescent="0.3">
      <c r="A984" s="6" t="s">
        <v>6705</v>
      </c>
      <c r="B984" s="32">
        <v>41338</v>
      </c>
      <c r="C984" s="6" t="s">
        <v>4675</v>
      </c>
      <c r="D984" s="6" t="s">
        <v>743</v>
      </c>
      <c r="E984" s="6" t="s">
        <v>77</v>
      </c>
      <c r="F984" s="37">
        <v>29</v>
      </c>
      <c r="G984" s="37">
        <v>218</v>
      </c>
      <c r="H984" s="27">
        <v>38168</v>
      </c>
      <c r="I984" s="27">
        <v>48000</v>
      </c>
      <c r="J984" s="12" t="s">
        <v>11</v>
      </c>
      <c r="K984" s="23">
        <v>120</v>
      </c>
      <c r="L984" s="23">
        <v>218</v>
      </c>
    </row>
    <row r="985" spans="1:12" x14ac:dyDescent="0.3">
      <c r="A985" s="6" t="s">
        <v>6705</v>
      </c>
      <c r="B985" s="32">
        <v>41344</v>
      </c>
      <c r="C985" s="6" t="s">
        <v>4691</v>
      </c>
      <c r="D985" s="6" t="s">
        <v>213</v>
      </c>
      <c r="E985" s="6" t="s">
        <v>77</v>
      </c>
      <c r="F985" s="37">
        <v>113</v>
      </c>
      <c r="G985" s="37">
        <v>198</v>
      </c>
      <c r="H985" s="27">
        <v>37960</v>
      </c>
      <c r="I985" s="27">
        <v>0</v>
      </c>
      <c r="J985" s="12" t="s">
        <v>10</v>
      </c>
      <c r="K985" s="23">
        <v>30</v>
      </c>
      <c r="L985" s="23">
        <v>198</v>
      </c>
    </row>
    <row r="986" spans="1:12" x14ac:dyDescent="0.3">
      <c r="A986" s="6" t="s">
        <v>6705</v>
      </c>
      <c r="B986" s="32">
        <v>41348</v>
      </c>
      <c r="C986" s="6" t="s">
        <v>4699</v>
      </c>
      <c r="D986" s="6" t="s">
        <v>190</v>
      </c>
      <c r="E986" s="6" t="s">
        <v>77</v>
      </c>
      <c r="F986" s="37">
        <v>36</v>
      </c>
      <c r="G986" s="37">
        <v>0</v>
      </c>
      <c r="H986" s="27">
        <v>30472</v>
      </c>
      <c r="I986" s="27">
        <v>80000</v>
      </c>
      <c r="J986" s="12" t="s">
        <v>11</v>
      </c>
      <c r="K986" s="23">
        <v>41</v>
      </c>
      <c r="L986" s="23">
        <v>0</v>
      </c>
    </row>
    <row r="987" spans="1:12" x14ac:dyDescent="0.3">
      <c r="A987" s="6" t="s">
        <v>6705</v>
      </c>
      <c r="B987" s="32">
        <v>41352</v>
      </c>
      <c r="C987" s="6" t="s">
        <v>4707</v>
      </c>
      <c r="D987" s="6" t="s">
        <v>138</v>
      </c>
      <c r="E987" s="6" t="s">
        <v>77</v>
      </c>
      <c r="F987" s="37">
        <v>47</v>
      </c>
      <c r="G987" s="37">
        <v>0</v>
      </c>
      <c r="H987" s="27">
        <v>29848</v>
      </c>
      <c r="I987" s="27">
        <v>117000</v>
      </c>
      <c r="J987" s="12" t="s">
        <v>11</v>
      </c>
      <c r="K987" s="23">
        <v>158</v>
      </c>
      <c r="L987" s="23">
        <v>0</v>
      </c>
    </row>
    <row r="988" spans="1:12" x14ac:dyDescent="0.3">
      <c r="A988" s="6" t="s">
        <v>6705</v>
      </c>
      <c r="B988" s="32">
        <v>41373</v>
      </c>
      <c r="C988" s="6" t="s">
        <v>4716</v>
      </c>
      <c r="D988" s="6" t="s">
        <v>466</v>
      </c>
      <c r="E988" s="6" t="s">
        <v>77</v>
      </c>
      <c r="F988" s="37">
        <v>131</v>
      </c>
      <c r="G988" s="37">
        <v>40</v>
      </c>
      <c r="H988" s="27">
        <v>40716</v>
      </c>
      <c r="I988" s="27">
        <v>0</v>
      </c>
      <c r="J988" s="12" t="s">
        <v>10</v>
      </c>
      <c r="K988" s="23">
        <v>59</v>
      </c>
      <c r="L988" s="23">
        <v>40</v>
      </c>
    </row>
    <row r="989" spans="1:12" x14ac:dyDescent="0.3">
      <c r="A989" s="6" t="s">
        <v>6705</v>
      </c>
      <c r="B989" s="32">
        <v>41382</v>
      </c>
      <c r="C989" s="6" t="s">
        <v>4725</v>
      </c>
      <c r="D989" s="6" t="s">
        <v>1268</v>
      </c>
      <c r="E989" s="6" t="s">
        <v>77</v>
      </c>
      <c r="F989" s="37">
        <v>28</v>
      </c>
      <c r="G989" s="37">
        <v>12</v>
      </c>
      <c r="H989" s="27">
        <v>23920</v>
      </c>
      <c r="I989" s="27">
        <v>0</v>
      </c>
      <c r="J989" s="12" t="s">
        <v>10</v>
      </c>
      <c r="K989" s="23">
        <v>0</v>
      </c>
      <c r="L989" s="23">
        <v>12</v>
      </c>
    </row>
    <row r="990" spans="1:12" x14ac:dyDescent="0.3">
      <c r="A990" s="6" t="s">
        <v>6705</v>
      </c>
      <c r="B990" s="32">
        <v>41393</v>
      </c>
      <c r="C990" s="6" t="s">
        <v>4732</v>
      </c>
      <c r="D990" s="6" t="s">
        <v>3417</v>
      </c>
      <c r="E990" s="6" t="s">
        <v>77</v>
      </c>
      <c r="F990" s="37">
        <v>77</v>
      </c>
      <c r="G990" s="37">
        <v>0</v>
      </c>
      <c r="H990" s="27">
        <v>29744</v>
      </c>
      <c r="I990" s="27">
        <v>0</v>
      </c>
      <c r="J990" s="12" t="s">
        <v>10</v>
      </c>
      <c r="K990" s="23">
        <v>0</v>
      </c>
      <c r="L990" s="23">
        <v>0</v>
      </c>
    </row>
    <row r="991" spans="1:12" x14ac:dyDescent="0.3">
      <c r="A991" s="6" t="s">
        <v>6705</v>
      </c>
      <c r="B991" s="32">
        <v>41408</v>
      </c>
      <c r="C991" s="6" t="s">
        <v>4740</v>
      </c>
      <c r="D991" s="6" t="s">
        <v>354</v>
      </c>
      <c r="E991" s="6" t="s">
        <v>77</v>
      </c>
      <c r="F991" s="37">
        <v>135</v>
      </c>
      <c r="G991" s="37">
        <v>0</v>
      </c>
      <c r="H991" s="27">
        <v>37388</v>
      </c>
      <c r="I991" s="27">
        <v>0</v>
      </c>
      <c r="J991" s="12" t="s">
        <v>10</v>
      </c>
      <c r="K991" s="23">
        <v>0</v>
      </c>
      <c r="L991" s="23">
        <v>0</v>
      </c>
    </row>
    <row r="992" spans="1:12" x14ac:dyDescent="0.3">
      <c r="A992" s="6" t="s">
        <v>6705</v>
      </c>
      <c r="B992" s="32">
        <v>41442</v>
      </c>
      <c r="C992" s="6" t="s">
        <v>4748</v>
      </c>
      <c r="D992" s="6" t="s">
        <v>234</v>
      </c>
      <c r="E992" s="6" t="s">
        <v>77</v>
      </c>
      <c r="F992" s="37">
        <v>10</v>
      </c>
      <c r="G992" s="37">
        <v>15</v>
      </c>
      <c r="H992" s="27">
        <v>40768</v>
      </c>
      <c r="I992" s="27">
        <v>0</v>
      </c>
      <c r="J992" s="12" t="s">
        <v>10</v>
      </c>
      <c r="K992" s="23">
        <v>5</v>
      </c>
      <c r="L992" s="23">
        <v>15</v>
      </c>
    </row>
    <row r="993" spans="1:12" x14ac:dyDescent="0.3">
      <c r="A993" s="6" t="s">
        <v>6705</v>
      </c>
      <c r="B993" s="32">
        <v>41443</v>
      </c>
      <c r="C993" s="6" t="s">
        <v>4756</v>
      </c>
      <c r="D993" s="6" t="s">
        <v>282</v>
      </c>
      <c r="E993" s="6" t="s">
        <v>77</v>
      </c>
      <c r="F993" s="37">
        <v>32</v>
      </c>
      <c r="G993" s="37">
        <v>65</v>
      </c>
      <c r="H993" s="27">
        <v>58448</v>
      </c>
      <c r="I993" s="27">
        <v>75000</v>
      </c>
      <c r="J993" s="12" t="s">
        <v>11</v>
      </c>
      <c r="K993" s="23">
        <v>38</v>
      </c>
      <c r="L993" s="23">
        <v>65</v>
      </c>
    </row>
    <row r="994" spans="1:12" x14ac:dyDescent="0.3">
      <c r="A994" s="6" t="s">
        <v>6705</v>
      </c>
      <c r="B994" s="32">
        <v>41446</v>
      </c>
      <c r="C994" s="6" t="s">
        <v>4764</v>
      </c>
      <c r="D994" s="6" t="s">
        <v>1461</v>
      </c>
      <c r="E994" s="6" t="s">
        <v>77</v>
      </c>
      <c r="F994" s="37">
        <v>81</v>
      </c>
      <c r="G994" s="37">
        <v>50</v>
      </c>
      <c r="H994" s="27">
        <v>23088</v>
      </c>
      <c r="I994" s="27">
        <v>0</v>
      </c>
      <c r="J994" s="12" t="s">
        <v>10</v>
      </c>
      <c r="K994" s="23">
        <v>0</v>
      </c>
      <c r="L994" s="23">
        <v>50</v>
      </c>
    </row>
    <row r="995" spans="1:12" x14ac:dyDescent="0.3">
      <c r="A995" s="6" t="s">
        <v>6705</v>
      </c>
      <c r="B995" s="32">
        <v>41449</v>
      </c>
      <c r="C995" s="6" t="s">
        <v>4772</v>
      </c>
      <c r="D995" s="6" t="s">
        <v>98</v>
      </c>
      <c r="E995" s="6" t="s">
        <v>77</v>
      </c>
      <c r="F995" s="37">
        <v>45</v>
      </c>
      <c r="G995" s="37">
        <v>217</v>
      </c>
      <c r="H995" s="27">
        <v>23764</v>
      </c>
      <c r="I995" s="27">
        <v>0</v>
      </c>
      <c r="J995" s="12" t="s">
        <v>10</v>
      </c>
      <c r="K995" s="23">
        <v>0</v>
      </c>
      <c r="L995" s="23">
        <v>217</v>
      </c>
    </row>
    <row r="996" spans="1:12" x14ac:dyDescent="0.3">
      <c r="A996" s="6" t="s">
        <v>6705</v>
      </c>
      <c r="B996" s="32">
        <v>41451</v>
      </c>
      <c r="C996" s="6" t="s">
        <v>4781</v>
      </c>
      <c r="D996" s="6" t="s">
        <v>1634</v>
      </c>
      <c r="E996" s="6" t="s">
        <v>328</v>
      </c>
      <c r="F996" s="37">
        <v>198</v>
      </c>
      <c r="G996" s="37">
        <v>180</v>
      </c>
      <c r="H996" s="27">
        <v>25584</v>
      </c>
      <c r="I996" s="27">
        <v>200000</v>
      </c>
      <c r="J996" s="12" t="s">
        <v>11</v>
      </c>
      <c r="K996" s="23">
        <v>0</v>
      </c>
      <c r="L996" s="23">
        <v>180</v>
      </c>
    </row>
    <row r="997" spans="1:12" x14ac:dyDescent="0.3">
      <c r="A997" s="6" t="s">
        <v>6705</v>
      </c>
      <c r="B997" s="32">
        <v>41453</v>
      </c>
      <c r="C997" s="6" t="s">
        <v>4789</v>
      </c>
      <c r="D997" s="6" t="s">
        <v>1720</v>
      </c>
      <c r="E997" s="6" t="s">
        <v>77</v>
      </c>
      <c r="F997" s="37">
        <v>18</v>
      </c>
      <c r="G997" s="37">
        <v>60</v>
      </c>
      <c r="H997" s="27">
        <v>27508</v>
      </c>
      <c r="I997" s="27">
        <v>0</v>
      </c>
      <c r="J997" s="12" t="s">
        <v>10</v>
      </c>
      <c r="K997" s="23">
        <v>0</v>
      </c>
      <c r="L997" s="23">
        <v>60</v>
      </c>
    </row>
    <row r="998" spans="1:12" x14ac:dyDescent="0.3">
      <c r="A998" s="6" t="s">
        <v>6705</v>
      </c>
      <c r="B998" s="32">
        <v>41453</v>
      </c>
      <c r="C998" s="6" t="s">
        <v>4798</v>
      </c>
      <c r="D998" s="6" t="s">
        <v>690</v>
      </c>
      <c r="E998" s="6" t="s">
        <v>77</v>
      </c>
      <c r="F998" s="37">
        <v>36</v>
      </c>
      <c r="G998" s="37">
        <v>566</v>
      </c>
      <c r="H998" s="27">
        <v>44044</v>
      </c>
      <c r="I998" s="27">
        <v>40000</v>
      </c>
      <c r="J998" s="12" t="s">
        <v>11</v>
      </c>
      <c r="K998" s="23">
        <v>7</v>
      </c>
      <c r="L998" s="23">
        <v>566</v>
      </c>
    </row>
    <row r="999" spans="1:12" x14ac:dyDescent="0.3">
      <c r="A999" s="6" t="s">
        <v>6705</v>
      </c>
      <c r="B999" s="32">
        <v>41467</v>
      </c>
      <c r="C999" s="6" t="s">
        <v>4817</v>
      </c>
      <c r="D999" s="6" t="s">
        <v>4818</v>
      </c>
      <c r="E999" s="6" t="s">
        <v>77</v>
      </c>
      <c r="F999" s="37">
        <v>404</v>
      </c>
      <c r="G999" s="37">
        <v>87</v>
      </c>
      <c r="H999" s="27">
        <v>26728</v>
      </c>
      <c r="I999" s="27">
        <v>0</v>
      </c>
      <c r="J999" s="12" t="s">
        <v>10</v>
      </c>
      <c r="K999" s="23">
        <v>0</v>
      </c>
      <c r="L999" s="23">
        <v>87</v>
      </c>
    </row>
    <row r="1000" spans="1:12" x14ac:dyDescent="0.3">
      <c r="A1000" s="6" t="s">
        <v>6705</v>
      </c>
      <c r="B1000" s="32">
        <v>41470</v>
      </c>
      <c r="C1000" s="6" t="s">
        <v>1025</v>
      </c>
      <c r="D1000" s="6" t="s">
        <v>282</v>
      </c>
      <c r="E1000" s="6" t="s">
        <v>77</v>
      </c>
      <c r="F1000" s="37">
        <v>46</v>
      </c>
      <c r="G1000" s="37">
        <v>667</v>
      </c>
      <c r="H1000" s="27">
        <v>33696</v>
      </c>
      <c r="I1000" s="27">
        <v>103000</v>
      </c>
      <c r="J1000" s="12" t="s">
        <v>11</v>
      </c>
      <c r="K1000" s="23">
        <v>52</v>
      </c>
      <c r="L1000" s="23">
        <v>667</v>
      </c>
    </row>
    <row r="1001" spans="1:12" x14ac:dyDescent="0.3">
      <c r="A1001" s="6" t="s">
        <v>6705</v>
      </c>
      <c r="B1001" s="32">
        <v>41491</v>
      </c>
      <c r="C1001" s="6" t="s">
        <v>4830</v>
      </c>
      <c r="D1001" s="6" t="s">
        <v>476</v>
      </c>
      <c r="E1001" s="6" t="s">
        <v>77</v>
      </c>
      <c r="F1001" s="37">
        <v>146</v>
      </c>
      <c r="G1001" s="37">
        <v>1494</v>
      </c>
      <c r="H1001" s="27">
        <v>38844</v>
      </c>
      <c r="I1001" s="27">
        <v>0</v>
      </c>
      <c r="J1001" s="12" t="s">
        <v>10</v>
      </c>
      <c r="K1001" s="23">
        <v>22</v>
      </c>
      <c r="L1001" s="23">
        <v>1494</v>
      </c>
    </row>
    <row r="1002" spans="1:12" x14ac:dyDescent="0.3">
      <c r="A1002" s="6" t="s">
        <v>6705</v>
      </c>
      <c r="B1002" s="32">
        <v>41508</v>
      </c>
      <c r="C1002" s="6" t="s">
        <v>4838</v>
      </c>
      <c r="D1002" s="6" t="s">
        <v>354</v>
      </c>
      <c r="E1002" s="6" t="s">
        <v>4786</v>
      </c>
      <c r="F1002" s="37">
        <v>41</v>
      </c>
      <c r="G1002" s="37">
        <v>0</v>
      </c>
      <c r="H1002" s="27">
        <v>37752</v>
      </c>
      <c r="I1002" s="27">
        <v>24125</v>
      </c>
      <c r="J1002" s="12" t="s">
        <v>11</v>
      </c>
      <c r="K1002" s="23">
        <v>43</v>
      </c>
      <c r="L1002" s="23">
        <v>0</v>
      </c>
    </row>
    <row r="1003" spans="1:12" x14ac:dyDescent="0.3">
      <c r="A1003" s="6" t="s">
        <v>6705</v>
      </c>
      <c r="B1003" s="32">
        <v>41516</v>
      </c>
      <c r="C1003" s="6" t="s">
        <v>4846</v>
      </c>
      <c r="D1003" s="6" t="s">
        <v>1684</v>
      </c>
      <c r="E1003" s="6" t="s">
        <v>77</v>
      </c>
      <c r="F1003" s="37">
        <v>81</v>
      </c>
      <c r="G1003" s="37">
        <v>0</v>
      </c>
      <c r="H1003" s="27">
        <v>34476</v>
      </c>
      <c r="I1003" s="27">
        <v>219120</v>
      </c>
      <c r="J1003" s="12" t="s">
        <v>11</v>
      </c>
      <c r="K1003" s="23">
        <v>67</v>
      </c>
      <c r="L1003" s="23">
        <v>0</v>
      </c>
    </row>
    <row r="1004" spans="1:12" x14ac:dyDescent="0.3">
      <c r="A1004" s="6" t="s">
        <v>6705</v>
      </c>
      <c r="B1004" s="32">
        <v>41520</v>
      </c>
      <c r="C1004" s="6" t="s">
        <v>4854</v>
      </c>
      <c r="D1004" s="6" t="s">
        <v>138</v>
      </c>
      <c r="E1004" s="6" t="s">
        <v>77</v>
      </c>
      <c r="F1004" s="37">
        <v>143</v>
      </c>
      <c r="G1004" s="37">
        <v>84</v>
      </c>
      <c r="H1004" s="27">
        <v>29848</v>
      </c>
      <c r="I1004" s="27">
        <v>0</v>
      </c>
      <c r="J1004" s="12" t="s">
        <v>10</v>
      </c>
      <c r="K1004" s="23">
        <v>0</v>
      </c>
      <c r="L1004" s="23">
        <v>84</v>
      </c>
    </row>
    <row r="1005" spans="1:12" x14ac:dyDescent="0.3">
      <c r="A1005" s="6" t="s">
        <v>6705</v>
      </c>
      <c r="B1005" s="32">
        <v>41523</v>
      </c>
      <c r="C1005" s="6" t="s">
        <v>4863</v>
      </c>
      <c r="D1005" s="6" t="s">
        <v>1586</v>
      </c>
      <c r="E1005" s="6" t="s">
        <v>77</v>
      </c>
      <c r="F1005" s="37">
        <v>69</v>
      </c>
      <c r="G1005" s="37">
        <v>0</v>
      </c>
      <c r="H1005" s="27">
        <v>35672</v>
      </c>
      <c r="I1005" s="27">
        <v>0</v>
      </c>
      <c r="J1005" s="12" t="s">
        <v>10</v>
      </c>
      <c r="K1005" s="23">
        <v>5</v>
      </c>
      <c r="L1005" s="23">
        <v>0</v>
      </c>
    </row>
    <row r="1006" spans="1:12" x14ac:dyDescent="0.3">
      <c r="A1006" s="6" t="s">
        <v>6705</v>
      </c>
      <c r="B1006" s="32">
        <v>41529</v>
      </c>
      <c r="C1006" s="6" t="s">
        <v>4872</v>
      </c>
      <c r="D1006" s="6" t="s">
        <v>221</v>
      </c>
      <c r="E1006" s="6" t="s">
        <v>77</v>
      </c>
      <c r="F1006" s="37">
        <v>32</v>
      </c>
      <c r="G1006" s="37">
        <v>321</v>
      </c>
      <c r="H1006" s="27">
        <v>46800</v>
      </c>
      <c r="I1006" s="27">
        <v>0</v>
      </c>
      <c r="J1006" s="12" t="s">
        <v>10</v>
      </c>
      <c r="K1006" s="23">
        <v>0</v>
      </c>
      <c r="L1006" s="23">
        <v>321</v>
      </c>
    </row>
    <row r="1007" spans="1:12" x14ac:dyDescent="0.3">
      <c r="A1007" s="6" t="s">
        <v>6705</v>
      </c>
      <c r="B1007" s="32">
        <v>41541</v>
      </c>
      <c r="C1007" s="6" t="s">
        <v>4880</v>
      </c>
      <c r="D1007" s="6" t="s">
        <v>1957</v>
      </c>
      <c r="E1007" s="6" t="s">
        <v>77</v>
      </c>
      <c r="F1007" s="37">
        <v>90</v>
      </c>
      <c r="G1007" s="37">
        <v>196</v>
      </c>
      <c r="H1007" s="27">
        <v>63180</v>
      </c>
      <c r="I1007" s="27">
        <v>300000</v>
      </c>
      <c r="J1007" s="12" t="s">
        <v>11</v>
      </c>
      <c r="K1007" s="23">
        <v>88</v>
      </c>
      <c r="L1007" s="23">
        <v>196</v>
      </c>
    </row>
    <row r="1008" spans="1:12" x14ac:dyDescent="0.3">
      <c r="A1008" s="6" t="s">
        <v>6705</v>
      </c>
      <c r="B1008" s="32">
        <v>41549</v>
      </c>
      <c r="C1008" s="6" t="s">
        <v>4889</v>
      </c>
      <c r="D1008" s="6" t="s">
        <v>82</v>
      </c>
      <c r="E1008" s="6" t="s">
        <v>77</v>
      </c>
      <c r="F1008" s="37">
        <v>65</v>
      </c>
      <c r="G1008" s="37">
        <v>0</v>
      </c>
      <c r="H1008" s="27">
        <v>41288</v>
      </c>
      <c r="I1008" s="27">
        <v>0</v>
      </c>
      <c r="J1008" s="12" t="s">
        <v>10</v>
      </c>
      <c r="K1008" s="23">
        <v>31</v>
      </c>
      <c r="L1008" s="23">
        <v>0</v>
      </c>
    </row>
    <row r="1009" spans="1:12" x14ac:dyDescent="0.3">
      <c r="A1009" s="6" t="s">
        <v>6705</v>
      </c>
      <c r="B1009" s="32">
        <v>41550</v>
      </c>
      <c r="C1009" s="6" t="s">
        <v>4896</v>
      </c>
      <c r="D1009" s="6" t="s">
        <v>1461</v>
      </c>
      <c r="E1009" s="6" t="s">
        <v>77</v>
      </c>
      <c r="F1009" s="37">
        <v>59</v>
      </c>
      <c r="G1009" s="37">
        <v>82</v>
      </c>
      <c r="H1009" s="27">
        <v>41652</v>
      </c>
      <c r="I1009" s="27">
        <v>100000</v>
      </c>
      <c r="J1009" s="12" t="s">
        <v>11</v>
      </c>
      <c r="K1009" s="23">
        <v>62</v>
      </c>
      <c r="L1009" s="23">
        <v>82</v>
      </c>
    </row>
    <row r="1010" spans="1:12" x14ac:dyDescent="0.3">
      <c r="A1010" s="6" t="s">
        <v>6705</v>
      </c>
      <c r="B1010" s="32">
        <v>41550</v>
      </c>
      <c r="C1010" s="6" t="s">
        <v>1901</v>
      </c>
      <c r="D1010" s="6" t="s">
        <v>173</v>
      </c>
      <c r="E1010" s="6" t="s">
        <v>77</v>
      </c>
      <c r="F1010" s="37">
        <v>92</v>
      </c>
      <c r="G1010" s="37">
        <v>116</v>
      </c>
      <c r="H1010" s="27">
        <v>30264</v>
      </c>
      <c r="I1010" s="27">
        <v>246000</v>
      </c>
      <c r="J1010" s="12" t="s">
        <v>11</v>
      </c>
      <c r="K1010" s="23">
        <v>160</v>
      </c>
      <c r="L1010" s="23">
        <v>116</v>
      </c>
    </row>
    <row r="1011" spans="1:12" x14ac:dyDescent="0.3">
      <c r="A1011" s="6" t="s">
        <v>6705</v>
      </c>
      <c r="B1011" s="32">
        <v>41569</v>
      </c>
      <c r="C1011" s="6" t="s">
        <v>4911</v>
      </c>
      <c r="D1011" s="6" t="s">
        <v>2385</v>
      </c>
      <c r="E1011" s="6" t="s">
        <v>77</v>
      </c>
      <c r="F1011" s="37">
        <v>68</v>
      </c>
      <c r="G1011" s="37">
        <v>139</v>
      </c>
      <c r="H1011" s="27">
        <v>59592</v>
      </c>
      <c r="I1011" s="27">
        <v>440000</v>
      </c>
      <c r="J1011" s="12" t="s">
        <v>11</v>
      </c>
      <c r="K1011" s="23">
        <v>89</v>
      </c>
      <c r="L1011" s="23">
        <v>139</v>
      </c>
    </row>
    <row r="1012" spans="1:12" x14ac:dyDescent="0.3">
      <c r="A1012" s="6" t="s">
        <v>6705</v>
      </c>
      <c r="B1012" s="32">
        <v>41584</v>
      </c>
      <c r="C1012" s="6" t="s">
        <v>4920</v>
      </c>
      <c r="D1012" s="6" t="s">
        <v>432</v>
      </c>
      <c r="E1012" s="6" t="s">
        <v>408</v>
      </c>
      <c r="F1012" s="37">
        <v>68</v>
      </c>
      <c r="G1012" s="37">
        <v>442</v>
      </c>
      <c r="H1012" s="27">
        <v>65676</v>
      </c>
      <c r="I1012" s="27">
        <v>0</v>
      </c>
      <c r="J1012" s="12" t="s">
        <v>10</v>
      </c>
      <c r="K1012" s="23">
        <v>0</v>
      </c>
      <c r="L1012" s="23">
        <v>442</v>
      </c>
    </row>
    <row r="1013" spans="1:12" x14ac:dyDescent="0.3">
      <c r="A1013" s="6" t="s">
        <v>6705</v>
      </c>
      <c r="B1013" s="32">
        <v>41591</v>
      </c>
      <c r="C1013" s="6" t="s">
        <v>4928</v>
      </c>
      <c r="D1013" s="6" t="s">
        <v>4929</v>
      </c>
      <c r="E1013" s="6" t="s">
        <v>728</v>
      </c>
      <c r="F1013" s="37">
        <v>29</v>
      </c>
      <c r="G1013" s="37">
        <v>10</v>
      </c>
      <c r="H1013" s="27">
        <v>76492</v>
      </c>
      <c r="I1013" s="27">
        <v>0</v>
      </c>
      <c r="J1013" s="12" t="s">
        <v>10</v>
      </c>
      <c r="K1013" s="23">
        <v>6</v>
      </c>
      <c r="L1013" s="23">
        <v>10</v>
      </c>
    </row>
    <row r="1014" spans="1:12" x14ac:dyDescent="0.3">
      <c r="A1014" s="6" t="s">
        <v>6705</v>
      </c>
      <c r="B1014" s="32">
        <v>41610</v>
      </c>
      <c r="C1014" s="6" t="s">
        <v>4937</v>
      </c>
      <c r="D1014" s="6" t="s">
        <v>165</v>
      </c>
      <c r="E1014" s="6" t="s">
        <v>77</v>
      </c>
      <c r="F1014" s="37">
        <v>59</v>
      </c>
      <c r="G1014" s="37">
        <v>0</v>
      </c>
      <c r="H1014" s="27">
        <v>42744</v>
      </c>
      <c r="I1014" s="27">
        <v>0</v>
      </c>
      <c r="J1014" s="12" t="s">
        <v>10</v>
      </c>
      <c r="K1014" s="23">
        <v>0</v>
      </c>
      <c r="L1014" s="23">
        <v>0</v>
      </c>
    </row>
    <row r="1015" spans="1:12" x14ac:dyDescent="0.3">
      <c r="A1015" s="6" t="s">
        <v>6705</v>
      </c>
      <c r="B1015" s="32">
        <v>41610</v>
      </c>
      <c r="C1015" s="6" t="s">
        <v>4943</v>
      </c>
      <c r="D1015" s="6" t="s">
        <v>221</v>
      </c>
      <c r="E1015" s="6" t="s">
        <v>77</v>
      </c>
      <c r="F1015" s="37">
        <v>51</v>
      </c>
      <c r="G1015" s="37">
        <v>84</v>
      </c>
      <c r="H1015" s="27">
        <v>34840</v>
      </c>
      <c r="I1015" s="27">
        <v>114000</v>
      </c>
      <c r="J1015" s="12" t="s">
        <v>11</v>
      </c>
      <c r="K1015" s="23">
        <v>56</v>
      </c>
      <c r="L1015" s="23">
        <v>84</v>
      </c>
    </row>
    <row r="1016" spans="1:12" x14ac:dyDescent="0.3">
      <c r="A1016" s="6" t="s">
        <v>6705</v>
      </c>
      <c r="B1016" s="32">
        <v>41614</v>
      </c>
      <c r="C1016" s="6" t="s">
        <v>4950</v>
      </c>
      <c r="D1016" s="6" t="s">
        <v>282</v>
      </c>
      <c r="E1016" s="6" t="s">
        <v>77</v>
      </c>
      <c r="F1016" s="37">
        <v>34</v>
      </c>
      <c r="G1016" s="37">
        <v>0</v>
      </c>
      <c r="H1016" s="27">
        <v>74620</v>
      </c>
      <c r="I1016" s="27">
        <v>29600</v>
      </c>
      <c r="J1016" s="12" t="s">
        <v>11</v>
      </c>
      <c r="K1016" s="23">
        <v>25</v>
      </c>
      <c r="L1016" s="23">
        <v>0</v>
      </c>
    </row>
    <row r="1017" spans="1:12" x14ac:dyDescent="0.3">
      <c r="A1017" s="6" t="s">
        <v>6705</v>
      </c>
      <c r="B1017" s="32">
        <v>41617</v>
      </c>
      <c r="C1017" s="6" t="s">
        <v>4956</v>
      </c>
      <c r="D1017" s="6" t="s">
        <v>533</v>
      </c>
      <c r="E1017" s="6" t="s">
        <v>328</v>
      </c>
      <c r="F1017" s="37">
        <v>405</v>
      </c>
      <c r="G1017" s="37">
        <v>1855</v>
      </c>
      <c r="H1017" s="27">
        <v>31824</v>
      </c>
      <c r="I1017" s="27">
        <v>0</v>
      </c>
      <c r="J1017" s="12" t="s">
        <v>10</v>
      </c>
      <c r="K1017" s="23">
        <v>165</v>
      </c>
      <c r="L1017" s="23">
        <v>1855</v>
      </c>
    </row>
    <row r="1018" spans="1:12" x14ac:dyDescent="0.3">
      <c r="A1018" s="6" t="s">
        <v>6705</v>
      </c>
      <c r="B1018" s="32">
        <v>41617</v>
      </c>
      <c r="C1018" s="6" t="s">
        <v>4964</v>
      </c>
      <c r="D1018" s="6" t="s">
        <v>873</v>
      </c>
      <c r="E1018" s="6" t="s">
        <v>77</v>
      </c>
      <c r="F1018" s="37">
        <v>54</v>
      </c>
      <c r="G1018" s="37">
        <v>94</v>
      </c>
      <c r="H1018" s="27">
        <v>38688</v>
      </c>
      <c r="I1018" s="27">
        <v>235000</v>
      </c>
      <c r="J1018" s="12" t="s">
        <v>11</v>
      </c>
      <c r="K1018" s="23">
        <v>61</v>
      </c>
      <c r="L1018" s="23">
        <v>94</v>
      </c>
    </row>
    <row r="1019" spans="1:12" x14ac:dyDescent="0.3">
      <c r="A1019" s="6" t="s">
        <v>6705</v>
      </c>
      <c r="B1019" s="32">
        <v>41624</v>
      </c>
      <c r="C1019" s="6" t="s">
        <v>4972</v>
      </c>
      <c r="D1019" s="6" t="s">
        <v>1161</v>
      </c>
      <c r="E1019" s="6" t="s">
        <v>77</v>
      </c>
      <c r="F1019" s="37">
        <v>48</v>
      </c>
      <c r="G1019" s="37">
        <v>15</v>
      </c>
      <c r="H1019" s="27">
        <v>23920</v>
      </c>
      <c r="I1019" s="27">
        <v>0</v>
      </c>
      <c r="J1019" s="12" t="s">
        <v>10</v>
      </c>
      <c r="K1019" s="23">
        <v>0</v>
      </c>
      <c r="L1019" s="23">
        <v>15</v>
      </c>
    </row>
    <row r="1020" spans="1:12" x14ac:dyDescent="0.3">
      <c r="A1020" s="6" t="s">
        <v>6705</v>
      </c>
      <c r="B1020" s="32">
        <v>41626</v>
      </c>
      <c r="C1020" s="6" t="s">
        <v>4979</v>
      </c>
      <c r="D1020" s="6" t="s">
        <v>375</v>
      </c>
      <c r="E1020" s="6" t="s">
        <v>77</v>
      </c>
      <c r="F1020" s="37">
        <v>50</v>
      </c>
      <c r="G1020" s="37">
        <v>0</v>
      </c>
      <c r="H1020" s="27">
        <v>32188</v>
      </c>
      <c r="I1020" s="27">
        <v>105000</v>
      </c>
      <c r="J1020" s="12" t="s">
        <v>11</v>
      </c>
      <c r="K1020" s="23">
        <v>29</v>
      </c>
      <c r="L1020" s="23">
        <v>0</v>
      </c>
    </row>
    <row r="1021" spans="1:12" x14ac:dyDescent="0.3">
      <c r="A1021" s="6" t="s">
        <v>6705</v>
      </c>
      <c r="B1021" s="32">
        <v>41628</v>
      </c>
      <c r="C1021" s="6" t="s">
        <v>4987</v>
      </c>
      <c r="D1021" s="6" t="s">
        <v>198</v>
      </c>
      <c r="E1021" s="6" t="s">
        <v>77</v>
      </c>
      <c r="F1021" s="37">
        <v>23</v>
      </c>
      <c r="G1021" s="37">
        <v>324</v>
      </c>
      <c r="H1021" s="27">
        <v>27456</v>
      </c>
      <c r="I1021" s="27">
        <v>0</v>
      </c>
      <c r="J1021" s="12" t="s">
        <v>10</v>
      </c>
      <c r="K1021" s="23">
        <v>0</v>
      </c>
      <c r="L1021" s="23">
        <v>324</v>
      </c>
    </row>
    <row r="1022" spans="1:12" x14ac:dyDescent="0.3">
      <c r="A1022" s="6" t="s">
        <v>6705</v>
      </c>
      <c r="B1022" s="32">
        <v>41638</v>
      </c>
      <c r="C1022" s="6" t="s">
        <v>4995</v>
      </c>
      <c r="D1022" s="6" t="s">
        <v>1161</v>
      </c>
      <c r="E1022" s="6" t="s">
        <v>77</v>
      </c>
      <c r="F1022" s="37">
        <v>39</v>
      </c>
      <c r="G1022" s="37">
        <v>36</v>
      </c>
      <c r="H1022" s="27">
        <v>30368</v>
      </c>
      <c r="I1022" s="27">
        <v>0</v>
      </c>
      <c r="J1022" s="12" t="s">
        <v>10</v>
      </c>
      <c r="K1022" s="23">
        <v>0</v>
      </c>
      <c r="L1022" s="23">
        <v>36</v>
      </c>
    </row>
    <row r="1023" spans="1:12" x14ac:dyDescent="0.3">
      <c r="A1023" s="6" t="s">
        <v>6705</v>
      </c>
      <c r="B1023" s="32">
        <v>41642</v>
      </c>
      <c r="C1023" s="6" t="s">
        <v>4106</v>
      </c>
      <c r="D1023" s="6" t="s">
        <v>4107</v>
      </c>
      <c r="E1023" s="6" t="s">
        <v>77</v>
      </c>
      <c r="F1023" s="37">
        <v>57</v>
      </c>
      <c r="G1023" s="37">
        <v>104</v>
      </c>
      <c r="H1023" s="27">
        <v>34060</v>
      </c>
      <c r="I1023" s="27">
        <v>147600</v>
      </c>
      <c r="J1023" s="12" t="s">
        <v>11</v>
      </c>
      <c r="K1023" s="23">
        <v>47</v>
      </c>
      <c r="L1023" s="23">
        <v>104</v>
      </c>
    </row>
    <row r="1024" spans="1:12" x14ac:dyDescent="0.3">
      <c r="A1024" s="6" t="s">
        <v>6705</v>
      </c>
      <c r="B1024" s="32">
        <v>41653</v>
      </c>
      <c r="C1024" s="6" t="s">
        <v>4114</v>
      </c>
      <c r="D1024" s="6" t="s">
        <v>1720</v>
      </c>
      <c r="E1024" s="6" t="s">
        <v>77</v>
      </c>
      <c r="F1024" s="37">
        <v>42</v>
      </c>
      <c r="G1024" s="37">
        <v>169</v>
      </c>
      <c r="H1024" s="27">
        <v>36660</v>
      </c>
      <c r="I1024" s="27">
        <v>0</v>
      </c>
      <c r="J1024" s="12" t="s">
        <v>10</v>
      </c>
      <c r="K1024" s="23">
        <v>0</v>
      </c>
      <c r="L1024" s="23">
        <v>169</v>
      </c>
    </row>
    <row r="1025" spans="1:12" x14ac:dyDescent="0.3">
      <c r="A1025" s="6" t="s">
        <v>6705</v>
      </c>
      <c r="B1025" s="32">
        <v>41660</v>
      </c>
      <c r="C1025" s="6" t="s">
        <v>4122</v>
      </c>
      <c r="D1025" s="6" t="s">
        <v>1041</v>
      </c>
      <c r="E1025" s="6" t="s">
        <v>717</v>
      </c>
      <c r="F1025" s="37">
        <v>29</v>
      </c>
      <c r="G1025" s="37">
        <v>0</v>
      </c>
      <c r="H1025" s="27">
        <v>34996</v>
      </c>
      <c r="I1025" s="27">
        <v>0</v>
      </c>
      <c r="J1025" s="12" t="s">
        <v>10</v>
      </c>
      <c r="K1025" s="23">
        <v>0</v>
      </c>
      <c r="L1025" s="23">
        <v>0</v>
      </c>
    </row>
    <row r="1026" spans="1:12" x14ac:dyDescent="0.3">
      <c r="A1026" s="6" t="s">
        <v>6705</v>
      </c>
      <c r="B1026" s="32">
        <v>41688</v>
      </c>
      <c r="C1026" s="6" t="s">
        <v>4130</v>
      </c>
      <c r="D1026" s="6" t="s">
        <v>213</v>
      </c>
      <c r="E1026" s="6" t="s">
        <v>77</v>
      </c>
      <c r="F1026" s="37">
        <v>45</v>
      </c>
      <c r="G1026" s="37">
        <v>0</v>
      </c>
      <c r="H1026" s="27">
        <v>40508</v>
      </c>
      <c r="I1026" s="27">
        <v>0</v>
      </c>
      <c r="J1026" s="12" t="s">
        <v>10</v>
      </c>
      <c r="K1026" s="23">
        <v>0</v>
      </c>
      <c r="L1026" s="23">
        <v>0</v>
      </c>
    </row>
    <row r="1027" spans="1:12" x14ac:dyDescent="0.3">
      <c r="A1027" s="6" t="s">
        <v>6705</v>
      </c>
      <c r="B1027" s="32">
        <v>41696</v>
      </c>
      <c r="C1027" s="6" t="s">
        <v>4138</v>
      </c>
      <c r="D1027" s="6" t="s">
        <v>2385</v>
      </c>
      <c r="E1027" s="6" t="s">
        <v>77</v>
      </c>
      <c r="F1027" s="37">
        <v>68</v>
      </c>
      <c r="G1027" s="37">
        <v>336</v>
      </c>
      <c r="H1027" s="27">
        <v>42640</v>
      </c>
      <c r="I1027" s="27">
        <v>0</v>
      </c>
      <c r="J1027" s="12" t="s">
        <v>10</v>
      </c>
      <c r="K1027" s="23">
        <v>0</v>
      </c>
      <c r="L1027" s="23">
        <v>336</v>
      </c>
    </row>
    <row r="1028" spans="1:12" x14ac:dyDescent="0.3">
      <c r="A1028" s="6" t="s">
        <v>6705</v>
      </c>
      <c r="B1028" s="32">
        <v>41696</v>
      </c>
      <c r="C1028" s="6" t="s">
        <v>4146</v>
      </c>
      <c r="D1028" s="6" t="s">
        <v>1461</v>
      </c>
      <c r="E1028" s="6" t="s">
        <v>728</v>
      </c>
      <c r="F1028" s="37">
        <v>63</v>
      </c>
      <c r="G1028" s="37">
        <v>0</v>
      </c>
      <c r="H1028" s="27">
        <v>35568</v>
      </c>
      <c r="I1028" s="27">
        <v>0</v>
      </c>
      <c r="J1028" s="12" t="s">
        <v>10</v>
      </c>
      <c r="K1028" s="23">
        <v>27</v>
      </c>
      <c r="L1028" s="23">
        <v>0</v>
      </c>
    </row>
    <row r="1029" spans="1:12" x14ac:dyDescent="0.3">
      <c r="A1029" s="6" t="s">
        <v>6705</v>
      </c>
      <c r="B1029" s="32">
        <v>41702</v>
      </c>
      <c r="C1029" s="6" t="s">
        <v>4153</v>
      </c>
      <c r="D1029" s="6" t="s">
        <v>2385</v>
      </c>
      <c r="E1029" s="6" t="s">
        <v>77</v>
      </c>
      <c r="F1029" s="37">
        <v>45</v>
      </c>
      <c r="G1029" s="37">
        <v>0</v>
      </c>
      <c r="H1029" s="27">
        <v>31356</v>
      </c>
      <c r="I1029" s="27">
        <v>75000</v>
      </c>
      <c r="J1029" s="12" t="s">
        <v>11</v>
      </c>
      <c r="K1029" s="23">
        <v>45</v>
      </c>
      <c r="L1029" s="23">
        <v>0</v>
      </c>
    </row>
    <row r="1030" spans="1:12" x14ac:dyDescent="0.3">
      <c r="A1030" s="6" t="s">
        <v>6705</v>
      </c>
      <c r="B1030" s="32">
        <v>41712</v>
      </c>
      <c r="C1030" s="6" t="s">
        <v>4160</v>
      </c>
      <c r="D1030" s="6" t="s">
        <v>1161</v>
      </c>
      <c r="E1030" s="6" t="s">
        <v>77</v>
      </c>
      <c r="F1030" s="37">
        <v>27</v>
      </c>
      <c r="G1030" s="37">
        <v>0</v>
      </c>
      <c r="H1030" s="27">
        <v>33384</v>
      </c>
      <c r="I1030" s="27">
        <v>0</v>
      </c>
      <c r="J1030" s="12" t="s">
        <v>10</v>
      </c>
      <c r="K1030" s="23">
        <v>0</v>
      </c>
      <c r="L1030" s="23">
        <v>0</v>
      </c>
    </row>
    <row r="1031" spans="1:12" x14ac:dyDescent="0.3">
      <c r="A1031" s="6" t="s">
        <v>6705</v>
      </c>
      <c r="B1031" s="32">
        <v>41729</v>
      </c>
      <c r="C1031" s="6" t="s">
        <v>3369</v>
      </c>
      <c r="D1031" s="6" t="s">
        <v>1720</v>
      </c>
      <c r="E1031" s="6" t="s">
        <v>77</v>
      </c>
      <c r="F1031" s="37">
        <v>18</v>
      </c>
      <c r="G1031" s="37">
        <v>54</v>
      </c>
      <c r="H1031" s="27">
        <v>32760</v>
      </c>
      <c r="I1031" s="27">
        <v>24000</v>
      </c>
      <c r="J1031" s="12" t="s">
        <v>11</v>
      </c>
      <c r="K1031" s="23">
        <v>20</v>
      </c>
      <c r="L1031" s="23">
        <v>54</v>
      </c>
    </row>
    <row r="1032" spans="1:12" x14ac:dyDescent="0.3">
      <c r="A1032" s="6" t="s">
        <v>6705</v>
      </c>
      <c r="B1032" s="32">
        <v>41744</v>
      </c>
      <c r="C1032" s="6" t="s">
        <v>4174</v>
      </c>
      <c r="D1032" s="6" t="s">
        <v>533</v>
      </c>
      <c r="E1032" s="6" t="s">
        <v>77</v>
      </c>
      <c r="F1032" s="37">
        <v>90</v>
      </c>
      <c r="G1032" s="37">
        <v>0</v>
      </c>
      <c r="H1032" s="27">
        <v>39780</v>
      </c>
      <c r="I1032" s="27">
        <v>182500</v>
      </c>
      <c r="J1032" s="12" t="s">
        <v>11</v>
      </c>
      <c r="K1032" s="23">
        <v>56</v>
      </c>
      <c r="L1032" s="23">
        <v>0</v>
      </c>
    </row>
    <row r="1033" spans="1:12" x14ac:dyDescent="0.3">
      <c r="A1033" s="6" t="s">
        <v>6705</v>
      </c>
      <c r="B1033" s="32">
        <v>41751</v>
      </c>
      <c r="C1033" s="6" t="s">
        <v>4181</v>
      </c>
      <c r="D1033" s="6" t="s">
        <v>4182</v>
      </c>
      <c r="E1033" s="6" t="s">
        <v>728</v>
      </c>
      <c r="F1033" s="37">
        <v>90</v>
      </c>
      <c r="G1033" s="37">
        <v>545</v>
      </c>
      <c r="H1033" s="27">
        <v>63076</v>
      </c>
      <c r="I1033" s="27">
        <v>400000</v>
      </c>
      <c r="J1033" s="12" t="s">
        <v>11</v>
      </c>
      <c r="K1033" s="23">
        <v>123</v>
      </c>
      <c r="L1033" s="23">
        <v>545</v>
      </c>
    </row>
    <row r="1034" spans="1:12" x14ac:dyDescent="0.3">
      <c r="A1034" s="6" t="s">
        <v>6705</v>
      </c>
      <c r="B1034" s="32">
        <v>41752</v>
      </c>
      <c r="C1034" s="6" t="s">
        <v>4191</v>
      </c>
      <c r="D1034" s="6" t="s">
        <v>1461</v>
      </c>
      <c r="E1034" s="6" t="s">
        <v>77</v>
      </c>
      <c r="F1034" s="37">
        <v>57</v>
      </c>
      <c r="G1034" s="37">
        <v>588</v>
      </c>
      <c r="H1034" s="27">
        <v>62556</v>
      </c>
      <c r="I1034" s="27">
        <v>0</v>
      </c>
      <c r="J1034" s="12" t="s">
        <v>10</v>
      </c>
      <c r="K1034" s="23">
        <v>4</v>
      </c>
      <c r="L1034" s="23">
        <v>588</v>
      </c>
    </row>
    <row r="1035" spans="1:12" x14ac:dyDescent="0.3">
      <c r="A1035" s="6" t="s">
        <v>6705</v>
      </c>
      <c r="B1035" s="32">
        <v>41754</v>
      </c>
      <c r="C1035" s="6" t="s">
        <v>4199</v>
      </c>
      <c r="D1035" s="6" t="s">
        <v>2392</v>
      </c>
      <c r="E1035" s="6" t="s">
        <v>77</v>
      </c>
      <c r="F1035" s="37">
        <v>22</v>
      </c>
      <c r="G1035" s="37">
        <v>73</v>
      </c>
      <c r="H1035" s="27">
        <v>28496</v>
      </c>
      <c r="I1035" s="27">
        <v>24960</v>
      </c>
      <c r="J1035" s="12" t="s">
        <v>11</v>
      </c>
      <c r="K1035" s="23">
        <v>11</v>
      </c>
      <c r="L1035" s="23">
        <v>73</v>
      </c>
    </row>
    <row r="1036" spans="1:12" x14ac:dyDescent="0.3">
      <c r="A1036" s="6" t="s">
        <v>6705</v>
      </c>
      <c r="B1036" s="32">
        <v>41760</v>
      </c>
      <c r="C1036" s="6" t="s">
        <v>4207</v>
      </c>
      <c r="D1036" s="6" t="s">
        <v>4208</v>
      </c>
      <c r="E1036" s="6" t="s">
        <v>4214</v>
      </c>
      <c r="F1036" s="37">
        <v>54</v>
      </c>
      <c r="G1036" s="37">
        <v>0</v>
      </c>
      <c r="H1036" s="27">
        <v>31824</v>
      </c>
      <c r="I1036" s="27">
        <v>0</v>
      </c>
      <c r="J1036" s="12" t="s">
        <v>10</v>
      </c>
      <c r="K1036" s="23">
        <v>0</v>
      </c>
      <c r="L1036" s="23">
        <v>0</v>
      </c>
    </row>
    <row r="1037" spans="1:12" x14ac:dyDescent="0.3">
      <c r="A1037" s="6" t="s">
        <v>6705</v>
      </c>
      <c r="B1037" s="32">
        <v>41773</v>
      </c>
      <c r="C1037" s="6" t="s">
        <v>4218</v>
      </c>
      <c r="D1037" s="6" t="s">
        <v>282</v>
      </c>
      <c r="E1037" s="6" t="s">
        <v>77</v>
      </c>
      <c r="F1037" s="37">
        <v>26</v>
      </c>
      <c r="G1037" s="37">
        <v>0</v>
      </c>
      <c r="H1037" s="27">
        <v>54652</v>
      </c>
      <c r="I1037" s="27">
        <v>0</v>
      </c>
      <c r="J1037" s="12" t="s">
        <v>10</v>
      </c>
      <c r="K1037" s="23">
        <v>0</v>
      </c>
      <c r="L1037" s="23">
        <v>0</v>
      </c>
    </row>
    <row r="1038" spans="1:12" x14ac:dyDescent="0.3">
      <c r="A1038" s="6" t="s">
        <v>6705</v>
      </c>
      <c r="B1038" s="32">
        <v>41773</v>
      </c>
      <c r="C1038" s="6" t="s">
        <v>4225</v>
      </c>
      <c r="D1038" s="6" t="s">
        <v>4226</v>
      </c>
      <c r="E1038" s="6" t="s">
        <v>77</v>
      </c>
      <c r="F1038" s="37">
        <v>71</v>
      </c>
      <c r="G1038" s="37">
        <v>0</v>
      </c>
      <c r="H1038" s="27">
        <v>39312</v>
      </c>
      <c r="I1038" s="27">
        <v>109040</v>
      </c>
      <c r="J1038" s="12" t="s">
        <v>11</v>
      </c>
      <c r="K1038" s="23">
        <v>41</v>
      </c>
      <c r="L1038" s="23">
        <v>0</v>
      </c>
    </row>
    <row r="1039" spans="1:12" x14ac:dyDescent="0.3">
      <c r="A1039" s="6" t="s">
        <v>6705</v>
      </c>
      <c r="B1039" s="32">
        <v>41795</v>
      </c>
      <c r="C1039" s="6" t="s">
        <v>4235</v>
      </c>
      <c r="D1039" s="6" t="s">
        <v>743</v>
      </c>
      <c r="E1039" s="6" t="s">
        <v>728</v>
      </c>
      <c r="F1039" s="37">
        <v>48</v>
      </c>
      <c r="G1039" s="37">
        <v>0</v>
      </c>
      <c r="H1039" s="27">
        <v>53872</v>
      </c>
      <c r="I1039" s="27">
        <v>67500</v>
      </c>
      <c r="J1039" s="12" t="s">
        <v>11</v>
      </c>
      <c r="K1039" s="23">
        <v>28</v>
      </c>
      <c r="L1039" s="23">
        <v>0</v>
      </c>
    </row>
    <row r="1040" spans="1:12" x14ac:dyDescent="0.3">
      <c r="A1040" s="6" t="s">
        <v>6705</v>
      </c>
      <c r="B1040" s="32">
        <v>41851</v>
      </c>
      <c r="C1040" s="6" t="s">
        <v>4249</v>
      </c>
      <c r="D1040" s="6" t="s">
        <v>366</v>
      </c>
      <c r="E1040" s="6" t="s">
        <v>77</v>
      </c>
      <c r="F1040" s="37">
        <v>61</v>
      </c>
      <c r="G1040" s="37">
        <v>128</v>
      </c>
      <c r="H1040" s="27">
        <v>42068</v>
      </c>
      <c r="I1040" s="27">
        <v>402000</v>
      </c>
      <c r="J1040" s="12" t="s">
        <v>11</v>
      </c>
      <c r="K1040" s="23">
        <v>64</v>
      </c>
      <c r="L1040" s="23">
        <v>128</v>
      </c>
    </row>
    <row r="1041" spans="1:12" x14ac:dyDescent="0.3">
      <c r="A1041" s="6" t="s">
        <v>6705</v>
      </c>
      <c r="B1041" s="32">
        <v>41859</v>
      </c>
      <c r="C1041" s="6" t="s">
        <v>4256</v>
      </c>
      <c r="D1041" s="6" t="s">
        <v>440</v>
      </c>
      <c r="E1041" s="6" t="s">
        <v>77</v>
      </c>
      <c r="F1041" s="37">
        <v>72</v>
      </c>
      <c r="G1041" s="37">
        <v>0</v>
      </c>
      <c r="H1041" s="27">
        <v>26000</v>
      </c>
      <c r="I1041" s="27">
        <v>0</v>
      </c>
      <c r="J1041" s="12" t="s">
        <v>10</v>
      </c>
      <c r="K1041" s="23">
        <v>7</v>
      </c>
      <c r="L1041" s="23">
        <v>0</v>
      </c>
    </row>
    <row r="1042" spans="1:12" x14ac:dyDescent="0.3">
      <c r="A1042" s="6" t="s">
        <v>6705</v>
      </c>
      <c r="B1042" s="32">
        <v>41866</v>
      </c>
      <c r="C1042" s="6" t="s">
        <v>4264</v>
      </c>
      <c r="D1042" s="6" t="s">
        <v>402</v>
      </c>
      <c r="E1042" s="6" t="s">
        <v>328</v>
      </c>
      <c r="F1042" s="37">
        <v>37</v>
      </c>
      <c r="G1042" s="37">
        <v>1227</v>
      </c>
      <c r="H1042" s="27">
        <v>42016</v>
      </c>
      <c r="I1042" s="27">
        <v>20000</v>
      </c>
      <c r="J1042" s="12" t="s">
        <v>11</v>
      </c>
      <c r="K1042" s="23">
        <v>31</v>
      </c>
      <c r="L1042" s="23">
        <v>1227</v>
      </c>
    </row>
    <row r="1043" spans="1:12" x14ac:dyDescent="0.3">
      <c r="A1043" s="6" t="s">
        <v>6705</v>
      </c>
      <c r="B1043" s="32">
        <v>41870</v>
      </c>
      <c r="C1043" s="6" t="s">
        <v>4274</v>
      </c>
      <c r="D1043" s="6" t="s">
        <v>533</v>
      </c>
      <c r="E1043" s="6" t="s">
        <v>77</v>
      </c>
      <c r="F1043" s="37">
        <v>20</v>
      </c>
      <c r="G1043" s="37">
        <v>27</v>
      </c>
      <c r="H1043" s="27">
        <v>32188</v>
      </c>
      <c r="I1043" s="27">
        <v>0</v>
      </c>
      <c r="J1043" s="12" t="s">
        <v>10</v>
      </c>
      <c r="K1043" s="23">
        <v>0</v>
      </c>
      <c r="L1043" s="23">
        <v>27</v>
      </c>
    </row>
    <row r="1044" spans="1:12" x14ac:dyDescent="0.3">
      <c r="A1044" s="6" t="s">
        <v>6705</v>
      </c>
      <c r="B1044" s="32">
        <v>41877</v>
      </c>
      <c r="C1044" s="6" t="s">
        <v>4280</v>
      </c>
      <c r="D1044" s="6" t="s">
        <v>510</v>
      </c>
      <c r="E1044" s="6" t="s">
        <v>77</v>
      </c>
      <c r="F1044" s="37">
        <v>180</v>
      </c>
      <c r="G1044" s="37">
        <v>926</v>
      </c>
      <c r="H1044" s="27">
        <v>28444</v>
      </c>
      <c r="I1044" s="27">
        <v>0</v>
      </c>
      <c r="J1044" s="12" t="s">
        <v>10</v>
      </c>
      <c r="K1044" s="23">
        <v>220</v>
      </c>
      <c r="L1044" s="23">
        <v>926</v>
      </c>
    </row>
    <row r="1045" spans="1:12" x14ac:dyDescent="0.3">
      <c r="A1045" s="6" t="s">
        <v>6705</v>
      </c>
      <c r="B1045" s="32">
        <v>41885</v>
      </c>
      <c r="C1045" s="6" t="s">
        <v>4288</v>
      </c>
      <c r="D1045" s="6" t="s">
        <v>98</v>
      </c>
      <c r="E1045" s="6" t="s">
        <v>77</v>
      </c>
      <c r="F1045" s="37">
        <v>18</v>
      </c>
      <c r="G1045" s="37">
        <v>17</v>
      </c>
      <c r="H1045" s="27">
        <v>25792</v>
      </c>
      <c r="I1045" s="27">
        <v>20000</v>
      </c>
      <c r="J1045" s="12" t="s">
        <v>11</v>
      </c>
      <c r="K1045" s="23">
        <v>6</v>
      </c>
      <c r="L1045" s="23">
        <v>17</v>
      </c>
    </row>
    <row r="1046" spans="1:12" x14ac:dyDescent="0.3">
      <c r="A1046" s="6" t="s">
        <v>6705</v>
      </c>
      <c r="B1046" s="32">
        <v>41913</v>
      </c>
      <c r="C1046" s="6" t="s">
        <v>4312</v>
      </c>
      <c r="D1046" s="6" t="s">
        <v>282</v>
      </c>
      <c r="E1046" s="6" t="s">
        <v>408</v>
      </c>
      <c r="F1046" s="37">
        <v>30</v>
      </c>
      <c r="G1046" s="37">
        <v>0</v>
      </c>
      <c r="H1046" s="27">
        <v>66508</v>
      </c>
      <c r="I1046" s="27">
        <v>0</v>
      </c>
      <c r="J1046" s="12" t="s">
        <v>10</v>
      </c>
      <c r="K1046" s="23">
        <v>0</v>
      </c>
      <c r="L1046" s="23">
        <v>0</v>
      </c>
    </row>
    <row r="1047" spans="1:12" x14ac:dyDescent="0.3">
      <c r="A1047" s="6" t="s">
        <v>6705</v>
      </c>
      <c r="B1047" s="32">
        <v>41935</v>
      </c>
      <c r="C1047" s="6" t="s">
        <v>4320</v>
      </c>
      <c r="D1047" s="6" t="s">
        <v>73</v>
      </c>
      <c r="E1047" s="6" t="s">
        <v>77</v>
      </c>
      <c r="F1047" s="37">
        <v>16</v>
      </c>
      <c r="G1047" s="37">
        <v>82</v>
      </c>
      <c r="H1047" s="27">
        <v>54288</v>
      </c>
      <c r="I1047" s="27">
        <v>0</v>
      </c>
      <c r="J1047" s="12" t="s">
        <v>10</v>
      </c>
      <c r="K1047" s="23">
        <v>0</v>
      </c>
      <c r="L1047" s="23">
        <v>82</v>
      </c>
    </row>
    <row r="1048" spans="1:12" x14ac:dyDescent="0.3">
      <c r="A1048" s="6" t="s">
        <v>6705</v>
      </c>
      <c r="B1048" s="32">
        <v>41936</v>
      </c>
      <c r="C1048" s="6" t="s">
        <v>4327</v>
      </c>
      <c r="D1048" s="6" t="s">
        <v>272</v>
      </c>
      <c r="E1048" s="6" t="s">
        <v>859</v>
      </c>
      <c r="F1048" s="37">
        <v>248</v>
      </c>
      <c r="G1048" s="37">
        <v>0</v>
      </c>
      <c r="H1048" s="27">
        <v>40508</v>
      </c>
      <c r="I1048" s="27">
        <v>0</v>
      </c>
      <c r="J1048" s="12" t="s">
        <v>10</v>
      </c>
      <c r="K1048" s="23">
        <v>0</v>
      </c>
      <c r="L1048" s="23">
        <v>0</v>
      </c>
    </row>
    <row r="1049" spans="1:12" x14ac:dyDescent="0.3">
      <c r="A1049" s="6" t="s">
        <v>6705</v>
      </c>
      <c r="B1049" s="32">
        <v>41942</v>
      </c>
      <c r="C1049" s="6" t="s">
        <v>4335</v>
      </c>
      <c r="D1049" s="6" t="s">
        <v>1461</v>
      </c>
      <c r="E1049" s="6" t="s">
        <v>77</v>
      </c>
      <c r="F1049" s="37">
        <v>135</v>
      </c>
      <c r="G1049" s="37">
        <v>613</v>
      </c>
      <c r="H1049" s="27">
        <v>38324</v>
      </c>
      <c r="I1049" s="27">
        <v>0</v>
      </c>
      <c r="J1049" s="12" t="s">
        <v>9</v>
      </c>
      <c r="K1049" s="23">
        <v>0</v>
      </c>
      <c r="L1049" s="23">
        <v>613</v>
      </c>
    </row>
    <row r="1050" spans="1:12" x14ac:dyDescent="0.3">
      <c r="A1050" s="6" t="s">
        <v>6705</v>
      </c>
      <c r="B1050" s="32">
        <v>41949</v>
      </c>
      <c r="C1050" s="6" t="s">
        <v>4347</v>
      </c>
      <c r="D1050" s="6" t="s">
        <v>743</v>
      </c>
      <c r="E1050" s="6" t="s">
        <v>77</v>
      </c>
      <c r="F1050" s="37">
        <v>55</v>
      </c>
      <c r="G1050" s="37">
        <v>66</v>
      </c>
      <c r="H1050" s="27">
        <v>47892</v>
      </c>
      <c r="I1050" s="27">
        <v>0</v>
      </c>
      <c r="J1050" s="12" t="s">
        <v>10</v>
      </c>
      <c r="K1050" s="23">
        <v>17</v>
      </c>
      <c r="L1050" s="23">
        <v>66</v>
      </c>
    </row>
    <row r="1051" spans="1:12" x14ac:dyDescent="0.3">
      <c r="A1051" s="6" t="s">
        <v>6705</v>
      </c>
      <c r="B1051" s="32">
        <v>41949</v>
      </c>
      <c r="C1051" s="6" t="s">
        <v>344</v>
      </c>
      <c r="D1051" s="6" t="s">
        <v>234</v>
      </c>
      <c r="E1051" s="6" t="s">
        <v>77</v>
      </c>
      <c r="F1051" s="37">
        <v>147</v>
      </c>
      <c r="G1051" s="37">
        <v>982</v>
      </c>
      <c r="H1051" s="27">
        <v>30004</v>
      </c>
      <c r="I1051" s="27">
        <v>450000</v>
      </c>
      <c r="J1051" s="12" t="s">
        <v>11</v>
      </c>
      <c r="K1051" s="23">
        <v>199</v>
      </c>
      <c r="L1051" s="23">
        <v>982</v>
      </c>
    </row>
    <row r="1052" spans="1:12" x14ac:dyDescent="0.3">
      <c r="A1052" s="6" t="s">
        <v>6705</v>
      </c>
      <c r="B1052" s="32">
        <v>41953</v>
      </c>
      <c r="C1052" s="6" t="s">
        <v>4355</v>
      </c>
      <c r="D1052" s="6" t="s">
        <v>4356</v>
      </c>
      <c r="E1052" s="6" t="s">
        <v>77</v>
      </c>
      <c r="F1052" s="37">
        <v>103</v>
      </c>
      <c r="G1052" s="37">
        <v>161</v>
      </c>
      <c r="H1052" s="27">
        <v>29848</v>
      </c>
      <c r="I1052" s="27">
        <v>0</v>
      </c>
      <c r="J1052" s="12" t="s">
        <v>10</v>
      </c>
      <c r="K1052" s="23">
        <v>0</v>
      </c>
      <c r="L1052" s="23">
        <v>161</v>
      </c>
    </row>
    <row r="1053" spans="1:12" x14ac:dyDescent="0.3">
      <c r="A1053" s="6" t="s">
        <v>6705</v>
      </c>
      <c r="B1053" s="32">
        <v>41978</v>
      </c>
      <c r="C1053" s="6" t="s">
        <v>4364</v>
      </c>
      <c r="D1053" s="6" t="s">
        <v>432</v>
      </c>
      <c r="E1053" s="6" t="s">
        <v>4214</v>
      </c>
      <c r="F1053" s="37">
        <v>80</v>
      </c>
      <c r="G1053" s="37">
        <v>214</v>
      </c>
      <c r="H1053" s="27">
        <v>86060</v>
      </c>
      <c r="I1053" s="27">
        <v>0</v>
      </c>
      <c r="J1053" s="12" t="s">
        <v>10</v>
      </c>
      <c r="K1053" s="23">
        <v>127</v>
      </c>
      <c r="L1053" s="23">
        <v>214</v>
      </c>
    </row>
    <row r="1054" spans="1:12" x14ac:dyDescent="0.3">
      <c r="A1054" s="6" t="s">
        <v>6705</v>
      </c>
      <c r="B1054" s="32">
        <v>41984</v>
      </c>
      <c r="C1054" s="6" t="s">
        <v>4371</v>
      </c>
      <c r="D1054" s="6" t="s">
        <v>128</v>
      </c>
      <c r="E1054" s="6" t="s">
        <v>77</v>
      </c>
      <c r="F1054" s="37">
        <v>68</v>
      </c>
      <c r="G1054" s="37">
        <v>0</v>
      </c>
      <c r="H1054" s="27">
        <v>34996</v>
      </c>
      <c r="I1054" s="27">
        <v>112500</v>
      </c>
      <c r="J1054" s="12" t="s">
        <v>11</v>
      </c>
      <c r="K1054" s="23">
        <v>45</v>
      </c>
      <c r="L1054" s="23">
        <v>0</v>
      </c>
    </row>
    <row r="1055" spans="1:12" x14ac:dyDescent="0.3">
      <c r="A1055" s="6" t="s">
        <v>6705</v>
      </c>
      <c r="B1055" s="32">
        <v>41992</v>
      </c>
      <c r="C1055" s="6" t="s">
        <v>4379</v>
      </c>
      <c r="D1055" s="6" t="s">
        <v>322</v>
      </c>
      <c r="E1055" s="6" t="s">
        <v>77</v>
      </c>
      <c r="F1055" s="37">
        <v>134</v>
      </c>
      <c r="G1055" s="37">
        <v>0</v>
      </c>
      <c r="H1055" s="27">
        <v>34008</v>
      </c>
      <c r="I1055" s="27">
        <v>173096</v>
      </c>
      <c r="J1055" s="12" t="s">
        <v>11</v>
      </c>
      <c r="K1055" s="23">
        <v>78</v>
      </c>
      <c r="L1055" s="23">
        <v>0</v>
      </c>
    </row>
    <row r="1056" spans="1:12" x14ac:dyDescent="0.3">
      <c r="A1056" s="6" t="s">
        <v>6705</v>
      </c>
      <c r="B1056" s="32">
        <v>42012</v>
      </c>
      <c r="C1056" s="6" t="s">
        <v>3627</v>
      </c>
      <c r="D1056" s="6" t="s">
        <v>1461</v>
      </c>
      <c r="E1056" s="6" t="s">
        <v>77</v>
      </c>
      <c r="F1056" s="37">
        <v>50</v>
      </c>
      <c r="G1056" s="37">
        <v>0</v>
      </c>
      <c r="H1056" s="27">
        <v>32812</v>
      </c>
      <c r="I1056" s="27">
        <v>0</v>
      </c>
      <c r="J1056" s="12" t="s">
        <v>10</v>
      </c>
      <c r="K1056" s="23">
        <v>0</v>
      </c>
      <c r="L1056" s="23">
        <v>0</v>
      </c>
    </row>
    <row r="1057" spans="1:12" x14ac:dyDescent="0.3">
      <c r="A1057" s="6" t="s">
        <v>6705</v>
      </c>
      <c r="B1057" s="32">
        <v>42032</v>
      </c>
      <c r="C1057" s="6" t="s">
        <v>3635</v>
      </c>
      <c r="D1057" s="6" t="s">
        <v>213</v>
      </c>
      <c r="E1057" s="6" t="s">
        <v>77</v>
      </c>
      <c r="F1057" s="37">
        <v>41</v>
      </c>
      <c r="G1057" s="37">
        <v>496</v>
      </c>
      <c r="H1057" s="27">
        <v>43368</v>
      </c>
      <c r="I1057" s="27">
        <v>0</v>
      </c>
      <c r="J1057" s="12" t="s">
        <v>10</v>
      </c>
      <c r="K1057" s="23">
        <v>0</v>
      </c>
      <c r="L1057" s="23">
        <v>496</v>
      </c>
    </row>
    <row r="1058" spans="1:12" x14ac:dyDescent="0.3">
      <c r="A1058" s="6" t="s">
        <v>6705</v>
      </c>
      <c r="B1058" s="32">
        <v>42053</v>
      </c>
      <c r="C1058" s="6" t="s">
        <v>3643</v>
      </c>
      <c r="D1058" s="6" t="s">
        <v>3644</v>
      </c>
      <c r="E1058" s="6" t="s">
        <v>77</v>
      </c>
      <c r="F1058" s="37">
        <v>330</v>
      </c>
      <c r="G1058" s="37">
        <v>3394</v>
      </c>
      <c r="H1058" s="27">
        <v>29120</v>
      </c>
      <c r="I1058" s="27">
        <v>150000</v>
      </c>
      <c r="J1058" s="12" t="s">
        <v>11</v>
      </c>
      <c r="K1058" s="23">
        <v>433</v>
      </c>
      <c r="L1058" s="23">
        <v>3394</v>
      </c>
    </row>
    <row r="1059" spans="1:12" x14ac:dyDescent="0.3">
      <c r="A1059" s="6" t="s">
        <v>6705</v>
      </c>
      <c r="B1059" s="32">
        <v>42054</v>
      </c>
      <c r="C1059" s="6" t="s">
        <v>3653</v>
      </c>
      <c r="D1059" s="6" t="s">
        <v>113</v>
      </c>
      <c r="E1059" s="6" t="s">
        <v>77</v>
      </c>
      <c r="F1059" s="37">
        <v>36</v>
      </c>
      <c r="G1059" s="37">
        <v>74</v>
      </c>
      <c r="H1059" s="27">
        <v>31980</v>
      </c>
      <c r="I1059" s="27">
        <v>50000</v>
      </c>
      <c r="J1059" s="12" t="s">
        <v>11</v>
      </c>
      <c r="K1059" s="23">
        <v>10</v>
      </c>
      <c r="L1059" s="23">
        <v>74</v>
      </c>
    </row>
    <row r="1060" spans="1:12" x14ac:dyDescent="0.3">
      <c r="A1060" s="6" t="s">
        <v>6705</v>
      </c>
      <c r="B1060" s="32">
        <v>42058</v>
      </c>
      <c r="C1060" s="6" t="s">
        <v>3660</v>
      </c>
      <c r="D1060" s="6" t="s">
        <v>1720</v>
      </c>
      <c r="E1060" s="6" t="s">
        <v>77</v>
      </c>
      <c r="F1060" s="37">
        <v>124</v>
      </c>
      <c r="G1060" s="37">
        <v>0</v>
      </c>
      <c r="H1060" s="27">
        <v>49868</v>
      </c>
      <c r="I1060" s="27">
        <v>125000</v>
      </c>
      <c r="J1060" s="12" t="s">
        <v>11</v>
      </c>
      <c r="K1060" s="23">
        <v>66</v>
      </c>
      <c r="L1060" s="23">
        <v>0</v>
      </c>
    </row>
    <row r="1061" spans="1:12" x14ac:dyDescent="0.3">
      <c r="A1061" s="6" t="s">
        <v>6705</v>
      </c>
      <c r="B1061" s="32">
        <v>42060</v>
      </c>
      <c r="C1061" s="6" t="s">
        <v>3667</v>
      </c>
      <c r="D1061" s="6" t="s">
        <v>402</v>
      </c>
      <c r="E1061" s="6" t="s">
        <v>77</v>
      </c>
      <c r="F1061" s="37">
        <v>60</v>
      </c>
      <c r="G1061" s="37">
        <v>515</v>
      </c>
      <c r="H1061" s="27">
        <v>58708</v>
      </c>
      <c r="I1061" s="27">
        <v>0</v>
      </c>
      <c r="J1061" s="12" t="s">
        <v>10</v>
      </c>
      <c r="K1061" s="23">
        <v>0</v>
      </c>
      <c r="L1061" s="23">
        <v>515</v>
      </c>
    </row>
    <row r="1062" spans="1:12" x14ac:dyDescent="0.3">
      <c r="A1062" s="6" t="s">
        <v>6705</v>
      </c>
      <c r="B1062" s="32">
        <v>42066</v>
      </c>
      <c r="C1062" s="6" t="s">
        <v>3675</v>
      </c>
      <c r="D1062" s="6" t="s">
        <v>676</v>
      </c>
      <c r="E1062" s="6" t="s">
        <v>77</v>
      </c>
      <c r="F1062" s="37">
        <v>30</v>
      </c>
      <c r="G1062" s="37">
        <v>24</v>
      </c>
      <c r="H1062" s="27">
        <v>31148</v>
      </c>
      <c r="I1062" s="27">
        <v>0</v>
      </c>
      <c r="J1062" s="12" t="s">
        <v>10</v>
      </c>
      <c r="K1062" s="23">
        <v>0</v>
      </c>
      <c r="L1062" s="23">
        <v>24</v>
      </c>
    </row>
    <row r="1063" spans="1:12" x14ac:dyDescent="0.3">
      <c r="A1063" s="6" t="s">
        <v>6705</v>
      </c>
      <c r="B1063" s="32">
        <v>42067</v>
      </c>
      <c r="C1063" s="6" t="s">
        <v>1025</v>
      </c>
      <c r="D1063" s="6" t="s">
        <v>73</v>
      </c>
      <c r="E1063" s="6" t="s">
        <v>77</v>
      </c>
      <c r="F1063" s="37">
        <v>53</v>
      </c>
      <c r="G1063" s="37">
        <v>1095</v>
      </c>
      <c r="H1063" s="27">
        <v>30628</v>
      </c>
      <c r="I1063" s="27">
        <v>37500</v>
      </c>
      <c r="J1063" s="12" t="s">
        <v>11</v>
      </c>
      <c r="K1063" s="23">
        <v>21</v>
      </c>
      <c r="L1063" s="23">
        <v>1095</v>
      </c>
    </row>
    <row r="1064" spans="1:12" x14ac:dyDescent="0.3">
      <c r="A1064" s="6" t="s">
        <v>6705</v>
      </c>
      <c r="B1064" s="32">
        <v>42069</v>
      </c>
      <c r="C1064" s="6" t="s">
        <v>3689</v>
      </c>
      <c r="D1064" s="6" t="s">
        <v>1041</v>
      </c>
      <c r="E1064" s="6" t="s">
        <v>77</v>
      </c>
      <c r="F1064" s="37">
        <v>70</v>
      </c>
      <c r="G1064" s="37">
        <v>208</v>
      </c>
      <c r="H1064" s="27">
        <v>31044</v>
      </c>
      <c r="I1064" s="27">
        <v>0</v>
      </c>
      <c r="J1064" s="12" t="s">
        <v>10</v>
      </c>
      <c r="K1064" s="23">
        <v>0</v>
      </c>
      <c r="L1064" s="23">
        <v>208</v>
      </c>
    </row>
    <row r="1065" spans="1:12" x14ac:dyDescent="0.3">
      <c r="A1065" s="6" t="s">
        <v>6705</v>
      </c>
      <c r="B1065" s="32">
        <v>42074</v>
      </c>
      <c r="C1065" s="6" t="s">
        <v>3697</v>
      </c>
      <c r="D1065" s="6" t="s">
        <v>354</v>
      </c>
      <c r="E1065" s="6" t="s">
        <v>77</v>
      </c>
      <c r="F1065" s="37">
        <v>900</v>
      </c>
      <c r="G1065" s="37">
        <v>1615</v>
      </c>
      <c r="H1065" s="27">
        <v>27924</v>
      </c>
      <c r="I1065" s="27">
        <v>0</v>
      </c>
      <c r="J1065" s="12" t="s">
        <v>10</v>
      </c>
      <c r="K1065" s="23">
        <v>16</v>
      </c>
      <c r="L1065" s="23">
        <v>1615</v>
      </c>
    </row>
    <row r="1066" spans="1:12" x14ac:dyDescent="0.3">
      <c r="A1066" s="6" t="s">
        <v>6705</v>
      </c>
      <c r="B1066" s="32">
        <v>42079</v>
      </c>
      <c r="C1066" s="6" t="s">
        <v>3704</v>
      </c>
      <c r="D1066" s="6" t="s">
        <v>213</v>
      </c>
      <c r="E1066" s="6" t="s">
        <v>77</v>
      </c>
      <c r="F1066" s="37">
        <v>90</v>
      </c>
      <c r="G1066" s="37">
        <v>78</v>
      </c>
      <c r="H1066" s="27">
        <v>34684</v>
      </c>
      <c r="I1066" s="27">
        <v>25000</v>
      </c>
      <c r="J1066" s="12" t="s">
        <v>11</v>
      </c>
      <c r="K1066" s="23">
        <v>31</v>
      </c>
      <c r="L1066" s="23">
        <v>78</v>
      </c>
    </row>
    <row r="1067" spans="1:12" x14ac:dyDescent="0.3">
      <c r="A1067" s="6" t="s">
        <v>6705</v>
      </c>
      <c r="B1067" s="32">
        <v>42100</v>
      </c>
      <c r="C1067" s="6" t="s">
        <v>3712</v>
      </c>
      <c r="D1067" s="6" t="s">
        <v>3713</v>
      </c>
      <c r="E1067" s="6" t="s">
        <v>77</v>
      </c>
      <c r="F1067" s="37">
        <v>43</v>
      </c>
      <c r="G1067" s="37">
        <v>12</v>
      </c>
      <c r="H1067" s="27">
        <v>31720</v>
      </c>
      <c r="I1067" s="27">
        <v>26000</v>
      </c>
      <c r="J1067" s="12" t="s">
        <v>11</v>
      </c>
      <c r="K1067" s="23">
        <v>30</v>
      </c>
      <c r="L1067" s="23">
        <v>12</v>
      </c>
    </row>
    <row r="1068" spans="1:12" x14ac:dyDescent="0.3">
      <c r="A1068" s="6" t="s">
        <v>6705</v>
      </c>
      <c r="B1068" s="32">
        <v>42114</v>
      </c>
      <c r="C1068" s="6" t="s">
        <v>3721</v>
      </c>
      <c r="D1068" s="6" t="s">
        <v>402</v>
      </c>
      <c r="E1068" s="6" t="s">
        <v>77</v>
      </c>
      <c r="F1068" s="37">
        <v>225</v>
      </c>
      <c r="G1068" s="37">
        <v>0</v>
      </c>
      <c r="H1068" s="27">
        <v>52936</v>
      </c>
      <c r="I1068" s="27">
        <v>0</v>
      </c>
      <c r="J1068" s="12" t="s">
        <v>10</v>
      </c>
      <c r="K1068" s="23">
        <v>58</v>
      </c>
      <c r="L1068" s="23">
        <v>0</v>
      </c>
    </row>
    <row r="1069" spans="1:12" x14ac:dyDescent="0.3">
      <c r="A1069" s="6" t="s">
        <v>6705</v>
      </c>
      <c r="B1069" s="32">
        <v>42115</v>
      </c>
      <c r="C1069" s="6" t="s">
        <v>3729</v>
      </c>
      <c r="D1069" s="6" t="s">
        <v>3730</v>
      </c>
      <c r="E1069" s="6" t="s">
        <v>859</v>
      </c>
      <c r="F1069" s="37">
        <v>91</v>
      </c>
      <c r="G1069" s="37">
        <v>0</v>
      </c>
      <c r="H1069" s="27">
        <v>65312</v>
      </c>
      <c r="I1069" s="27">
        <v>0</v>
      </c>
      <c r="J1069" s="12" t="s">
        <v>10</v>
      </c>
      <c r="K1069" s="23">
        <v>0</v>
      </c>
      <c r="L1069" s="23">
        <v>0</v>
      </c>
    </row>
    <row r="1070" spans="1:12" x14ac:dyDescent="0.3">
      <c r="A1070" s="6" t="s">
        <v>6705</v>
      </c>
      <c r="B1070" s="32">
        <v>42118</v>
      </c>
      <c r="C1070" s="6" t="s">
        <v>3739</v>
      </c>
      <c r="D1070" s="6" t="s">
        <v>354</v>
      </c>
      <c r="E1070" s="6" t="s">
        <v>77</v>
      </c>
      <c r="F1070" s="37">
        <v>23</v>
      </c>
      <c r="G1070" s="37">
        <v>0</v>
      </c>
      <c r="H1070" s="27">
        <v>29640</v>
      </c>
      <c r="I1070" s="27">
        <v>0</v>
      </c>
      <c r="J1070" s="12" t="s">
        <v>10</v>
      </c>
      <c r="K1070" s="23">
        <v>0</v>
      </c>
      <c r="L1070" s="23">
        <v>0</v>
      </c>
    </row>
    <row r="1071" spans="1:12" x14ac:dyDescent="0.3">
      <c r="A1071" s="6" t="s">
        <v>6705</v>
      </c>
      <c r="B1071" s="32">
        <v>42144</v>
      </c>
      <c r="C1071" s="6" t="s">
        <v>3749</v>
      </c>
      <c r="D1071" s="6" t="s">
        <v>1237</v>
      </c>
      <c r="E1071" s="6" t="s">
        <v>77</v>
      </c>
      <c r="F1071" s="37">
        <v>95</v>
      </c>
      <c r="G1071" s="37">
        <v>178</v>
      </c>
      <c r="H1071" s="27">
        <v>34424</v>
      </c>
      <c r="I1071" s="27">
        <v>765000</v>
      </c>
      <c r="J1071" s="12" t="s">
        <v>11</v>
      </c>
      <c r="K1071" s="23">
        <v>116</v>
      </c>
      <c r="L1071" s="23">
        <v>178</v>
      </c>
    </row>
    <row r="1072" spans="1:12" x14ac:dyDescent="0.3">
      <c r="A1072" s="6" t="s">
        <v>6705</v>
      </c>
      <c r="B1072" s="32">
        <v>42157</v>
      </c>
      <c r="C1072" s="6" t="s">
        <v>3758</v>
      </c>
      <c r="D1072" s="6" t="s">
        <v>366</v>
      </c>
      <c r="E1072" s="6" t="s">
        <v>77</v>
      </c>
      <c r="F1072" s="37">
        <v>104</v>
      </c>
      <c r="G1072" s="37">
        <v>147</v>
      </c>
      <c r="H1072" s="27">
        <v>34580</v>
      </c>
      <c r="I1072" s="27">
        <v>0</v>
      </c>
      <c r="J1072" s="12" t="s">
        <v>10</v>
      </c>
      <c r="K1072" s="23">
        <v>13</v>
      </c>
      <c r="L1072" s="23">
        <v>147</v>
      </c>
    </row>
    <row r="1073" spans="1:12" x14ac:dyDescent="0.3">
      <c r="A1073" s="6" t="s">
        <v>6705</v>
      </c>
      <c r="B1073" s="32">
        <v>42167</v>
      </c>
      <c r="C1073" s="6" t="s">
        <v>3765</v>
      </c>
      <c r="D1073" s="6" t="s">
        <v>476</v>
      </c>
      <c r="E1073" s="6" t="s">
        <v>77</v>
      </c>
      <c r="F1073" s="37">
        <v>32</v>
      </c>
      <c r="G1073" s="37">
        <v>588</v>
      </c>
      <c r="H1073" s="27">
        <v>29328</v>
      </c>
      <c r="I1073" s="27">
        <v>0</v>
      </c>
      <c r="J1073" s="12" t="s">
        <v>10</v>
      </c>
      <c r="K1073" s="23">
        <v>13</v>
      </c>
      <c r="L1073" s="23">
        <v>588</v>
      </c>
    </row>
    <row r="1074" spans="1:12" x14ac:dyDescent="0.3">
      <c r="A1074" s="6" t="s">
        <v>6705</v>
      </c>
      <c r="B1074" s="32">
        <v>42170</v>
      </c>
      <c r="C1074" s="6" t="s">
        <v>3773</v>
      </c>
      <c r="D1074" s="6" t="s">
        <v>402</v>
      </c>
      <c r="E1074" s="6" t="s">
        <v>77</v>
      </c>
      <c r="F1074" s="37">
        <v>63</v>
      </c>
      <c r="G1074" s="37">
        <v>1450</v>
      </c>
      <c r="H1074" s="27">
        <v>54184</v>
      </c>
      <c r="I1074" s="27">
        <v>0</v>
      </c>
      <c r="J1074" s="12" t="s">
        <v>10</v>
      </c>
      <c r="K1074" s="23">
        <v>0</v>
      </c>
      <c r="L1074" s="23">
        <v>1450</v>
      </c>
    </row>
    <row r="1075" spans="1:12" x14ac:dyDescent="0.3">
      <c r="A1075" s="6" t="s">
        <v>6705</v>
      </c>
      <c r="B1075" s="32">
        <v>42172</v>
      </c>
      <c r="C1075" s="6" t="s">
        <v>3780</v>
      </c>
      <c r="D1075" s="6" t="s">
        <v>432</v>
      </c>
      <c r="E1075" s="6" t="s">
        <v>77</v>
      </c>
      <c r="F1075" s="37">
        <v>153</v>
      </c>
      <c r="G1075" s="37">
        <v>108</v>
      </c>
      <c r="H1075" s="27">
        <v>44408</v>
      </c>
      <c r="I1075" s="27">
        <v>112500</v>
      </c>
      <c r="J1075" s="12" t="s">
        <v>11</v>
      </c>
      <c r="K1075" s="23">
        <v>131</v>
      </c>
      <c r="L1075" s="23">
        <v>108</v>
      </c>
    </row>
    <row r="1076" spans="1:12" x14ac:dyDescent="0.3">
      <c r="A1076" s="6" t="s">
        <v>6705</v>
      </c>
      <c r="B1076" s="32">
        <v>42177</v>
      </c>
      <c r="C1076" s="6" t="s">
        <v>3787</v>
      </c>
      <c r="D1076" s="6" t="s">
        <v>476</v>
      </c>
      <c r="E1076" s="6" t="s">
        <v>859</v>
      </c>
      <c r="F1076" s="37">
        <v>172</v>
      </c>
      <c r="G1076" s="37">
        <v>0</v>
      </c>
      <c r="H1076" s="27">
        <v>41756</v>
      </c>
      <c r="I1076" s="27">
        <v>0</v>
      </c>
      <c r="J1076" s="12" t="s">
        <v>10</v>
      </c>
      <c r="K1076" s="23">
        <v>39</v>
      </c>
      <c r="L1076" s="23">
        <v>0</v>
      </c>
    </row>
    <row r="1077" spans="1:12" x14ac:dyDescent="0.3">
      <c r="A1077" s="6" t="s">
        <v>6705</v>
      </c>
      <c r="B1077" s="32">
        <v>42184</v>
      </c>
      <c r="C1077" s="6" t="s">
        <v>3795</v>
      </c>
      <c r="D1077" s="6" t="s">
        <v>2385</v>
      </c>
      <c r="E1077" s="6" t="s">
        <v>77</v>
      </c>
      <c r="F1077" s="37">
        <v>36</v>
      </c>
      <c r="G1077" s="37">
        <v>14</v>
      </c>
      <c r="H1077" s="27">
        <v>34996</v>
      </c>
      <c r="I1077" s="27">
        <v>7500</v>
      </c>
      <c r="J1077" s="12" t="s">
        <v>11</v>
      </c>
      <c r="K1077" s="23">
        <v>12</v>
      </c>
      <c r="L1077" s="23">
        <v>14</v>
      </c>
    </row>
    <row r="1078" spans="1:12" x14ac:dyDescent="0.3">
      <c r="A1078" s="6" t="s">
        <v>6705</v>
      </c>
      <c r="B1078" s="32">
        <v>42185</v>
      </c>
      <c r="C1078" s="6" t="s">
        <v>3809</v>
      </c>
      <c r="D1078" s="6" t="s">
        <v>533</v>
      </c>
      <c r="E1078" s="6" t="s">
        <v>77</v>
      </c>
      <c r="F1078" s="37">
        <v>45</v>
      </c>
      <c r="G1078" s="37">
        <v>588</v>
      </c>
      <c r="H1078" s="27">
        <v>25584</v>
      </c>
      <c r="I1078" s="27">
        <v>0</v>
      </c>
      <c r="J1078" s="12" t="s">
        <v>10</v>
      </c>
      <c r="K1078" s="23">
        <v>0</v>
      </c>
      <c r="L1078" s="23">
        <v>588</v>
      </c>
    </row>
    <row r="1079" spans="1:12" x14ac:dyDescent="0.3">
      <c r="A1079" s="6" t="s">
        <v>6705</v>
      </c>
      <c r="B1079" s="32">
        <v>42185</v>
      </c>
      <c r="C1079" s="6" t="s">
        <v>3802</v>
      </c>
      <c r="D1079" s="6" t="s">
        <v>501</v>
      </c>
      <c r="E1079" s="6" t="s">
        <v>328</v>
      </c>
      <c r="F1079" s="37">
        <v>72</v>
      </c>
      <c r="G1079" s="37">
        <v>9</v>
      </c>
      <c r="H1079" s="27">
        <v>71708</v>
      </c>
      <c r="I1079" s="27">
        <v>250000</v>
      </c>
      <c r="J1079" s="12" t="s">
        <v>11</v>
      </c>
      <c r="K1079" s="23">
        <v>0</v>
      </c>
      <c r="L1079" s="23">
        <v>9</v>
      </c>
    </row>
    <row r="1080" spans="1:12" x14ac:dyDescent="0.3">
      <c r="A1080" s="6" t="s">
        <v>6705</v>
      </c>
      <c r="B1080" s="32">
        <v>42194</v>
      </c>
      <c r="C1080" s="6" t="s">
        <v>3815</v>
      </c>
      <c r="D1080" s="6" t="s">
        <v>743</v>
      </c>
      <c r="E1080" s="6" t="s">
        <v>77</v>
      </c>
      <c r="F1080" s="37">
        <v>55</v>
      </c>
      <c r="G1080" s="37">
        <v>0</v>
      </c>
      <c r="H1080" s="27">
        <v>41392</v>
      </c>
      <c r="I1080" s="27">
        <v>25000</v>
      </c>
      <c r="J1080" s="12" t="s">
        <v>11</v>
      </c>
      <c r="K1080" s="23">
        <v>28</v>
      </c>
      <c r="L1080" s="23">
        <v>0</v>
      </c>
    </row>
    <row r="1081" spans="1:12" x14ac:dyDescent="0.3">
      <c r="A1081" s="6" t="s">
        <v>6705</v>
      </c>
      <c r="B1081" s="32">
        <v>42222</v>
      </c>
      <c r="C1081" s="6" t="s">
        <v>3823</v>
      </c>
      <c r="D1081" s="6" t="s">
        <v>213</v>
      </c>
      <c r="E1081" s="6" t="s">
        <v>77</v>
      </c>
      <c r="F1081" s="37">
        <v>114</v>
      </c>
      <c r="G1081" s="37">
        <v>235</v>
      </c>
      <c r="H1081" s="27">
        <v>54080</v>
      </c>
      <c r="I1081" s="27">
        <v>0</v>
      </c>
      <c r="J1081" s="12" t="s">
        <v>10</v>
      </c>
      <c r="K1081" s="23">
        <v>45</v>
      </c>
      <c r="L1081" s="23">
        <v>235</v>
      </c>
    </row>
    <row r="1082" spans="1:12" x14ac:dyDescent="0.3">
      <c r="A1082" s="6" t="s">
        <v>6705</v>
      </c>
      <c r="B1082" s="32">
        <v>42226</v>
      </c>
      <c r="C1082" s="6" t="s">
        <v>3831</v>
      </c>
      <c r="D1082" s="6" t="s">
        <v>2392</v>
      </c>
      <c r="E1082" s="6" t="s">
        <v>77</v>
      </c>
      <c r="F1082" s="37">
        <v>34</v>
      </c>
      <c r="G1082" s="37">
        <v>0</v>
      </c>
      <c r="H1082" s="27">
        <v>27976</v>
      </c>
      <c r="I1082" s="27">
        <v>0</v>
      </c>
      <c r="J1082" s="12" t="s">
        <v>10</v>
      </c>
      <c r="K1082" s="23">
        <v>0</v>
      </c>
      <c r="L1082" s="23">
        <v>0</v>
      </c>
    </row>
    <row r="1083" spans="1:12" x14ac:dyDescent="0.3">
      <c r="A1083" s="6" t="s">
        <v>6705</v>
      </c>
      <c r="B1083" s="32">
        <v>42237</v>
      </c>
      <c r="C1083" s="6" t="s">
        <v>3837</v>
      </c>
      <c r="D1083" s="6" t="s">
        <v>73</v>
      </c>
      <c r="E1083" s="6" t="s">
        <v>77</v>
      </c>
      <c r="F1083" s="37">
        <v>65</v>
      </c>
      <c r="G1083" s="37">
        <v>573</v>
      </c>
      <c r="H1083" s="27">
        <v>32240</v>
      </c>
      <c r="I1083" s="27">
        <v>72222</v>
      </c>
      <c r="J1083" s="12" t="s">
        <v>11</v>
      </c>
      <c r="K1083" s="23">
        <v>26</v>
      </c>
      <c r="L1083" s="23">
        <v>573</v>
      </c>
    </row>
    <row r="1084" spans="1:12" x14ac:dyDescent="0.3">
      <c r="A1084" s="6" t="s">
        <v>6705</v>
      </c>
      <c r="B1084" s="32">
        <v>42242</v>
      </c>
      <c r="C1084" s="6" t="s">
        <v>3845</v>
      </c>
      <c r="D1084" s="6" t="s">
        <v>3846</v>
      </c>
      <c r="E1084" s="6" t="s">
        <v>77</v>
      </c>
      <c r="F1084" s="37">
        <v>99</v>
      </c>
      <c r="G1084" s="37">
        <v>350</v>
      </c>
      <c r="H1084" s="27">
        <v>53976</v>
      </c>
      <c r="I1084" s="27">
        <v>550000</v>
      </c>
      <c r="J1084" s="12" t="s">
        <v>11</v>
      </c>
      <c r="K1084" s="23">
        <v>9</v>
      </c>
      <c r="L1084" s="23">
        <v>350</v>
      </c>
    </row>
    <row r="1085" spans="1:12" x14ac:dyDescent="0.3">
      <c r="A1085" s="6" t="s">
        <v>6705</v>
      </c>
      <c r="B1085" s="32">
        <v>42261</v>
      </c>
      <c r="C1085" s="6" t="s">
        <v>3863</v>
      </c>
      <c r="D1085" s="6" t="s">
        <v>743</v>
      </c>
      <c r="E1085" s="6" t="s">
        <v>2058</v>
      </c>
      <c r="F1085" s="37">
        <v>323</v>
      </c>
      <c r="G1085" s="37">
        <v>1062</v>
      </c>
      <c r="H1085" s="27">
        <v>40456</v>
      </c>
      <c r="I1085" s="27">
        <v>0</v>
      </c>
      <c r="J1085" s="12" t="s">
        <v>10</v>
      </c>
      <c r="K1085" s="23">
        <v>392</v>
      </c>
      <c r="L1085" s="23">
        <v>1062</v>
      </c>
    </row>
    <row r="1086" spans="1:12" x14ac:dyDescent="0.3">
      <c r="A1086" s="6" t="s">
        <v>6705</v>
      </c>
      <c r="B1086" s="32">
        <v>42268</v>
      </c>
      <c r="C1086" s="6" t="s">
        <v>3871</v>
      </c>
      <c r="D1086" s="6" t="s">
        <v>73</v>
      </c>
      <c r="E1086" s="6" t="s">
        <v>328</v>
      </c>
      <c r="F1086" s="37">
        <v>98</v>
      </c>
      <c r="G1086" s="37">
        <v>408</v>
      </c>
      <c r="H1086" s="27">
        <v>35724</v>
      </c>
      <c r="I1086" s="27">
        <v>0</v>
      </c>
      <c r="J1086" s="12" t="s">
        <v>10</v>
      </c>
      <c r="K1086" s="23">
        <v>14</v>
      </c>
      <c r="L1086" s="23">
        <v>408</v>
      </c>
    </row>
    <row r="1087" spans="1:12" x14ac:dyDescent="0.3">
      <c r="A1087" s="6" t="s">
        <v>6705</v>
      </c>
      <c r="B1087" s="32">
        <v>42289</v>
      </c>
      <c r="C1087" s="6" t="s">
        <v>3879</v>
      </c>
      <c r="D1087" s="6" t="s">
        <v>302</v>
      </c>
      <c r="E1087" s="6" t="s">
        <v>77</v>
      </c>
      <c r="F1087" s="37">
        <v>68</v>
      </c>
      <c r="G1087" s="37">
        <v>351</v>
      </c>
      <c r="H1087" s="27">
        <v>36504</v>
      </c>
      <c r="I1087" s="27">
        <v>0</v>
      </c>
      <c r="J1087" s="12" t="s">
        <v>10</v>
      </c>
      <c r="K1087" s="23">
        <v>0</v>
      </c>
      <c r="L1087" s="23">
        <v>351</v>
      </c>
    </row>
    <row r="1088" spans="1:12" x14ac:dyDescent="0.3">
      <c r="A1088" s="6" t="s">
        <v>6705</v>
      </c>
      <c r="B1088" s="32">
        <v>42320</v>
      </c>
      <c r="C1088" s="6" t="s">
        <v>3894</v>
      </c>
      <c r="D1088" s="6" t="s">
        <v>476</v>
      </c>
      <c r="E1088" s="6" t="s">
        <v>77</v>
      </c>
      <c r="F1088" s="37">
        <v>50</v>
      </c>
      <c r="G1088" s="37">
        <v>83</v>
      </c>
      <c r="H1088" s="27">
        <v>41496</v>
      </c>
      <c r="I1088" s="27">
        <v>0</v>
      </c>
      <c r="J1088" s="12" t="s">
        <v>10</v>
      </c>
      <c r="K1088" s="23">
        <v>5</v>
      </c>
      <c r="L1088" s="23">
        <v>83</v>
      </c>
    </row>
    <row r="1089" spans="1:12" x14ac:dyDescent="0.3">
      <c r="A1089" s="6" t="s">
        <v>6705</v>
      </c>
      <c r="B1089" s="32">
        <v>42327</v>
      </c>
      <c r="C1089" s="6" t="s">
        <v>3902</v>
      </c>
      <c r="D1089" s="6" t="s">
        <v>960</v>
      </c>
      <c r="E1089" s="6" t="s">
        <v>728</v>
      </c>
      <c r="F1089" s="37">
        <v>33</v>
      </c>
      <c r="G1089" s="37">
        <v>386</v>
      </c>
      <c r="H1089" s="27">
        <v>40612</v>
      </c>
      <c r="I1089" s="27">
        <v>0</v>
      </c>
      <c r="J1089" s="12" t="s">
        <v>10</v>
      </c>
      <c r="K1089" s="23">
        <v>41</v>
      </c>
      <c r="L1089" s="23">
        <v>386</v>
      </c>
    </row>
    <row r="1090" spans="1:12" x14ac:dyDescent="0.3">
      <c r="A1090" s="6" t="s">
        <v>6705</v>
      </c>
      <c r="B1090" s="32">
        <v>42327</v>
      </c>
      <c r="C1090" s="6" t="s">
        <v>3910</v>
      </c>
      <c r="D1090" s="6" t="s">
        <v>701</v>
      </c>
      <c r="E1090" s="6" t="s">
        <v>728</v>
      </c>
      <c r="F1090" s="37">
        <v>88</v>
      </c>
      <c r="G1090" s="37">
        <v>5</v>
      </c>
      <c r="H1090" s="27">
        <v>74984</v>
      </c>
      <c r="I1090" s="27">
        <v>18375</v>
      </c>
      <c r="J1090" s="12" t="s">
        <v>11</v>
      </c>
      <c r="K1090" s="23">
        <v>41</v>
      </c>
      <c r="L1090" s="23">
        <v>5</v>
      </c>
    </row>
    <row r="1091" spans="1:12" x14ac:dyDescent="0.3">
      <c r="A1091" s="6" t="s">
        <v>6705</v>
      </c>
      <c r="B1091" s="32">
        <v>42328</v>
      </c>
      <c r="C1091" s="6" t="s">
        <v>3917</v>
      </c>
      <c r="D1091" s="6" t="s">
        <v>173</v>
      </c>
      <c r="E1091" s="6" t="s">
        <v>77</v>
      </c>
      <c r="F1091" s="37">
        <v>24</v>
      </c>
      <c r="G1091" s="37">
        <v>0</v>
      </c>
      <c r="H1091" s="27">
        <v>35984</v>
      </c>
      <c r="I1091" s="27">
        <v>25000</v>
      </c>
      <c r="J1091" s="12" t="s">
        <v>11</v>
      </c>
      <c r="K1091" s="23">
        <v>14</v>
      </c>
      <c r="L1091" s="23">
        <v>0</v>
      </c>
    </row>
    <row r="1092" spans="1:12" x14ac:dyDescent="0.3">
      <c r="A1092" s="6" t="s">
        <v>6705</v>
      </c>
      <c r="B1092" s="32">
        <v>42341</v>
      </c>
      <c r="C1092" s="6" t="s">
        <v>3924</v>
      </c>
      <c r="D1092" s="6" t="s">
        <v>213</v>
      </c>
      <c r="E1092" s="6" t="s">
        <v>77</v>
      </c>
      <c r="F1092" s="37">
        <v>90</v>
      </c>
      <c r="G1092" s="37">
        <v>1399</v>
      </c>
      <c r="H1092" s="27">
        <v>71968</v>
      </c>
      <c r="I1092" s="27">
        <v>0</v>
      </c>
      <c r="J1092" s="12" t="s">
        <v>10</v>
      </c>
      <c r="K1092" s="23">
        <v>61</v>
      </c>
      <c r="L1092" s="23">
        <v>1399</v>
      </c>
    </row>
    <row r="1093" spans="1:12" x14ac:dyDescent="0.3">
      <c r="A1093" s="6" t="s">
        <v>6705</v>
      </c>
      <c r="B1093" s="32">
        <v>42388</v>
      </c>
      <c r="C1093" s="6" t="s">
        <v>3153</v>
      </c>
      <c r="D1093" s="6" t="s">
        <v>1017</v>
      </c>
      <c r="E1093" s="6" t="s">
        <v>77</v>
      </c>
      <c r="F1093" s="37">
        <v>88</v>
      </c>
      <c r="G1093" s="37">
        <v>687</v>
      </c>
      <c r="H1093" s="27">
        <v>30316</v>
      </c>
      <c r="I1093" s="27">
        <v>0</v>
      </c>
      <c r="J1093" s="12" t="s">
        <v>10</v>
      </c>
      <c r="K1093" s="23">
        <v>39</v>
      </c>
      <c r="L1093" s="23">
        <v>687</v>
      </c>
    </row>
    <row r="1094" spans="1:12" x14ac:dyDescent="0.3">
      <c r="A1094" s="6" t="s">
        <v>6705</v>
      </c>
      <c r="B1094" s="32">
        <v>42390</v>
      </c>
      <c r="C1094" s="6" t="s">
        <v>3160</v>
      </c>
      <c r="D1094" s="6" t="s">
        <v>302</v>
      </c>
      <c r="E1094" s="6" t="s">
        <v>77</v>
      </c>
      <c r="F1094" s="37">
        <v>23</v>
      </c>
      <c r="G1094" s="37">
        <v>1206</v>
      </c>
      <c r="H1094" s="27">
        <v>40508</v>
      </c>
      <c r="I1094" s="27">
        <v>0</v>
      </c>
      <c r="J1094" s="12" t="s">
        <v>10</v>
      </c>
      <c r="K1094" s="23">
        <v>0</v>
      </c>
      <c r="L1094" s="23">
        <v>1206</v>
      </c>
    </row>
    <row r="1095" spans="1:12" x14ac:dyDescent="0.3">
      <c r="A1095" s="6" t="s">
        <v>6705</v>
      </c>
      <c r="B1095" s="32">
        <v>42408</v>
      </c>
      <c r="C1095" s="6" t="s">
        <v>3168</v>
      </c>
      <c r="D1095" s="6" t="s">
        <v>676</v>
      </c>
      <c r="E1095" s="6" t="s">
        <v>77</v>
      </c>
      <c r="F1095" s="37">
        <v>27</v>
      </c>
      <c r="G1095" s="37">
        <v>3409</v>
      </c>
      <c r="H1095" s="27">
        <v>29536</v>
      </c>
      <c r="I1095" s="27">
        <v>0</v>
      </c>
      <c r="J1095" s="12" t="s">
        <v>10</v>
      </c>
      <c r="K1095" s="23">
        <v>0</v>
      </c>
      <c r="L1095" s="23">
        <v>3409</v>
      </c>
    </row>
    <row r="1096" spans="1:12" x14ac:dyDescent="0.3">
      <c r="A1096" s="6" t="s">
        <v>6705</v>
      </c>
      <c r="B1096" s="32">
        <v>42416</v>
      </c>
      <c r="C1096" s="6" t="s">
        <v>3175</v>
      </c>
      <c r="D1096" s="6" t="s">
        <v>1422</v>
      </c>
      <c r="E1096" s="6" t="s">
        <v>77</v>
      </c>
      <c r="F1096" s="37">
        <v>74</v>
      </c>
      <c r="G1096" s="37">
        <v>0</v>
      </c>
      <c r="H1096" s="27">
        <v>54548</v>
      </c>
      <c r="I1096" s="27">
        <v>0</v>
      </c>
      <c r="J1096" s="12" t="s">
        <v>10</v>
      </c>
      <c r="K1096" s="23">
        <v>0</v>
      </c>
      <c r="L1096" s="23">
        <v>0</v>
      </c>
    </row>
    <row r="1097" spans="1:12" x14ac:dyDescent="0.3">
      <c r="A1097" s="6" t="s">
        <v>6705</v>
      </c>
      <c r="B1097" s="32">
        <v>42429</v>
      </c>
      <c r="C1097" s="6" t="s">
        <v>3189</v>
      </c>
      <c r="D1097" s="6" t="s">
        <v>676</v>
      </c>
      <c r="E1097" s="6" t="s">
        <v>77</v>
      </c>
      <c r="F1097" s="37">
        <v>158</v>
      </c>
      <c r="G1097" s="37">
        <v>734</v>
      </c>
      <c r="H1097" s="27">
        <v>31200</v>
      </c>
      <c r="I1097" s="27">
        <v>0</v>
      </c>
      <c r="J1097" s="12" t="s">
        <v>10</v>
      </c>
      <c r="K1097" s="23">
        <v>0</v>
      </c>
      <c r="L1097" s="23">
        <v>734</v>
      </c>
    </row>
    <row r="1098" spans="1:12" x14ac:dyDescent="0.3">
      <c r="A1098" s="6" t="s">
        <v>6705</v>
      </c>
      <c r="B1098" s="32">
        <v>42436</v>
      </c>
      <c r="C1098" s="6" t="s">
        <v>3197</v>
      </c>
      <c r="D1098" s="6" t="s">
        <v>3198</v>
      </c>
      <c r="E1098" s="6" t="s">
        <v>77</v>
      </c>
      <c r="F1098" s="37">
        <v>0</v>
      </c>
      <c r="G1098" s="37">
        <v>535</v>
      </c>
      <c r="H1098" s="27">
        <v>67548</v>
      </c>
      <c r="I1098" s="27">
        <v>200000</v>
      </c>
      <c r="J1098" s="12" t="s">
        <v>11</v>
      </c>
      <c r="K1098" s="23">
        <v>0</v>
      </c>
      <c r="L1098" s="23">
        <v>535</v>
      </c>
    </row>
    <row r="1099" spans="1:12" x14ac:dyDescent="0.3">
      <c r="A1099" s="6" t="s">
        <v>6705</v>
      </c>
      <c r="B1099" s="32">
        <v>42438</v>
      </c>
      <c r="C1099" s="6" t="s">
        <v>3208</v>
      </c>
      <c r="D1099" s="6" t="s">
        <v>173</v>
      </c>
      <c r="E1099" s="6" t="s">
        <v>77</v>
      </c>
      <c r="F1099" s="37">
        <v>135</v>
      </c>
      <c r="G1099" s="37">
        <v>0</v>
      </c>
      <c r="H1099" s="27">
        <v>32708</v>
      </c>
      <c r="I1099" s="27">
        <v>0</v>
      </c>
      <c r="J1099" s="12" t="s">
        <v>10</v>
      </c>
      <c r="K1099" s="23">
        <v>0</v>
      </c>
      <c r="L1099" s="23">
        <v>0</v>
      </c>
    </row>
    <row r="1100" spans="1:12" x14ac:dyDescent="0.3">
      <c r="A1100" s="6" t="s">
        <v>6705</v>
      </c>
      <c r="B1100" s="32">
        <v>42438</v>
      </c>
      <c r="C1100" s="6" t="s">
        <v>3214</v>
      </c>
      <c r="D1100" s="6" t="s">
        <v>173</v>
      </c>
      <c r="E1100" s="6" t="s">
        <v>77</v>
      </c>
      <c r="F1100" s="37">
        <v>72</v>
      </c>
      <c r="G1100" s="37">
        <v>189</v>
      </c>
      <c r="H1100" s="27">
        <v>38064</v>
      </c>
      <c r="I1100" s="27">
        <v>0</v>
      </c>
      <c r="J1100" s="12" t="s">
        <v>10</v>
      </c>
      <c r="K1100" s="23">
        <v>18</v>
      </c>
      <c r="L1100" s="23">
        <v>189</v>
      </c>
    </row>
    <row r="1101" spans="1:12" x14ac:dyDescent="0.3">
      <c r="A1101" s="6" t="s">
        <v>6705</v>
      </c>
      <c r="B1101" s="32">
        <v>42444</v>
      </c>
      <c r="C1101" s="6" t="s">
        <v>3222</v>
      </c>
      <c r="D1101" s="6" t="s">
        <v>701</v>
      </c>
      <c r="E1101" s="6" t="s">
        <v>77</v>
      </c>
      <c r="F1101" s="37">
        <v>47</v>
      </c>
      <c r="G1101" s="37">
        <v>0</v>
      </c>
      <c r="H1101" s="27">
        <v>68172</v>
      </c>
      <c r="I1101" s="27">
        <v>0</v>
      </c>
      <c r="J1101" s="12" t="s">
        <v>10</v>
      </c>
      <c r="K1101" s="23">
        <v>7</v>
      </c>
      <c r="L1101" s="23">
        <v>0</v>
      </c>
    </row>
    <row r="1102" spans="1:12" x14ac:dyDescent="0.3">
      <c r="A1102" s="6" t="s">
        <v>6705</v>
      </c>
      <c r="B1102" s="32">
        <v>42480</v>
      </c>
      <c r="C1102" s="6" t="s">
        <v>3230</v>
      </c>
      <c r="D1102" s="6" t="s">
        <v>1720</v>
      </c>
      <c r="E1102" s="6" t="s">
        <v>77</v>
      </c>
      <c r="F1102" s="37">
        <v>45</v>
      </c>
      <c r="G1102" s="37">
        <v>0</v>
      </c>
      <c r="H1102" s="27">
        <v>31980</v>
      </c>
      <c r="I1102" s="27">
        <v>150000</v>
      </c>
      <c r="J1102" s="12" t="s">
        <v>11</v>
      </c>
      <c r="K1102" s="23">
        <v>52</v>
      </c>
      <c r="L1102" s="23">
        <v>0</v>
      </c>
    </row>
    <row r="1103" spans="1:12" x14ac:dyDescent="0.3">
      <c r="A1103" s="6" t="s">
        <v>6705</v>
      </c>
      <c r="B1103" s="32">
        <v>42522</v>
      </c>
      <c r="C1103" s="6" t="s">
        <v>3239</v>
      </c>
      <c r="D1103" s="6" t="s">
        <v>173</v>
      </c>
      <c r="E1103" s="6" t="s">
        <v>77</v>
      </c>
      <c r="F1103" s="37">
        <v>40</v>
      </c>
      <c r="G1103" s="37">
        <v>152</v>
      </c>
      <c r="H1103" s="27">
        <v>36088</v>
      </c>
      <c r="I1103" s="27">
        <v>0</v>
      </c>
      <c r="J1103" s="12" t="s">
        <v>10</v>
      </c>
      <c r="K1103" s="23">
        <v>0</v>
      </c>
      <c r="L1103" s="23">
        <v>152</v>
      </c>
    </row>
    <row r="1104" spans="1:12" x14ac:dyDescent="0.3">
      <c r="A1104" s="6" t="s">
        <v>6705</v>
      </c>
      <c r="B1104" s="32">
        <v>42537</v>
      </c>
      <c r="C1104" s="6" t="s">
        <v>3247</v>
      </c>
      <c r="D1104" s="6" t="s">
        <v>190</v>
      </c>
      <c r="E1104" s="6" t="s">
        <v>77</v>
      </c>
      <c r="F1104" s="37">
        <v>140</v>
      </c>
      <c r="G1104" s="37">
        <v>0</v>
      </c>
      <c r="H1104" s="27">
        <v>30420</v>
      </c>
      <c r="I1104" s="27">
        <v>0</v>
      </c>
      <c r="J1104" s="12" t="s">
        <v>10</v>
      </c>
      <c r="K1104" s="23">
        <v>0</v>
      </c>
      <c r="L1104" s="23">
        <v>0</v>
      </c>
    </row>
    <row r="1105" spans="1:12" x14ac:dyDescent="0.3">
      <c r="A1105" s="6" t="s">
        <v>6705</v>
      </c>
      <c r="B1105" s="32">
        <v>42545</v>
      </c>
      <c r="C1105" s="6" t="s">
        <v>3254</v>
      </c>
      <c r="D1105" s="6" t="s">
        <v>501</v>
      </c>
      <c r="E1105" s="6" t="s">
        <v>328</v>
      </c>
      <c r="F1105" s="37">
        <v>45</v>
      </c>
      <c r="G1105" s="37">
        <v>70</v>
      </c>
      <c r="H1105" s="27">
        <v>27716</v>
      </c>
      <c r="I1105" s="27">
        <v>120000</v>
      </c>
      <c r="J1105" s="12" t="s">
        <v>11</v>
      </c>
      <c r="K1105" s="23">
        <v>0</v>
      </c>
      <c r="L1105" s="23">
        <v>70</v>
      </c>
    </row>
    <row r="1106" spans="1:12" x14ac:dyDescent="0.3">
      <c r="A1106" s="6" t="s">
        <v>6705</v>
      </c>
      <c r="B1106" s="32">
        <v>42550</v>
      </c>
      <c r="C1106" s="6" t="s">
        <v>3261</v>
      </c>
      <c r="D1106" s="6" t="s">
        <v>3262</v>
      </c>
      <c r="E1106" s="6" t="s">
        <v>77</v>
      </c>
      <c r="F1106" s="37">
        <v>32</v>
      </c>
      <c r="G1106" s="37">
        <v>75</v>
      </c>
      <c r="H1106" s="27">
        <v>43316</v>
      </c>
      <c r="I1106" s="27">
        <v>0</v>
      </c>
      <c r="J1106" s="12" t="s">
        <v>10</v>
      </c>
      <c r="K1106" s="23">
        <v>0</v>
      </c>
      <c r="L1106" s="23">
        <v>75</v>
      </c>
    </row>
    <row r="1107" spans="1:12" x14ac:dyDescent="0.3">
      <c r="A1107" s="6" t="s">
        <v>6705</v>
      </c>
      <c r="B1107" s="32">
        <v>42551</v>
      </c>
      <c r="C1107" s="6" t="s">
        <v>3270</v>
      </c>
      <c r="D1107" s="6" t="s">
        <v>3271</v>
      </c>
      <c r="E1107" s="6" t="s">
        <v>77</v>
      </c>
      <c r="F1107" s="37">
        <v>52</v>
      </c>
      <c r="G1107" s="37">
        <v>172</v>
      </c>
      <c r="H1107" s="27">
        <v>28028</v>
      </c>
      <c r="I1107" s="27">
        <v>78750</v>
      </c>
      <c r="J1107" s="12" t="s">
        <v>11</v>
      </c>
      <c r="K1107" s="23">
        <v>44</v>
      </c>
      <c r="L1107" s="23">
        <v>172</v>
      </c>
    </row>
    <row r="1108" spans="1:12" x14ac:dyDescent="0.3">
      <c r="A1108" s="6" t="s">
        <v>6705</v>
      </c>
      <c r="B1108" s="32">
        <v>42569</v>
      </c>
      <c r="C1108" s="6" t="s">
        <v>3278</v>
      </c>
      <c r="D1108" s="6" t="s">
        <v>476</v>
      </c>
      <c r="E1108" s="6" t="s">
        <v>77</v>
      </c>
      <c r="F1108" s="37">
        <v>41</v>
      </c>
      <c r="G1108" s="37">
        <v>0</v>
      </c>
      <c r="H1108" s="27">
        <v>60216</v>
      </c>
      <c r="I1108" s="27">
        <v>0</v>
      </c>
      <c r="J1108" s="12" t="s">
        <v>10</v>
      </c>
      <c r="K1108" s="23">
        <v>0</v>
      </c>
      <c r="L1108" s="23">
        <v>0</v>
      </c>
    </row>
    <row r="1109" spans="1:12" x14ac:dyDescent="0.3">
      <c r="A1109" s="6" t="s">
        <v>6705</v>
      </c>
      <c r="B1109" s="32">
        <v>42584</v>
      </c>
      <c r="C1109" s="6" t="s">
        <v>3285</v>
      </c>
      <c r="D1109" s="6" t="s">
        <v>90</v>
      </c>
      <c r="E1109" s="6" t="s">
        <v>77</v>
      </c>
      <c r="F1109" s="37">
        <v>79</v>
      </c>
      <c r="G1109" s="37">
        <v>0</v>
      </c>
      <c r="H1109" s="27">
        <v>30004</v>
      </c>
      <c r="I1109" s="27">
        <v>0</v>
      </c>
      <c r="J1109" s="12" t="s">
        <v>10</v>
      </c>
      <c r="K1109" s="23">
        <v>0</v>
      </c>
      <c r="L1109" s="23">
        <v>0</v>
      </c>
    </row>
    <row r="1110" spans="1:12" x14ac:dyDescent="0.3">
      <c r="A1110" s="6" t="s">
        <v>6705</v>
      </c>
      <c r="B1110" s="32">
        <v>42592</v>
      </c>
      <c r="C1110" s="6" t="s">
        <v>3291</v>
      </c>
      <c r="D1110" s="6" t="s">
        <v>676</v>
      </c>
      <c r="E1110" s="6" t="s">
        <v>77</v>
      </c>
      <c r="F1110" s="37">
        <v>85</v>
      </c>
      <c r="G1110" s="37">
        <v>0</v>
      </c>
      <c r="H1110" s="27">
        <v>24960</v>
      </c>
      <c r="I1110" s="27">
        <v>0</v>
      </c>
      <c r="J1110" s="12" t="s">
        <v>9</v>
      </c>
      <c r="K1110" s="23">
        <v>0</v>
      </c>
      <c r="L1110" s="23">
        <v>0</v>
      </c>
    </row>
    <row r="1111" spans="1:12" x14ac:dyDescent="0.3">
      <c r="A1111" s="6" t="s">
        <v>6705</v>
      </c>
      <c r="B1111" s="32">
        <v>42612</v>
      </c>
      <c r="C1111" s="6" t="s">
        <v>3300</v>
      </c>
      <c r="D1111" s="6" t="s">
        <v>272</v>
      </c>
      <c r="E1111" s="6" t="s">
        <v>728</v>
      </c>
      <c r="F1111" s="37">
        <v>50</v>
      </c>
      <c r="G1111" s="37">
        <v>0</v>
      </c>
      <c r="H1111" s="27">
        <v>72436</v>
      </c>
      <c r="I1111" s="27">
        <v>0</v>
      </c>
      <c r="J1111" s="12" t="s">
        <v>10</v>
      </c>
      <c r="K1111" s="23">
        <v>0</v>
      </c>
      <c r="L1111" s="23">
        <v>0</v>
      </c>
    </row>
    <row r="1112" spans="1:12" x14ac:dyDescent="0.3">
      <c r="A1112" s="6" t="s">
        <v>6705</v>
      </c>
      <c r="B1112" s="32">
        <v>42619</v>
      </c>
      <c r="C1112" s="6" t="s">
        <v>3307</v>
      </c>
      <c r="D1112" s="6" t="s">
        <v>1642</v>
      </c>
      <c r="E1112" s="6" t="s">
        <v>77</v>
      </c>
      <c r="F1112" s="37">
        <v>33</v>
      </c>
      <c r="G1112" s="37">
        <v>7</v>
      </c>
      <c r="H1112" s="27">
        <v>59124</v>
      </c>
      <c r="I1112" s="27">
        <v>0</v>
      </c>
      <c r="J1112" s="12" t="s">
        <v>10</v>
      </c>
      <c r="K1112" s="23">
        <v>4</v>
      </c>
      <c r="L1112" s="23">
        <v>7</v>
      </c>
    </row>
    <row r="1113" spans="1:12" x14ac:dyDescent="0.3">
      <c r="A1113" s="6" t="s">
        <v>6705</v>
      </c>
      <c r="B1113" s="32">
        <v>42626</v>
      </c>
      <c r="C1113" s="6" t="s">
        <v>3315</v>
      </c>
      <c r="D1113" s="6" t="s">
        <v>533</v>
      </c>
      <c r="E1113" s="6" t="s">
        <v>77</v>
      </c>
      <c r="F1113" s="37">
        <v>38</v>
      </c>
      <c r="G1113" s="37">
        <v>49</v>
      </c>
      <c r="H1113" s="27">
        <v>33072</v>
      </c>
      <c r="I1113" s="27">
        <v>0</v>
      </c>
      <c r="J1113" s="12" t="s">
        <v>10</v>
      </c>
      <c r="K1113" s="23">
        <v>0</v>
      </c>
      <c r="L1113" s="23">
        <v>49</v>
      </c>
    </row>
    <row r="1114" spans="1:12" x14ac:dyDescent="0.3">
      <c r="A1114" s="6" t="s">
        <v>6705</v>
      </c>
      <c r="B1114" s="32">
        <v>42632</v>
      </c>
      <c r="C1114" s="6" t="s">
        <v>3323</v>
      </c>
      <c r="D1114" s="6" t="s">
        <v>701</v>
      </c>
      <c r="E1114" s="6" t="s">
        <v>728</v>
      </c>
      <c r="F1114" s="37">
        <v>71</v>
      </c>
      <c r="G1114" s="37">
        <v>288</v>
      </c>
      <c r="H1114" s="27">
        <v>62972</v>
      </c>
      <c r="I1114" s="27">
        <v>0</v>
      </c>
      <c r="J1114" s="12" t="s">
        <v>10</v>
      </c>
      <c r="K1114" s="23">
        <v>49</v>
      </c>
      <c r="L1114" s="23">
        <v>288</v>
      </c>
    </row>
    <row r="1115" spans="1:12" x14ac:dyDescent="0.3">
      <c r="A1115" s="6" t="s">
        <v>6705</v>
      </c>
      <c r="B1115" s="32">
        <v>42667</v>
      </c>
      <c r="C1115" s="6" t="s">
        <v>3330</v>
      </c>
      <c r="D1115" s="6" t="s">
        <v>1611</v>
      </c>
      <c r="E1115" s="6" t="s">
        <v>77</v>
      </c>
      <c r="F1115" s="37">
        <v>90</v>
      </c>
      <c r="G1115" s="37">
        <v>0</v>
      </c>
      <c r="H1115" s="27">
        <v>27612</v>
      </c>
      <c r="I1115" s="27">
        <v>0</v>
      </c>
      <c r="J1115" s="12" t="s">
        <v>10</v>
      </c>
      <c r="K1115" s="23">
        <v>0</v>
      </c>
      <c r="L1115" s="23">
        <v>0</v>
      </c>
    </row>
    <row r="1116" spans="1:12" x14ac:dyDescent="0.3">
      <c r="A1116" s="6" t="s">
        <v>6705</v>
      </c>
      <c r="B1116" s="32">
        <v>42669</v>
      </c>
      <c r="C1116" s="6" t="s">
        <v>3337</v>
      </c>
      <c r="D1116" s="6" t="s">
        <v>354</v>
      </c>
      <c r="E1116" s="6" t="s">
        <v>77</v>
      </c>
      <c r="F1116" s="37">
        <v>48</v>
      </c>
      <c r="G1116" s="37">
        <v>1943</v>
      </c>
      <c r="H1116" s="27">
        <v>35568</v>
      </c>
      <c r="I1116" s="27">
        <v>150000</v>
      </c>
      <c r="J1116" s="12" t="s">
        <v>11</v>
      </c>
      <c r="K1116" s="23">
        <v>235</v>
      </c>
      <c r="L1116" s="23">
        <v>1943</v>
      </c>
    </row>
    <row r="1117" spans="1:12" x14ac:dyDescent="0.3">
      <c r="A1117" s="6" t="s">
        <v>6705</v>
      </c>
      <c r="B1117" s="32">
        <v>42674</v>
      </c>
      <c r="C1117" s="6" t="s">
        <v>3344</v>
      </c>
      <c r="D1117" s="6" t="s">
        <v>173</v>
      </c>
      <c r="E1117" s="6" t="s">
        <v>77</v>
      </c>
      <c r="F1117" s="37">
        <v>102</v>
      </c>
      <c r="G1117" s="37">
        <v>0</v>
      </c>
      <c r="H1117" s="27">
        <v>31720</v>
      </c>
      <c r="I1117" s="27">
        <v>0</v>
      </c>
      <c r="J1117" s="12" t="s">
        <v>10</v>
      </c>
      <c r="K1117" s="23">
        <v>0</v>
      </c>
      <c r="L1117" s="23">
        <v>0</v>
      </c>
    </row>
    <row r="1118" spans="1:12" x14ac:dyDescent="0.3">
      <c r="A1118" s="6" t="s">
        <v>6705</v>
      </c>
      <c r="B1118" s="32">
        <v>42678</v>
      </c>
      <c r="C1118" s="6" t="s">
        <v>3353</v>
      </c>
      <c r="D1118" s="6" t="s">
        <v>533</v>
      </c>
      <c r="E1118" s="6" t="s">
        <v>77</v>
      </c>
      <c r="F1118" s="37">
        <v>54</v>
      </c>
      <c r="G1118" s="37">
        <v>0</v>
      </c>
      <c r="H1118" s="27">
        <v>32708</v>
      </c>
      <c r="I1118" s="27">
        <v>180000</v>
      </c>
      <c r="J1118" s="12" t="s">
        <v>11</v>
      </c>
      <c r="K1118" s="23">
        <v>80</v>
      </c>
      <c r="L1118" s="23">
        <v>0</v>
      </c>
    </row>
    <row r="1119" spans="1:12" x14ac:dyDescent="0.3">
      <c r="A1119" s="6" t="s">
        <v>6705</v>
      </c>
      <c r="B1119" s="32">
        <v>42681</v>
      </c>
      <c r="C1119" s="6" t="s">
        <v>3360</v>
      </c>
      <c r="D1119" s="6" t="s">
        <v>1720</v>
      </c>
      <c r="E1119" s="6" t="s">
        <v>77</v>
      </c>
      <c r="F1119" s="37">
        <v>41</v>
      </c>
      <c r="G1119" s="37">
        <v>2</v>
      </c>
      <c r="H1119" s="27">
        <v>31980</v>
      </c>
      <c r="I1119" s="27">
        <v>76087</v>
      </c>
      <c r="J1119" s="12" t="s">
        <v>11</v>
      </c>
      <c r="K1119" s="23">
        <v>35</v>
      </c>
      <c r="L1119" s="23">
        <v>2</v>
      </c>
    </row>
    <row r="1120" spans="1:12" x14ac:dyDescent="0.3">
      <c r="A1120" s="6" t="s">
        <v>6705</v>
      </c>
      <c r="B1120" s="32">
        <v>42692</v>
      </c>
      <c r="C1120" s="6" t="s">
        <v>3369</v>
      </c>
      <c r="D1120" s="6" t="s">
        <v>1720</v>
      </c>
      <c r="E1120" s="6" t="s">
        <v>77</v>
      </c>
      <c r="F1120" s="37">
        <v>23</v>
      </c>
      <c r="G1120" s="37">
        <v>108</v>
      </c>
      <c r="H1120" s="27">
        <v>31512</v>
      </c>
      <c r="I1120" s="27">
        <v>35000</v>
      </c>
      <c r="J1120" s="12" t="s">
        <v>11</v>
      </c>
      <c r="K1120" s="23">
        <v>64</v>
      </c>
      <c r="L1120" s="23">
        <v>108</v>
      </c>
    </row>
    <row r="1121" spans="1:12" x14ac:dyDescent="0.3">
      <c r="A1121" s="6" t="s">
        <v>6705</v>
      </c>
      <c r="B1121" s="32">
        <v>42702</v>
      </c>
      <c r="C1121" s="6" t="s">
        <v>3378</v>
      </c>
      <c r="D1121" s="6" t="s">
        <v>743</v>
      </c>
      <c r="E1121" s="6" t="s">
        <v>77</v>
      </c>
      <c r="F1121" s="37">
        <v>90</v>
      </c>
      <c r="G1121" s="37">
        <v>1255</v>
      </c>
      <c r="H1121" s="27">
        <v>43472</v>
      </c>
      <c r="I1121" s="27">
        <v>0</v>
      </c>
      <c r="J1121" s="12" t="s">
        <v>10</v>
      </c>
      <c r="K1121" s="23">
        <v>44</v>
      </c>
      <c r="L1121" s="23">
        <v>1255</v>
      </c>
    </row>
    <row r="1122" spans="1:12" x14ac:dyDescent="0.3">
      <c r="A1122" s="6" t="s">
        <v>6705</v>
      </c>
      <c r="B1122" s="32">
        <v>42712</v>
      </c>
      <c r="C1122" s="6" t="s">
        <v>3387</v>
      </c>
      <c r="D1122" s="6" t="s">
        <v>213</v>
      </c>
      <c r="E1122" s="6" t="s">
        <v>328</v>
      </c>
      <c r="F1122" s="37">
        <v>63</v>
      </c>
      <c r="G1122" s="37">
        <v>172</v>
      </c>
      <c r="H1122" s="27">
        <v>35984</v>
      </c>
      <c r="I1122" s="27">
        <v>57000</v>
      </c>
      <c r="J1122" s="12" t="s">
        <v>11</v>
      </c>
      <c r="K1122" s="23">
        <v>219</v>
      </c>
      <c r="L1122" s="23">
        <v>172</v>
      </c>
    </row>
    <row r="1123" spans="1:12" x14ac:dyDescent="0.3">
      <c r="A1123" s="6" t="s">
        <v>6705</v>
      </c>
      <c r="B1123" s="32">
        <v>42719</v>
      </c>
      <c r="C1123" s="6" t="s">
        <v>3394</v>
      </c>
      <c r="D1123" s="6" t="s">
        <v>625</v>
      </c>
      <c r="E1123" s="6" t="s">
        <v>77</v>
      </c>
      <c r="F1123" s="37">
        <v>20</v>
      </c>
      <c r="G1123" s="37">
        <v>24</v>
      </c>
      <c r="H1123" s="27">
        <v>32448</v>
      </c>
      <c r="I1123" s="27">
        <v>0</v>
      </c>
      <c r="J1123" s="12" t="s">
        <v>10</v>
      </c>
      <c r="K1123" s="23">
        <v>0</v>
      </c>
      <c r="L1123" s="23">
        <v>24</v>
      </c>
    </row>
    <row r="1124" spans="1:12" x14ac:dyDescent="0.3">
      <c r="A1124" s="6" t="s">
        <v>6705</v>
      </c>
      <c r="B1124" s="32">
        <v>42719</v>
      </c>
      <c r="C1124" s="6" t="s">
        <v>3401</v>
      </c>
      <c r="D1124" s="6" t="s">
        <v>73</v>
      </c>
      <c r="E1124" s="6" t="s">
        <v>77</v>
      </c>
      <c r="F1124" s="37">
        <v>31</v>
      </c>
      <c r="G1124" s="37">
        <v>0</v>
      </c>
      <c r="H1124" s="27">
        <v>33124</v>
      </c>
      <c r="I1124" s="27">
        <v>0</v>
      </c>
      <c r="J1124" s="12" t="s">
        <v>10</v>
      </c>
      <c r="K1124" s="23">
        <v>0</v>
      </c>
      <c r="L1124" s="23">
        <v>0</v>
      </c>
    </row>
    <row r="1125" spans="1:12" x14ac:dyDescent="0.3">
      <c r="A1125" s="6" t="s">
        <v>6705</v>
      </c>
      <c r="B1125" s="32">
        <v>42727</v>
      </c>
      <c r="C1125" s="6" t="s">
        <v>3409</v>
      </c>
      <c r="D1125" s="6" t="s">
        <v>743</v>
      </c>
      <c r="E1125" s="6" t="s">
        <v>77</v>
      </c>
      <c r="F1125" s="37">
        <v>84</v>
      </c>
      <c r="G1125" s="37">
        <v>0</v>
      </c>
      <c r="H1125" s="27">
        <v>83720</v>
      </c>
      <c r="I1125" s="27">
        <v>0</v>
      </c>
      <c r="J1125" s="12" t="s">
        <v>10</v>
      </c>
      <c r="K1125" s="23">
        <v>51</v>
      </c>
      <c r="L1125" s="23">
        <v>0</v>
      </c>
    </row>
    <row r="1126" spans="1:12" x14ac:dyDescent="0.3">
      <c r="A1126" s="6" t="s">
        <v>6705</v>
      </c>
      <c r="B1126" s="32">
        <v>42733</v>
      </c>
      <c r="C1126" s="6" t="s">
        <v>3416</v>
      </c>
      <c r="D1126" s="6" t="s">
        <v>3417</v>
      </c>
      <c r="E1126" s="6" t="s">
        <v>77</v>
      </c>
      <c r="F1126" s="37">
        <v>90</v>
      </c>
      <c r="G1126" s="37">
        <v>101</v>
      </c>
      <c r="H1126" s="27">
        <v>31148</v>
      </c>
      <c r="I1126" s="27">
        <v>0</v>
      </c>
      <c r="J1126" s="12" t="s">
        <v>10</v>
      </c>
      <c r="K1126" s="23">
        <v>0</v>
      </c>
      <c r="L1126" s="23">
        <v>101</v>
      </c>
    </row>
    <row r="1127" spans="1:12" x14ac:dyDescent="0.3">
      <c r="A1127" s="6" t="s">
        <v>6705</v>
      </c>
      <c r="B1127" s="32">
        <v>42759</v>
      </c>
      <c r="C1127" s="6" t="s">
        <v>2640</v>
      </c>
      <c r="D1127" s="6" t="s">
        <v>366</v>
      </c>
      <c r="E1127" s="6" t="s">
        <v>77</v>
      </c>
      <c r="F1127" s="37">
        <v>59</v>
      </c>
      <c r="G1127" s="37">
        <v>2694</v>
      </c>
      <c r="H1127" s="27">
        <v>34060</v>
      </c>
      <c r="I1127" s="27">
        <v>200000</v>
      </c>
      <c r="J1127" s="12" t="s">
        <v>11</v>
      </c>
      <c r="K1127" s="23">
        <v>61</v>
      </c>
      <c r="L1127" s="23">
        <v>2694</v>
      </c>
    </row>
    <row r="1128" spans="1:12" x14ac:dyDescent="0.3">
      <c r="A1128" s="6" t="s">
        <v>6705</v>
      </c>
      <c r="B1128" s="32">
        <v>42768</v>
      </c>
      <c r="C1128" s="6" t="s">
        <v>2648</v>
      </c>
      <c r="D1128" s="6" t="s">
        <v>1017</v>
      </c>
      <c r="E1128" s="6" t="s">
        <v>77</v>
      </c>
      <c r="F1128" s="37">
        <v>38</v>
      </c>
      <c r="G1128" s="37">
        <v>399</v>
      </c>
      <c r="H1128" s="27">
        <v>32240</v>
      </c>
      <c r="I1128" s="27">
        <v>0</v>
      </c>
      <c r="J1128" s="12" t="s">
        <v>10</v>
      </c>
      <c r="K1128" s="23">
        <v>0</v>
      </c>
      <c r="L1128" s="23">
        <v>399</v>
      </c>
    </row>
    <row r="1129" spans="1:12" x14ac:dyDescent="0.3">
      <c r="A1129" s="6" t="s">
        <v>6705</v>
      </c>
      <c r="B1129" s="32">
        <v>42775</v>
      </c>
      <c r="C1129" s="6" t="s">
        <v>2656</v>
      </c>
      <c r="D1129" s="6" t="s">
        <v>1268</v>
      </c>
      <c r="E1129" s="6" t="s">
        <v>77</v>
      </c>
      <c r="F1129" s="37">
        <v>64</v>
      </c>
      <c r="G1129" s="37">
        <v>0</v>
      </c>
      <c r="H1129" s="27">
        <v>33384</v>
      </c>
      <c r="I1129" s="27">
        <v>200000</v>
      </c>
      <c r="J1129" s="12" t="s">
        <v>11</v>
      </c>
      <c r="K1129" s="23">
        <v>70</v>
      </c>
      <c r="L1129" s="23">
        <v>0</v>
      </c>
    </row>
    <row r="1130" spans="1:12" x14ac:dyDescent="0.3">
      <c r="A1130" s="6" t="s">
        <v>6705</v>
      </c>
      <c r="B1130" s="32">
        <v>42814</v>
      </c>
      <c r="C1130" s="6" t="s">
        <v>2664</v>
      </c>
      <c r="D1130" s="6" t="s">
        <v>1161</v>
      </c>
      <c r="E1130" s="6" t="s">
        <v>77</v>
      </c>
      <c r="F1130" s="37">
        <v>81</v>
      </c>
      <c r="G1130" s="37">
        <v>2669</v>
      </c>
      <c r="H1130" s="27">
        <v>40976</v>
      </c>
      <c r="I1130" s="27">
        <v>1000000</v>
      </c>
      <c r="J1130" s="12" t="s">
        <v>11</v>
      </c>
      <c r="K1130" s="23">
        <v>325</v>
      </c>
      <c r="L1130" s="23">
        <v>2669</v>
      </c>
    </row>
    <row r="1131" spans="1:12" x14ac:dyDescent="0.3">
      <c r="A1131" s="6" t="s">
        <v>6705</v>
      </c>
      <c r="B1131" s="32">
        <v>42815</v>
      </c>
      <c r="C1131" s="6" t="s">
        <v>2671</v>
      </c>
      <c r="D1131" s="6" t="s">
        <v>1161</v>
      </c>
      <c r="E1131" s="6" t="s">
        <v>77</v>
      </c>
      <c r="F1131" s="37">
        <v>25</v>
      </c>
      <c r="G1131" s="37">
        <v>0</v>
      </c>
      <c r="H1131" s="27">
        <v>31096</v>
      </c>
      <c r="I1131" s="27">
        <v>0</v>
      </c>
      <c r="J1131" s="12" t="s">
        <v>10</v>
      </c>
      <c r="K1131" s="23">
        <v>0</v>
      </c>
      <c r="L1131" s="23">
        <v>0</v>
      </c>
    </row>
    <row r="1132" spans="1:12" x14ac:dyDescent="0.3">
      <c r="A1132" s="6" t="s">
        <v>6705</v>
      </c>
      <c r="B1132" s="32">
        <v>42828</v>
      </c>
      <c r="C1132" s="6" t="s">
        <v>2680</v>
      </c>
      <c r="D1132" s="6" t="s">
        <v>234</v>
      </c>
      <c r="E1132" s="6" t="s">
        <v>77</v>
      </c>
      <c r="F1132" s="37">
        <v>120</v>
      </c>
      <c r="G1132" s="37">
        <v>374</v>
      </c>
      <c r="H1132" s="27">
        <v>30628</v>
      </c>
      <c r="I1132" s="27">
        <v>0</v>
      </c>
      <c r="J1132" s="12" t="s">
        <v>10</v>
      </c>
      <c r="K1132" s="23">
        <v>0</v>
      </c>
      <c r="L1132" s="23">
        <v>374</v>
      </c>
    </row>
    <row r="1133" spans="1:12" x14ac:dyDescent="0.3">
      <c r="A1133" s="6" t="s">
        <v>6705</v>
      </c>
      <c r="B1133" s="32">
        <v>42832</v>
      </c>
      <c r="C1133" s="6" t="s">
        <v>2686</v>
      </c>
      <c r="D1133" s="6" t="s">
        <v>234</v>
      </c>
      <c r="E1133" s="6" t="s">
        <v>77</v>
      </c>
      <c r="F1133" s="37">
        <v>20</v>
      </c>
      <c r="G1133" s="37">
        <v>69</v>
      </c>
      <c r="H1133" s="27">
        <v>32604</v>
      </c>
      <c r="I1133" s="27">
        <v>0</v>
      </c>
      <c r="J1133" s="12" t="s">
        <v>10</v>
      </c>
      <c r="K1133" s="23">
        <v>0</v>
      </c>
      <c r="L1133" s="23">
        <v>69</v>
      </c>
    </row>
    <row r="1134" spans="1:12" x14ac:dyDescent="0.3">
      <c r="A1134" s="6" t="s">
        <v>6705</v>
      </c>
      <c r="B1134" s="32">
        <v>42836</v>
      </c>
      <c r="C1134" s="6" t="s">
        <v>2695</v>
      </c>
      <c r="D1134" s="6" t="s">
        <v>60</v>
      </c>
      <c r="E1134" s="6" t="s">
        <v>77</v>
      </c>
      <c r="F1134" s="37">
        <v>36</v>
      </c>
      <c r="G1134" s="37">
        <v>157</v>
      </c>
      <c r="H1134" s="27">
        <v>28080</v>
      </c>
      <c r="I1134" s="27">
        <v>20000</v>
      </c>
      <c r="J1134" s="12" t="s">
        <v>11</v>
      </c>
      <c r="K1134" s="23">
        <v>22</v>
      </c>
      <c r="L1134" s="23">
        <v>157</v>
      </c>
    </row>
    <row r="1135" spans="1:12" x14ac:dyDescent="0.3">
      <c r="A1135" s="6" t="s">
        <v>6705</v>
      </c>
      <c r="B1135" s="32">
        <v>42837</v>
      </c>
      <c r="C1135" s="6" t="s">
        <v>2702</v>
      </c>
      <c r="D1135" s="6" t="s">
        <v>1422</v>
      </c>
      <c r="E1135" s="6" t="s">
        <v>77</v>
      </c>
      <c r="F1135" s="37">
        <v>48</v>
      </c>
      <c r="G1135" s="37">
        <v>0</v>
      </c>
      <c r="H1135" s="27">
        <v>35880</v>
      </c>
      <c r="I1135" s="27">
        <v>0</v>
      </c>
      <c r="J1135" s="12" t="s">
        <v>10</v>
      </c>
      <c r="K1135" s="23">
        <v>0</v>
      </c>
      <c r="L1135" s="23">
        <v>0</v>
      </c>
    </row>
    <row r="1136" spans="1:12" x14ac:dyDescent="0.3">
      <c r="A1136" s="6" t="s">
        <v>6705</v>
      </c>
      <c r="B1136" s="32">
        <v>42844</v>
      </c>
      <c r="C1136" s="6" t="s">
        <v>2710</v>
      </c>
      <c r="D1136" s="6" t="s">
        <v>2392</v>
      </c>
      <c r="E1136" s="6" t="s">
        <v>859</v>
      </c>
      <c r="F1136" s="37">
        <v>28</v>
      </c>
      <c r="G1136" s="37">
        <v>8</v>
      </c>
      <c r="H1136" s="27">
        <v>29536</v>
      </c>
      <c r="I1136" s="27">
        <v>0</v>
      </c>
      <c r="J1136" s="12" t="s">
        <v>10</v>
      </c>
      <c r="K1136" s="23">
        <v>0</v>
      </c>
      <c r="L1136" s="23">
        <v>8</v>
      </c>
    </row>
    <row r="1137" spans="1:12" x14ac:dyDescent="0.3">
      <c r="A1137" s="6" t="s">
        <v>6705</v>
      </c>
      <c r="B1137" s="32">
        <v>42877</v>
      </c>
      <c r="C1137" s="6" t="s">
        <v>2727</v>
      </c>
      <c r="D1137" s="6" t="s">
        <v>2728</v>
      </c>
      <c r="E1137" s="6" t="s">
        <v>77</v>
      </c>
      <c r="F1137" s="37">
        <v>36</v>
      </c>
      <c r="G1137" s="37">
        <v>24</v>
      </c>
      <c r="H1137" s="27">
        <v>27976</v>
      </c>
      <c r="I1137" s="27">
        <v>0</v>
      </c>
      <c r="J1137" s="12" t="s">
        <v>10</v>
      </c>
      <c r="K1137" s="23">
        <v>1</v>
      </c>
      <c r="L1137" s="23">
        <v>24</v>
      </c>
    </row>
    <row r="1138" spans="1:12" x14ac:dyDescent="0.3">
      <c r="A1138" s="6" t="s">
        <v>6705</v>
      </c>
      <c r="B1138" s="32">
        <v>42877</v>
      </c>
      <c r="C1138" s="6" t="s">
        <v>2718</v>
      </c>
      <c r="D1138" s="6" t="s">
        <v>1422</v>
      </c>
      <c r="E1138" s="6" t="s">
        <v>77</v>
      </c>
      <c r="F1138" s="37">
        <v>33</v>
      </c>
      <c r="G1138" s="37">
        <v>0</v>
      </c>
      <c r="H1138" s="27">
        <v>36088</v>
      </c>
      <c r="I1138" s="27">
        <v>86486</v>
      </c>
      <c r="J1138" s="12" t="s">
        <v>11</v>
      </c>
      <c r="K1138" s="23">
        <v>32</v>
      </c>
      <c r="L1138" s="23">
        <v>0</v>
      </c>
    </row>
    <row r="1139" spans="1:12" x14ac:dyDescent="0.3">
      <c r="A1139" s="6" t="s">
        <v>6705</v>
      </c>
      <c r="B1139" s="32">
        <v>42905</v>
      </c>
      <c r="C1139" s="6" t="s">
        <v>2736</v>
      </c>
      <c r="D1139" s="6" t="s">
        <v>510</v>
      </c>
      <c r="E1139" s="6" t="s">
        <v>77</v>
      </c>
      <c r="F1139" s="37">
        <v>234</v>
      </c>
      <c r="G1139" s="37">
        <v>0</v>
      </c>
      <c r="H1139" s="27">
        <v>31564</v>
      </c>
      <c r="I1139" s="27">
        <v>0</v>
      </c>
      <c r="J1139" s="12" t="s">
        <v>10</v>
      </c>
      <c r="K1139" s="23">
        <v>0</v>
      </c>
      <c r="L1139" s="23">
        <v>0</v>
      </c>
    </row>
    <row r="1140" spans="1:12" x14ac:dyDescent="0.3">
      <c r="A1140" s="6" t="s">
        <v>6705</v>
      </c>
      <c r="B1140" s="32">
        <v>42907</v>
      </c>
      <c r="C1140" s="6" t="s">
        <v>2743</v>
      </c>
      <c r="D1140" s="6" t="s">
        <v>354</v>
      </c>
      <c r="E1140" s="6" t="s">
        <v>77</v>
      </c>
      <c r="F1140" s="37">
        <v>55</v>
      </c>
      <c r="G1140" s="37">
        <v>6</v>
      </c>
      <c r="H1140" s="27">
        <v>30108</v>
      </c>
      <c r="I1140" s="27">
        <v>0</v>
      </c>
      <c r="J1140" s="12" t="s">
        <v>10</v>
      </c>
      <c r="K1140" s="23">
        <v>3</v>
      </c>
      <c r="L1140" s="23">
        <v>6</v>
      </c>
    </row>
    <row r="1141" spans="1:12" x14ac:dyDescent="0.3">
      <c r="A1141" s="6" t="s">
        <v>6705</v>
      </c>
      <c r="B1141" s="32">
        <v>42908</v>
      </c>
      <c r="C1141" s="6" t="s">
        <v>2752</v>
      </c>
      <c r="D1141" s="6" t="s">
        <v>90</v>
      </c>
      <c r="E1141" s="6" t="s">
        <v>77</v>
      </c>
      <c r="F1141" s="37">
        <v>54</v>
      </c>
      <c r="G1141" s="37">
        <v>0</v>
      </c>
      <c r="H1141" s="27">
        <v>30784</v>
      </c>
      <c r="I1141" s="27">
        <v>31250</v>
      </c>
      <c r="J1141" s="12" t="s">
        <v>11</v>
      </c>
      <c r="K1141" s="23">
        <v>27</v>
      </c>
      <c r="L1141" s="23">
        <v>0</v>
      </c>
    </row>
    <row r="1142" spans="1:12" x14ac:dyDescent="0.3">
      <c r="A1142" s="6" t="s">
        <v>6705</v>
      </c>
      <c r="B1142" s="32">
        <v>42916</v>
      </c>
      <c r="C1142" s="6" t="s">
        <v>2769</v>
      </c>
      <c r="D1142" s="6" t="s">
        <v>366</v>
      </c>
      <c r="E1142" s="6" t="s">
        <v>77</v>
      </c>
      <c r="F1142" s="37">
        <v>25</v>
      </c>
      <c r="G1142" s="37">
        <v>466</v>
      </c>
      <c r="H1142" s="27">
        <v>27820</v>
      </c>
      <c r="I1142" s="27">
        <v>0</v>
      </c>
      <c r="J1142" s="12" t="s">
        <v>10</v>
      </c>
      <c r="K1142" s="23">
        <v>0</v>
      </c>
      <c r="L1142" s="23">
        <v>466</v>
      </c>
    </row>
    <row r="1143" spans="1:12" x14ac:dyDescent="0.3">
      <c r="A1143" s="6" t="s">
        <v>6705</v>
      </c>
      <c r="B1143" s="32">
        <v>42916</v>
      </c>
      <c r="C1143" s="6" t="s">
        <v>2760</v>
      </c>
      <c r="D1143" s="6" t="s">
        <v>476</v>
      </c>
      <c r="E1143" s="6" t="s">
        <v>77</v>
      </c>
      <c r="F1143" s="37">
        <v>65</v>
      </c>
      <c r="G1143" s="37">
        <v>583</v>
      </c>
      <c r="H1143" s="27">
        <v>43056</v>
      </c>
      <c r="I1143" s="27">
        <v>300000</v>
      </c>
      <c r="J1143" s="12" t="s">
        <v>11</v>
      </c>
      <c r="K1143" s="23">
        <v>247</v>
      </c>
      <c r="L1143" s="23">
        <v>583</v>
      </c>
    </row>
    <row r="1144" spans="1:12" x14ac:dyDescent="0.3">
      <c r="A1144" s="6" t="s">
        <v>6705</v>
      </c>
      <c r="B1144" s="32">
        <v>42951</v>
      </c>
      <c r="C1144" s="6" t="s">
        <v>2784</v>
      </c>
      <c r="D1144" s="6" t="s">
        <v>2785</v>
      </c>
      <c r="E1144" s="6" t="s">
        <v>77</v>
      </c>
      <c r="F1144" s="37">
        <v>36</v>
      </c>
      <c r="G1144" s="37">
        <v>467</v>
      </c>
      <c r="H1144" s="27">
        <v>87776</v>
      </c>
      <c r="I1144" s="27">
        <v>250000</v>
      </c>
      <c r="J1144" s="12" t="s">
        <v>11</v>
      </c>
      <c r="K1144" s="23">
        <v>346</v>
      </c>
      <c r="L1144" s="23">
        <v>467</v>
      </c>
    </row>
    <row r="1145" spans="1:12" x14ac:dyDescent="0.3">
      <c r="A1145" s="6" t="s">
        <v>6705</v>
      </c>
      <c r="B1145" s="32">
        <v>42954</v>
      </c>
      <c r="C1145" s="6" t="s">
        <v>2793</v>
      </c>
      <c r="D1145" s="6" t="s">
        <v>282</v>
      </c>
      <c r="E1145" s="6" t="s">
        <v>77</v>
      </c>
      <c r="F1145" s="37">
        <v>40</v>
      </c>
      <c r="G1145" s="37">
        <v>0</v>
      </c>
      <c r="H1145" s="27">
        <v>91624</v>
      </c>
      <c r="I1145" s="27">
        <v>12500</v>
      </c>
      <c r="J1145" s="12" t="s">
        <v>11</v>
      </c>
      <c r="K1145" s="23">
        <v>8</v>
      </c>
      <c r="L1145" s="23">
        <v>0</v>
      </c>
    </row>
    <row r="1146" spans="1:12" x14ac:dyDescent="0.3">
      <c r="A1146" s="6" t="s">
        <v>6705</v>
      </c>
      <c r="B1146" s="32">
        <v>42957</v>
      </c>
      <c r="C1146" s="6" t="s">
        <v>2801</v>
      </c>
      <c r="D1146" s="6" t="s">
        <v>113</v>
      </c>
      <c r="E1146" s="6" t="s">
        <v>77</v>
      </c>
      <c r="F1146" s="37">
        <v>50</v>
      </c>
      <c r="G1146" s="37">
        <v>1332</v>
      </c>
      <c r="H1146" s="27">
        <v>34996</v>
      </c>
      <c r="I1146" s="27">
        <v>0</v>
      </c>
      <c r="J1146" s="12" t="s">
        <v>10</v>
      </c>
      <c r="K1146" s="23">
        <v>54</v>
      </c>
      <c r="L1146" s="23">
        <v>1332</v>
      </c>
    </row>
    <row r="1147" spans="1:12" x14ac:dyDescent="0.3">
      <c r="A1147" s="6" t="s">
        <v>6705</v>
      </c>
      <c r="B1147" s="32">
        <v>42963</v>
      </c>
      <c r="C1147" s="6" t="s">
        <v>2154</v>
      </c>
      <c r="D1147" s="6" t="s">
        <v>322</v>
      </c>
      <c r="E1147" s="6" t="s">
        <v>77</v>
      </c>
      <c r="F1147" s="37">
        <v>25</v>
      </c>
      <c r="G1147" s="37">
        <v>28</v>
      </c>
      <c r="H1147" s="27">
        <v>33540</v>
      </c>
      <c r="I1147" s="27">
        <v>50000</v>
      </c>
      <c r="J1147" s="12" t="s">
        <v>11</v>
      </c>
      <c r="K1147" s="23">
        <v>60</v>
      </c>
      <c r="L1147" s="23">
        <v>28</v>
      </c>
    </row>
    <row r="1148" spans="1:12" x14ac:dyDescent="0.3">
      <c r="A1148" s="6" t="s">
        <v>6705</v>
      </c>
      <c r="B1148" s="32">
        <v>42968</v>
      </c>
      <c r="C1148" s="6" t="s">
        <v>2810</v>
      </c>
      <c r="D1148" s="6" t="s">
        <v>375</v>
      </c>
      <c r="E1148" s="6" t="s">
        <v>77</v>
      </c>
      <c r="F1148" s="37">
        <v>28</v>
      </c>
      <c r="G1148" s="37">
        <v>39</v>
      </c>
      <c r="H1148" s="27">
        <v>39832</v>
      </c>
      <c r="I1148" s="27">
        <v>0</v>
      </c>
      <c r="J1148" s="12" t="s">
        <v>10</v>
      </c>
      <c r="K1148" s="23">
        <v>3</v>
      </c>
      <c r="L1148" s="23">
        <v>39</v>
      </c>
    </row>
    <row r="1149" spans="1:12" x14ac:dyDescent="0.3">
      <c r="A1149" s="6" t="s">
        <v>6705</v>
      </c>
      <c r="B1149" s="32">
        <v>42997</v>
      </c>
      <c r="C1149" s="6" t="s">
        <v>2818</v>
      </c>
      <c r="D1149" s="6" t="s">
        <v>366</v>
      </c>
      <c r="E1149" s="6" t="s">
        <v>77</v>
      </c>
      <c r="F1149" s="37">
        <v>41</v>
      </c>
      <c r="G1149" s="37">
        <v>507</v>
      </c>
      <c r="H1149" s="27">
        <v>38168</v>
      </c>
      <c r="I1149" s="27">
        <v>150000</v>
      </c>
      <c r="J1149" s="12" t="s">
        <v>11</v>
      </c>
      <c r="K1149" s="23">
        <v>93</v>
      </c>
      <c r="L1149" s="23">
        <v>507</v>
      </c>
    </row>
    <row r="1150" spans="1:12" x14ac:dyDescent="0.3">
      <c r="A1150" s="6" t="s">
        <v>6705</v>
      </c>
      <c r="B1150" s="32">
        <v>43013</v>
      </c>
      <c r="C1150" s="6" t="s">
        <v>2824</v>
      </c>
      <c r="D1150" s="6" t="s">
        <v>213</v>
      </c>
      <c r="E1150" s="6" t="s">
        <v>77</v>
      </c>
      <c r="F1150" s="37">
        <v>72</v>
      </c>
      <c r="G1150" s="37">
        <v>155</v>
      </c>
      <c r="H1150" s="27">
        <v>52052</v>
      </c>
      <c r="I1150" s="27">
        <v>160000</v>
      </c>
      <c r="J1150" s="12" t="s">
        <v>11</v>
      </c>
      <c r="K1150" s="23">
        <v>81</v>
      </c>
      <c r="L1150" s="23">
        <v>155</v>
      </c>
    </row>
    <row r="1151" spans="1:12" x14ac:dyDescent="0.3">
      <c r="A1151" s="6" t="s">
        <v>6705</v>
      </c>
      <c r="B1151" s="32">
        <v>43027</v>
      </c>
      <c r="C1151" s="6" t="s">
        <v>2833</v>
      </c>
      <c r="D1151" s="6" t="s">
        <v>1144</v>
      </c>
      <c r="E1151" s="6" t="s">
        <v>77</v>
      </c>
      <c r="F1151" s="37">
        <v>68</v>
      </c>
      <c r="G1151" s="37">
        <v>53</v>
      </c>
      <c r="H1151" s="27">
        <v>52572</v>
      </c>
      <c r="I1151" s="27">
        <v>0</v>
      </c>
      <c r="J1151" s="12" t="s">
        <v>10</v>
      </c>
      <c r="K1151" s="23">
        <v>0</v>
      </c>
      <c r="L1151" s="23">
        <v>53</v>
      </c>
    </row>
    <row r="1152" spans="1:12" x14ac:dyDescent="0.3">
      <c r="A1152" s="6" t="s">
        <v>6705</v>
      </c>
      <c r="B1152" s="32">
        <v>43028</v>
      </c>
      <c r="C1152" s="6" t="s">
        <v>2840</v>
      </c>
      <c r="D1152" s="6" t="s">
        <v>2225</v>
      </c>
      <c r="E1152" s="6" t="s">
        <v>77</v>
      </c>
      <c r="F1152" s="37">
        <v>42</v>
      </c>
      <c r="G1152" s="37">
        <v>35</v>
      </c>
      <c r="H1152" s="27">
        <v>30472</v>
      </c>
      <c r="I1152" s="27">
        <v>0</v>
      </c>
      <c r="J1152" s="12" t="s">
        <v>10</v>
      </c>
      <c r="K1152" s="23">
        <v>0</v>
      </c>
      <c r="L1152" s="23">
        <v>35</v>
      </c>
    </row>
    <row r="1153" spans="1:12" x14ac:dyDescent="0.3">
      <c r="A1153" s="6" t="s">
        <v>6705</v>
      </c>
      <c r="B1153" s="32">
        <v>43059</v>
      </c>
      <c r="C1153" s="6" t="s">
        <v>2847</v>
      </c>
      <c r="D1153" s="6" t="s">
        <v>533</v>
      </c>
      <c r="E1153" s="6" t="s">
        <v>77</v>
      </c>
      <c r="F1153" s="37">
        <v>32</v>
      </c>
      <c r="G1153" s="37">
        <v>661</v>
      </c>
      <c r="H1153" s="27">
        <v>70876</v>
      </c>
      <c r="I1153" s="27">
        <v>0</v>
      </c>
      <c r="J1153" s="12" t="s">
        <v>10</v>
      </c>
      <c r="K1153" s="23">
        <v>0</v>
      </c>
      <c r="L1153" s="23">
        <v>661</v>
      </c>
    </row>
    <row r="1154" spans="1:12" x14ac:dyDescent="0.3">
      <c r="A1154" s="6" t="s">
        <v>6705</v>
      </c>
      <c r="B1154" s="32">
        <v>43074</v>
      </c>
      <c r="C1154" s="6" t="s">
        <v>2854</v>
      </c>
      <c r="D1154" s="6" t="s">
        <v>98</v>
      </c>
      <c r="E1154" s="6" t="s">
        <v>77</v>
      </c>
      <c r="F1154" s="37">
        <v>92</v>
      </c>
      <c r="G1154" s="37">
        <v>0</v>
      </c>
      <c r="H1154" s="27">
        <v>31200</v>
      </c>
      <c r="I1154" s="27">
        <v>0</v>
      </c>
      <c r="J1154" s="12" t="s">
        <v>10</v>
      </c>
      <c r="K1154" s="23">
        <v>0</v>
      </c>
      <c r="L1154" s="23">
        <v>0</v>
      </c>
    </row>
    <row r="1155" spans="1:12" x14ac:dyDescent="0.3">
      <c r="A1155" s="6" t="s">
        <v>6705</v>
      </c>
      <c r="B1155" s="32">
        <v>43082</v>
      </c>
      <c r="C1155" s="6" t="s">
        <v>2862</v>
      </c>
      <c r="D1155" s="6" t="s">
        <v>2863</v>
      </c>
      <c r="E1155" s="6" t="s">
        <v>77</v>
      </c>
      <c r="F1155" s="37">
        <v>14</v>
      </c>
      <c r="G1155" s="37">
        <v>65</v>
      </c>
      <c r="H1155" s="27">
        <v>34476</v>
      </c>
      <c r="I1155" s="27">
        <v>0</v>
      </c>
      <c r="J1155" s="12" t="s">
        <v>10</v>
      </c>
      <c r="K1155" s="23">
        <v>0</v>
      </c>
      <c r="L1155" s="23">
        <v>65</v>
      </c>
    </row>
    <row r="1156" spans="1:12" x14ac:dyDescent="0.3">
      <c r="A1156" s="6" t="s">
        <v>6705</v>
      </c>
      <c r="B1156" s="32">
        <v>43082</v>
      </c>
      <c r="C1156" s="6" t="s">
        <v>2870</v>
      </c>
      <c r="D1156" s="6" t="s">
        <v>1642</v>
      </c>
      <c r="E1156" s="6" t="s">
        <v>77</v>
      </c>
      <c r="F1156" s="37">
        <v>28</v>
      </c>
      <c r="G1156" s="37">
        <v>270</v>
      </c>
      <c r="H1156" s="27">
        <v>44772</v>
      </c>
      <c r="I1156" s="27">
        <v>0</v>
      </c>
      <c r="J1156" s="12" t="s">
        <v>10</v>
      </c>
      <c r="K1156" s="23">
        <v>0</v>
      </c>
      <c r="L1156" s="23">
        <v>270</v>
      </c>
    </row>
    <row r="1157" spans="1:12" x14ac:dyDescent="0.3">
      <c r="A1157" s="6" t="s">
        <v>6705</v>
      </c>
      <c r="B1157" s="32">
        <v>43082</v>
      </c>
      <c r="C1157" s="6" t="s">
        <v>2877</v>
      </c>
      <c r="D1157" s="6" t="s">
        <v>1422</v>
      </c>
      <c r="E1157" s="6" t="s">
        <v>77</v>
      </c>
      <c r="F1157" s="37">
        <v>23</v>
      </c>
      <c r="G1157" s="37">
        <v>236</v>
      </c>
      <c r="H1157" s="27">
        <v>44356</v>
      </c>
      <c r="I1157" s="27">
        <v>0</v>
      </c>
      <c r="J1157" s="12" t="s">
        <v>10</v>
      </c>
      <c r="K1157" s="23">
        <v>0</v>
      </c>
      <c r="L1157" s="23">
        <v>236</v>
      </c>
    </row>
    <row r="1158" spans="1:12" x14ac:dyDescent="0.3">
      <c r="A1158" s="6" t="s">
        <v>6705</v>
      </c>
      <c r="B1158" s="32">
        <v>43091</v>
      </c>
      <c r="C1158" s="6" t="s">
        <v>2890</v>
      </c>
      <c r="D1158" s="6" t="s">
        <v>2891</v>
      </c>
      <c r="E1158" s="6" t="s">
        <v>77</v>
      </c>
      <c r="F1158" s="37">
        <v>126</v>
      </c>
      <c r="G1158" s="37">
        <v>176</v>
      </c>
      <c r="H1158" s="27">
        <v>31044</v>
      </c>
      <c r="I1158" s="27">
        <v>0</v>
      </c>
      <c r="J1158" s="12" t="s">
        <v>10</v>
      </c>
      <c r="K1158" s="23">
        <v>0</v>
      </c>
      <c r="L1158" s="23">
        <v>176</v>
      </c>
    </row>
    <row r="1159" spans="1:12" x14ac:dyDescent="0.3">
      <c r="A1159" s="6" t="s">
        <v>6705</v>
      </c>
      <c r="B1159" s="32">
        <v>43145</v>
      </c>
      <c r="C1159" s="6" t="s">
        <v>2123</v>
      </c>
      <c r="D1159" s="6" t="s">
        <v>138</v>
      </c>
      <c r="E1159" s="6" t="s">
        <v>77</v>
      </c>
      <c r="F1159" s="37">
        <v>51</v>
      </c>
      <c r="G1159" s="37">
        <v>0</v>
      </c>
      <c r="H1159" s="27">
        <v>32708</v>
      </c>
      <c r="I1159" s="27">
        <v>25000</v>
      </c>
      <c r="J1159" s="12" t="s">
        <v>9</v>
      </c>
      <c r="K1159" s="23">
        <v>37</v>
      </c>
      <c r="L1159" s="23">
        <v>0</v>
      </c>
    </row>
    <row r="1160" spans="1:12" x14ac:dyDescent="0.3">
      <c r="A1160" s="6" t="s">
        <v>6705</v>
      </c>
      <c r="B1160" s="32">
        <v>43152</v>
      </c>
      <c r="C1160" s="6" t="s">
        <v>2133</v>
      </c>
      <c r="D1160" s="6" t="s">
        <v>1076</v>
      </c>
      <c r="E1160" s="6" t="s">
        <v>77</v>
      </c>
      <c r="F1160" s="37">
        <v>18</v>
      </c>
      <c r="G1160" s="37">
        <v>152</v>
      </c>
      <c r="H1160" s="27">
        <v>30784</v>
      </c>
      <c r="I1160" s="27">
        <v>0</v>
      </c>
      <c r="J1160" s="12" t="s">
        <v>10</v>
      </c>
      <c r="K1160" s="23">
        <v>16</v>
      </c>
      <c r="L1160" s="23">
        <v>152</v>
      </c>
    </row>
    <row r="1161" spans="1:12" x14ac:dyDescent="0.3">
      <c r="A1161" s="6" t="s">
        <v>6705</v>
      </c>
      <c r="B1161" s="32">
        <v>43152</v>
      </c>
      <c r="C1161" s="6" t="s">
        <v>2139</v>
      </c>
      <c r="D1161" s="6" t="s">
        <v>198</v>
      </c>
      <c r="E1161" s="6" t="s">
        <v>77</v>
      </c>
      <c r="F1161" s="37">
        <v>59</v>
      </c>
      <c r="G1161" s="37">
        <v>0</v>
      </c>
      <c r="H1161" s="27">
        <v>29328</v>
      </c>
      <c r="I1161" s="27">
        <v>0</v>
      </c>
      <c r="J1161" s="12" t="s">
        <v>10</v>
      </c>
      <c r="K1161" s="23">
        <v>0</v>
      </c>
      <c r="L1161" s="23">
        <v>0</v>
      </c>
    </row>
    <row r="1162" spans="1:12" x14ac:dyDescent="0.3">
      <c r="A1162" s="6" t="s">
        <v>6705</v>
      </c>
      <c r="B1162" s="32">
        <v>43160</v>
      </c>
      <c r="C1162" s="6" t="s">
        <v>2147</v>
      </c>
      <c r="D1162" s="6" t="s">
        <v>1461</v>
      </c>
      <c r="E1162" s="6" t="s">
        <v>77</v>
      </c>
      <c r="F1162" s="37">
        <v>131</v>
      </c>
      <c r="G1162" s="37">
        <v>1736</v>
      </c>
      <c r="H1162" s="27">
        <v>43368</v>
      </c>
      <c r="I1162" s="27">
        <v>0</v>
      </c>
      <c r="J1162" s="12" t="s">
        <v>10</v>
      </c>
      <c r="K1162" s="23">
        <v>0</v>
      </c>
      <c r="L1162" s="23">
        <v>1736</v>
      </c>
    </row>
    <row r="1163" spans="1:12" x14ac:dyDescent="0.3">
      <c r="A1163" s="6" t="s">
        <v>6705</v>
      </c>
      <c r="B1163" s="32">
        <v>43182</v>
      </c>
      <c r="C1163" s="6" t="s">
        <v>2154</v>
      </c>
      <c r="D1163" s="6" t="s">
        <v>322</v>
      </c>
      <c r="E1163" s="6" t="s">
        <v>77</v>
      </c>
      <c r="F1163" s="37">
        <v>85</v>
      </c>
      <c r="G1163" s="37">
        <v>56</v>
      </c>
      <c r="H1163" s="27">
        <v>33332</v>
      </c>
      <c r="I1163" s="27">
        <v>98050</v>
      </c>
      <c r="J1163" s="12" t="s">
        <v>11</v>
      </c>
      <c r="K1163" s="23">
        <v>71</v>
      </c>
      <c r="L1163" s="23">
        <v>56</v>
      </c>
    </row>
    <row r="1164" spans="1:12" x14ac:dyDescent="0.3">
      <c r="A1164" s="6" t="s">
        <v>6705</v>
      </c>
      <c r="B1164" s="32">
        <v>43199</v>
      </c>
      <c r="C1164" s="6" t="s">
        <v>2162</v>
      </c>
      <c r="D1164" s="6" t="s">
        <v>1642</v>
      </c>
      <c r="E1164" s="6" t="s">
        <v>77</v>
      </c>
      <c r="F1164" s="37">
        <v>40</v>
      </c>
      <c r="G1164" s="37">
        <v>0</v>
      </c>
      <c r="H1164" s="27">
        <v>58136</v>
      </c>
      <c r="I1164" s="27">
        <v>0</v>
      </c>
      <c r="J1164" s="12" t="s">
        <v>10</v>
      </c>
      <c r="K1164" s="23">
        <v>0</v>
      </c>
      <c r="L1164" s="23">
        <v>0</v>
      </c>
    </row>
    <row r="1165" spans="1:12" x14ac:dyDescent="0.3">
      <c r="A1165" s="6" t="s">
        <v>6705</v>
      </c>
      <c r="B1165" s="32">
        <v>43202</v>
      </c>
      <c r="C1165" s="6" t="s">
        <v>2170</v>
      </c>
      <c r="D1165" s="6" t="s">
        <v>2171</v>
      </c>
      <c r="E1165" s="6" t="s">
        <v>77</v>
      </c>
      <c r="F1165" s="37">
        <v>45</v>
      </c>
      <c r="G1165" s="37">
        <v>177</v>
      </c>
      <c r="H1165" s="27">
        <v>86008</v>
      </c>
      <c r="I1165" s="27">
        <v>150000</v>
      </c>
      <c r="J1165" s="12" t="s">
        <v>11</v>
      </c>
      <c r="K1165" s="23">
        <v>46</v>
      </c>
      <c r="L1165" s="23">
        <v>177</v>
      </c>
    </row>
    <row r="1166" spans="1:12" x14ac:dyDescent="0.3">
      <c r="A1166" s="6" t="s">
        <v>6705</v>
      </c>
      <c r="B1166" s="32">
        <v>43208</v>
      </c>
      <c r="C1166" s="6" t="s">
        <v>2179</v>
      </c>
      <c r="D1166" s="6" t="s">
        <v>1611</v>
      </c>
      <c r="E1166" s="6" t="s">
        <v>77</v>
      </c>
      <c r="F1166" s="37">
        <v>17</v>
      </c>
      <c r="G1166" s="37">
        <v>310</v>
      </c>
      <c r="H1166" s="27">
        <v>44928</v>
      </c>
      <c r="I1166" s="27">
        <v>0</v>
      </c>
      <c r="J1166" s="12" t="s">
        <v>10</v>
      </c>
      <c r="K1166" s="23">
        <v>0</v>
      </c>
      <c r="L1166" s="23">
        <v>310</v>
      </c>
    </row>
    <row r="1167" spans="1:12" x14ac:dyDescent="0.3">
      <c r="A1167" s="6" t="s">
        <v>6705</v>
      </c>
      <c r="B1167" s="32">
        <v>43227</v>
      </c>
      <c r="C1167" s="6" t="s">
        <v>2186</v>
      </c>
      <c r="D1167" s="6" t="s">
        <v>213</v>
      </c>
      <c r="E1167" s="6" t="s">
        <v>77</v>
      </c>
      <c r="F1167" s="37">
        <v>181</v>
      </c>
      <c r="G1167" s="37">
        <v>16</v>
      </c>
      <c r="H1167" s="27">
        <v>37700</v>
      </c>
      <c r="I1167" s="27">
        <v>84000</v>
      </c>
      <c r="J1167" s="12" t="s">
        <v>11</v>
      </c>
      <c r="K1167" s="23">
        <v>84</v>
      </c>
      <c r="L1167" s="23">
        <v>16</v>
      </c>
    </row>
    <row r="1168" spans="1:12" x14ac:dyDescent="0.3">
      <c r="A1168" s="6" t="s">
        <v>6705</v>
      </c>
      <c r="B1168" s="32">
        <v>43328</v>
      </c>
      <c r="C1168" s="6" t="s">
        <v>2193</v>
      </c>
      <c r="D1168" s="6" t="s">
        <v>98</v>
      </c>
      <c r="E1168" s="6" t="s">
        <v>77</v>
      </c>
      <c r="F1168" s="37">
        <v>38</v>
      </c>
      <c r="G1168" s="37">
        <v>0</v>
      </c>
      <c r="H1168" s="27">
        <v>34944</v>
      </c>
      <c r="I1168" s="27">
        <v>82668</v>
      </c>
      <c r="J1168" s="12" t="s">
        <v>11</v>
      </c>
      <c r="K1168" s="23">
        <v>56</v>
      </c>
      <c r="L1168" s="23">
        <v>0</v>
      </c>
    </row>
    <row r="1169" spans="1:12" x14ac:dyDescent="0.3">
      <c r="A1169" s="6" t="s">
        <v>6705</v>
      </c>
      <c r="B1169" s="32">
        <v>43340</v>
      </c>
      <c r="C1169" s="6" t="s">
        <v>2200</v>
      </c>
      <c r="D1169" s="6" t="s">
        <v>302</v>
      </c>
      <c r="E1169" s="6" t="s">
        <v>77</v>
      </c>
      <c r="F1169" s="37">
        <v>98</v>
      </c>
      <c r="G1169" s="37">
        <v>0</v>
      </c>
      <c r="H1169" s="27">
        <v>34944</v>
      </c>
      <c r="I1169" s="27">
        <v>0</v>
      </c>
      <c r="J1169" s="12" t="s">
        <v>10</v>
      </c>
      <c r="K1169" s="23">
        <v>0</v>
      </c>
      <c r="L1169" s="23">
        <v>0</v>
      </c>
    </row>
    <row r="1170" spans="1:12" x14ac:dyDescent="0.3">
      <c r="A1170" s="6" t="s">
        <v>6705</v>
      </c>
      <c r="B1170" s="32">
        <v>43367</v>
      </c>
      <c r="C1170" s="6" t="s">
        <v>2208</v>
      </c>
      <c r="D1170" s="6" t="s">
        <v>805</v>
      </c>
      <c r="E1170" s="6" t="s">
        <v>77</v>
      </c>
      <c r="F1170" s="37">
        <v>30</v>
      </c>
      <c r="G1170" s="37">
        <v>0</v>
      </c>
      <c r="H1170" s="27">
        <v>37180</v>
      </c>
      <c r="I1170" s="27">
        <v>0</v>
      </c>
      <c r="J1170" s="12" t="s">
        <v>10</v>
      </c>
      <c r="K1170" s="23">
        <v>0</v>
      </c>
      <c r="L1170" s="23">
        <v>0</v>
      </c>
    </row>
    <row r="1171" spans="1:12" x14ac:dyDescent="0.3">
      <c r="A1171" s="6" t="s">
        <v>6705</v>
      </c>
      <c r="B1171" s="32">
        <v>43391</v>
      </c>
      <c r="C1171" s="6" t="s">
        <v>2215</v>
      </c>
      <c r="D1171" s="6" t="s">
        <v>198</v>
      </c>
      <c r="E1171" s="6" t="s">
        <v>77</v>
      </c>
      <c r="F1171" s="37">
        <v>40</v>
      </c>
      <c r="G1171" s="37">
        <v>39</v>
      </c>
      <c r="H1171" s="27">
        <v>32604</v>
      </c>
      <c r="I1171" s="27">
        <v>22500</v>
      </c>
      <c r="J1171" s="12" t="s">
        <v>11</v>
      </c>
      <c r="K1171" s="23">
        <v>47</v>
      </c>
      <c r="L1171" s="23">
        <v>39</v>
      </c>
    </row>
    <row r="1172" spans="1:12" x14ac:dyDescent="0.3">
      <c r="A1172" s="6" t="s">
        <v>6705</v>
      </c>
      <c r="B1172" s="32">
        <v>43391</v>
      </c>
      <c r="C1172" s="6" t="s">
        <v>2224</v>
      </c>
      <c r="D1172" s="6" t="s">
        <v>2225</v>
      </c>
      <c r="E1172" s="6" t="s">
        <v>77</v>
      </c>
      <c r="F1172" s="37">
        <v>25</v>
      </c>
      <c r="G1172" s="37">
        <v>25</v>
      </c>
      <c r="H1172" s="27">
        <v>32084</v>
      </c>
      <c r="I1172" s="27">
        <v>50000</v>
      </c>
      <c r="J1172" s="12" t="s">
        <v>11</v>
      </c>
      <c r="K1172" s="23">
        <v>61</v>
      </c>
      <c r="L1172" s="23">
        <v>25</v>
      </c>
    </row>
    <row r="1173" spans="1:12" x14ac:dyDescent="0.3">
      <c r="A1173" s="6" t="s">
        <v>6705</v>
      </c>
      <c r="B1173" s="32">
        <v>43412</v>
      </c>
      <c r="C1173" s="6" t="s">
        <v>2232</v>
      </c>
      <c r="D1173" s="6" t="s">
        <v>1237</v>
      </c>
      <c r="E1173" s="6" t="s">
        <v>77</v>
      </c>
      <c r="F1173" s="37">
        <v>22</v>
      </c>
      <c r="G1173" s="37">
        <v>0</v>
      </c>
      <c r="H1173" s="27">
        <v>34620</v>
      </c>
      <c r="I1173" s="27">
        <v>0</v>
      </c>
      <c r="J1173" s="12" t="s">
        <v>10</v>
      </c>
      <c r="K1173" s="23">
        <v>0</v>
      </c>
      <c r="L1173" s="23">
        <v>0</v>
      </c>
    </row>
    <row r="1174" spans="1:12" x14ac:dyDescent="0.3">
      <c r="A1174" s="6" t="s">
        <v>6705</v>
      </c>
      <c r="B1174" s="32">
        <v>43425</v>
      </c>
      <c r="C1174" s="6" t="s">
        <v>2240</v>
      </c>
      <c r="D1174" s="6" t="s">
        <v>128</v>
      </c>
      <c r="E1174" s="6" t="s">
        <v>77</v>
      </c>
      <c r="F1174" s="37">
        <v>18</v>
      </c>
      <c r="G1174" s="37">
        <v>0</v>
      </c>
      <c r="H1174" s="27">
        <v>38780</v>
      </c>
      <c r="I1174" s="27">
        <v>0</v>
      </c>
      <c r="J1174" s="12" t="s">
        <v>10</v>
      </c>
      <c r="K1174" s="23">
        <v>0</v>
      </c>
      <c r="L1174" s="23">
        <v>0</v>
      </c>
    </row>
    <row r="1175" spans="1:12" x14ac:dyDescent="0.3">
      <c r="A1175" s="6" t="s">
        <v>6705</v>
      </c>
      <c r="B1175" s="32">
        <v>43433</v>
      </c>
      <c r="C1175" s="6" t="s">
        <v>2246</v>
      </c>
      <c r="D1175" s="6" t="s">
        <v>190</v>
      </c>
      <c r="E1175" s="6" t="s">
        <v>77</v>
      </c>
      <c r="F1175" s="37">
        <v>71</v>
      </c>
      <c r="G1175" s="37">
        <v>205</v>
      </c>
      <c r="H1175" s="27">
        <v>31838</v>
      </c>
      <c r="I1175" s="27">
        <v>0</v>
      </c>
      <c r="J1175" s="12" t="s">
        <v>10</v>
      </c>
      <c r="K1175" s="23">
        <v>0</v>
      </c>
      <c r="L1175" s="23">
        <v>205</v>
      </c>
    </row>
    <row r="1176" spans="1:12" x14ac:dyDescent="0.3">
      <c r="A1176" s="6" t="s">
        <v>6705</v>
      </c>
      <c r="B1176" s="32">
        <v>43433</v>
      </c>
      <c r="C1176" s="6" t="s">
        <v>2253</v>
      </c>
      <c r="D1176" s="6" t="s">
        <v>190</v>
      </c>
      <c r="E1176" s="6" t="s">
        <v>77</v>
      </c>
      <c r="F1176" s="37">
        <v>45</v>
      </c>
      <c r="G1176" s="37">
        <v>0</v>
      </c>
      <c r="H1176" s="27">
        <v>31838</v>
      </c>
      <c r="I1176" s="27">
        <v>150000</v>
      </c>
      <c r="J1176" s="12" t="s">
        <v>11</v>
      </c>
      <c r="K1176" s="23">
        <v>51</v>
      </c>
      <c r="L1176" s="23">
        <v>0</v>
      </c>
    </row>
    <row r="1177" spans="1:12" x14ac:dyDescent="0.3">
      <c r="A1177" s="6" t="s">
        <v>6705</v>
      </c>
      <c r="B1177" s="32">
        <v>43441</v>
      </c>
      <c r="C1177" s="6" t="s">
        <v>2259</v>
      </c>
      <c r="D1177" s="6" t="s">
        <v>533</v>
      </c>
      <c r="E1177" s="6" t="s">
        <v>859</v>
      </c>
      <c r="F1177" s="37">
        <v>35</v>
      </c>
      <c r="G1177" s="37">
        <v>0</v>
      </c>
      <c r="H1177" s="27">
        <v>40024</v>
      </c>
      <c r="I1177" s="27">
        <v>65250</v>
      </c>
      <c r="J1177" s="12" t="s">
        <v>11</v>
      </c>
      <c r="K1177" s="23">
        <v>35</v>
      </c>
      <c r="L1177" s="23">
        <v>0</v>
      </c>
    </row>
    <row r="1178" spans="1:12" x14ac:dyDescent="0.3">
      <c r="A1178" s="6" t="s">
        <v>6705</v>
      </c>
      <c r="B1178" s="32">
        <v>43446</v>
      </c>
      <c r="C1178" s="6" t="s">
        <v>2267</v>
      </c>
      <c r="D1178" s="6" t="s">
        <v>190</v>
      </c>
      <c r="E1178" s="6" t="s">
        <v>77</v>
      </c>
      <c r="F1178" s="37">
        <v>38</v>
      </c>
      <c r="G1178" s="37">
        <v>44</v>
      </c>
      <c r="H1178" s="27">
        <v>31838</v>
      </c>
      <c r="I1178" s="27">
        <v>0</v>
      </c>
      <c r="J1178" s="12" t="s">
        <v>10</v>
      </c>
      <c r="K1178" s="23">
        <v>0</v>
      </c>
      <c r="L1178" s="23">
        <v>44</v>
      </c>
    </row>
    <row r="1179" spans="1:12" x14ac:dyDescent="0.3">
      <c r="A1179" s="6" t="s">
        <v>6705</v>
      </c>
      <c r="B1179" s="32">
        <v>43447</v>
      </c>
      <c r="C1179" s="6" t="s">
        <v>2273</v>
      </c>
      <c r="D1179" s="6" t="s">
        <v>1076</v>
      </c>
      <c r="E1179" s="6" t="s">
        <v>77</v>
      </c>
      <c r="F1179" s="37">
        <v>18</v>
      </c>
      <c r="G1179" s="37">
        <v>375</v>
      </c>
      <c r="H1179" s="27">
        <v>30804</v>
      </c>
      <c r="I1179" s="27">
        <v>50000</v>
      </c>
      <c r="J1179" s="12" t="s">
        <v>11</v>
      </c>
      <c r="K1179" s="23">
        <v>22</v>
      </c>
      <c r="L1179" s="23">
        <v>375</v>
      </c>
    </row>
    <row r="1180" spans="1:12" x14ac:dyDescent="0.3">
      <c r="A1180" s="6" t="s">
        <v>6705</v>
      </c>
      <c r="B1180" s="32">
        <v>43516</v>
      </c>
      <c r="C1180" s="6" t="s">
        <v>1571</v>
      </c>
      <c r="D1180" s="6" t="s">
        <v>282</v>
      </c>
      <c r="E1180" s="6" t="s">
        <v>77</v>
      </c>
      <c r="F1180" s="37">
        <v>127</v>
      </c>
      <c r="G1180" s="37">
        <v>476</v>
      </c>
      <c r="H1180" s="27">
        <v>47842</v>
      </c>
      <c r="I1180" s="27">
        <v>83455</v>
      </c>
      <c r="J1180" s="12" t="s">
        <v>11</v>
      </c>
      <c r="K1180" s="23">
        <v>141</v>
      </c>
      <c r="L1180" s="23">
        <v>476</v>
      </c>
    </row>
    <row r="1181" spans="1:12" x14ac:dyDescent="0.3">
      <c r="A1181" s="6" t="s">
        <v>6705</v>
      </c>
      <c r="B1181" s="32">
        <v>43550</v>
      </c>
      <c r="C1181" s="6" t="s">
        <v>1576</v>
      </c>
      <c r="D1181" s="6" t="s">
        <v>1144</v>
      </c>
      <c r="E1181" s="6" t="s">
        <v>77</v>
      </c>
      <c r="F1181" s="37">
        <v>54</v>
      </c>
      <c r="G1181" s="37">
        <v>0</v>
      </c>
      <c r="H1181" s="27">
        <v>36425</v>
      </c>
      <c r="I1181" s="27">
        <v>0</v>
      </c>
      <c r="J1181" s="12" t="s">
        <v>10</v>
      </c>
      <c r="K1181" s="23">
        <v>0</v>
      </c>
      <c r="L1181" s="23">
        <v>0</v>
      </c>
    </row>
    <row r="1182" spans="1:12" x14ac:dyDescent="0.3">
      <c r="A1182" s="6" t="s">
        <v>6705</v>
      </c>
      <c r="B1182" s="32">
        <v>43560</v>
      </c>
      <c r="C1182" s="6" t="s">
        <v>1585</v>
      </c>
      <c r="D1182" s="6" t="s">
        <v>1586</v>
      </c>
      <c r="E1182" s="6" t="s">
        <v>77</v>
      </c>
      <c r="F1182" s="37">
        <v>269</v>
      </c>
      <c r="G1182" s="37">
        <v>0</v>
      </c>
      <c r="H1182" s="27">
        <v>36825</v>
      </c>
      <c r="I1182" s="27">
        <v>0</v>
      </c>
      <c r="J1182" s="12" t="s">
        <v>10</v>
      </c>
      <c r="K1182" s="23">
        <v>0</v>
      </c>
      <c r="L1182" s="23">
        <v>0</v>
      </c>
    </row>
    <row r="1183" spans="1:12" x14ac:dyDescent="0.3">
      <c r="A1183" s="6" t="s">
        <v>6705</v>
      </c>
      <c r="B1183" s="32">
        <v>43572</v>
      </c>
      <c r="C1183" s="6" t="s">
        <v>1594</v>
      </c>
      <c r="D1183" s="6" t="s">
        <v>322</v>
      </c>
      <c r="E1183" s="6" t="s">
        <v>328</v>
      </c>
      <c r="F1183" s="37">
        <v>135</v>
      </c>
      <c r="G1183" s="37">
        <v>0</v>
      </c>
      <c r="H1183" s="27">
        <v>41062</v>
      </c>
      <c r="I1183" s="27">
        <v>166650</v>
      </c>
      <c r="J1183" s="12" t="s">
        <v>11</v>
      </c>
      <c r="K1183" s="23">
        <v>135</v>
      </c>
      <c r="L1183" s="23">
        <v>0</v>
      </c>
    </row>
    <row r="1184" spans="1:12" x14ac:dyDescent="0.3">
      <c r="A1184" s="6" t="s">
        <v>6705</v>
      </c>
      <c r="B1184" s="32">
        <v>43573</v>
      </c>
      <c r="C1184" s="6" t="s">
        <v>1602</v>
      </c>
      <c r="D1184" s="6" t="s">
        <v>676</v>
      </c>
      <c r="E1184" s="6" t="s">
        <v>77</v>
      </c>
      <c r="F1184" s="37">
        <v>12</v>
      </c>
      <c r="G1184" s="37">
        <v>24</v>
      </c>
      <c r="H1184" s="27">
        <v>34008</v>
      </c>
      <c r="I1184" s="27">
        <v>0</v>
      </c>
      <c r="J1184" s="12" t="s">
        <v>10</v>
      </c>
      <c r="K1184" s="23">
        <v>0</v>
      </c>
      <c r="L1184" s="23">
        <v>24</v>
      </c>
    </row>
    <row r="1185" spans="1:12" x14ac:dyDescent="0.3">
      <c r="A1185" s="6" t="s">
        <v>6705</v>
      </c>
      <c r="B1185" s="32">
        <v>43594</v>
      </c>
      <c r="C1185" s="6" t="s">
        <v>1610</v>
      </c>
      <c r="D1185" s="6" t="s">
        <v>1611</v>
      </c>
      <c r="E1185" s="6" t="s">
        <v>77</v>
      </c>
      <c r="F1185" s="37">
        <v>22</v>
      </c>
      <c r="G1185" s="37">
        <v>19</v>
      </c>
      <c r="H1185" s="27">
        <v>32593</v>
      </c>
      <c r="I1185" s="27">
        <v>0</v>
      </c>
      <c r="J1185" s="12" t="s">
        <v>10</v>
      </c>
      <c r="K1185" s="23">
        <v>0</v>
      </c>
      <c r="L1185" s="23">
        <v>19</v>
      </c>
    </row>
    <row r="1186" spans="1:12" x14ac:dyDescent="0.3">
      <c r="A1186" s="6" t="s">
        <v>6705</v>
      </c>
      <c r="B1186" s="32">
        <v>43608</v>
      </c>
      <c r="C1186" s="6" t="s">
        <v>1619</v>
      </c>
      <c r="D1186" s="6" t="s">
        <v>1268</v>
      </c>
      <c r="E1186" s="6" t="s">
        <v>77</v>
      </c>
      <c r="F1186" s="37">
        <v>68</v>
      </c>
      <c r="G1186" s="37">
        <v>137</v>
      </c>
      <c r="H1186" s="27">
        <v>35919</v>
      </c>
      <c r="I1186" s="27">
        <v>500000</v>
      </c>
      <c r="J1186" s="12" t="s">
        <v>11</v>
      </c>
      <c r="K1186" s="23">
        <v>81</v>
      </c>
      <c r="L1186" s="23">
        <v>137</v>
      </c>
    </row>
    <row r="1187" spans="1:12" x14ac:dyDescent="0.3">
      <c r="A1187" s="6" t="s">
        <v>6705</v>
      </c>
      <c r="B1187" s="32">
        <v>43613</v>
      </c>
      <c r="C1187" s="6" t="s">
        <v>1626</v>
      </c>
      <c r="D1187" s="6" t="s">
        <v>1368</v>
      </c>
      <c r="E1187" s="6" t="s">
        <v>859</v>
      </c>
      <c r="F1187" s="37">
        <v>145</v>
      </c>
      <c r="G1187" s="37">
        <v>0</v>
      </c>
      <c r="H1187" s="27">
        <v>39716</v>
      </c>
      <c r="I1187" s="27">
        <v>0</v>
      </c>
      <c r="J1187" s="12" t="s">
        <v>10</v>
      </c>
      <c r="K1187" s="23">
        <v>0</v>
      </c>
      <c r="L1187" s="23">
        <v>0</v>
      </c>
    </row>
    <row r="1188" spans="1:12" x14ac:dyDescent="0.3">
      <c r="A1188" s="6" t="s">
        <v>6705</v>
      </c>
      <c r="B1188" s="32">
        <v>43621</v>
      </c>
      <c r="C1188" s="6" t="s">
        <v>1633</v>
      </c>
      <c r="D1188" s="6" t="s">
        <v>1634</v>
      </c>
      <c r="E1188" s="6" t="s">
        <v>77</v>
      </c>
      <c r="F1188" s="37">
        <v>90</v>
      </c>
      <c r="G1188" s="37">
        <v>0</v>
      </c>
      <c r="H1188" s="27">
        <v>33061</v>
      </c>
      <c r="I1188" s="27">
        <v>0</v>
      </c>
      <c r="J1188" s="12" t="s">
        <v>10</v>
      </c>
      <c r="K1188" s="23">
        <v>0</v>
      </c>
      <c r="L1188" s="23">
        <v>0</v>
      </c>
    </row>
    <row r="1189" spans="1:12" x14ac:dyDescent="0.3">
      <c r="A1189" s="6" t="s">
        <v>6705</v>
      </c>
      <c r="B1189" s="32">
        <v>43636</v>
      </c>
      <c r="C1189" s="6" t="s">
        <v>1641</v>
      </c>
      <c r="D1189" s="6" t="s">
        <v>1642</v>
      </c>
      <c r="E1189" s="6" t="s">
        <v>77</v>
      </c>
      <c r="F1189" s="37">
        <v>275</v>
      </c>
      <c r="G1189" s="37">
        <v>0</v>
      </c>
      <c r="H1189" s="27">
        <v>44012</v>
      </c>
      <c r="I1189" s="27">
        <v>0</v>
      </c>
      <c r="J1189" s="12" t="s">
        <v>10</v>
      </c>
      <c r="K1189" s="23">
        <v>0</v>
      </c>
      <c r="L1189" s="23">
        <v>0</v>
      </c>
    </row>
    <row r="1190" spans="1:12" x14ac:dyDescent="0.3">
      <c r="A1190" s="6" t="s">
        <v>6705</v>
      </c>
      <c r="B1190" s="32">
        <v>43636</v>
      </c>
      <c r="C1190" s="6" t="s">
        <v>1649</v>
      </c>
      <c r="D1190" s="6" t="s">
        <v>1650</v>
      </c>
      <c r="E1190" s="6" t="s">
        <v>77</v>
      </c>
      <c r="F1190" s="37">
        <v>68</v>
      </c>
      <c r="G1190" s="37">
        <v>7</v>
      </c>
      <c r="H1190" s="27">
        <v>34929</v>
      </c>
      <c r="I1190" s="27">
        <v>0</v>
      </c>
      <c r="J1190" s="12" t="s">
        <v>10</v>
      </c>
      <c r="K1190" s="23">
        <v>0</v>
      </c>
      <c r="L1190" s="23">
        <v>7</v>
      </c>
    </row>
    <row r="1191" spans="1:12" x14ac:dyDescent="0.3">
      <c r="A1191" s="6" t="s">
        <v>6705</v>
      </c>
      <c r="B1191" s="32">
        <v>43669</v>
      </c>
      <c r="C1191" s="6" t="s">
        <v>1665</v>
      </c>
      <c r="D1191" s="6" t="s">
        <v>466</v>
      </c>
      <c r="E1191" s="6" t="s">
        <v>859</v>
      </c>
      <c r="F1191" s="37">
        <v>23</v>
      </c>
      <c r="G1191" s="37">
        <v>119</v>
      </c>
      <c r="H1191" s="27">
        <v>33800</v>
      </c>
      <c r="I1191" s="27">
        <v>0</v>
      </c>
      <c r="J1191" s="12" t="s">
        <v>10</v>
      </c>
      <c r="K1191" s="23">
        <v>0</v>
      </c>
      <c r="L1191" s="23">
        <v>119</v>
      </c>
    </row>
    <row r="1192" spans="1:12" x14ac:dyDescent="0.3">
      <c r="A1192" s="6" t="s">
        <v>6705</v>
      </c>
      <c r="B1192" s="32">
        <v>43698</v>
      </c>
      <c r="C1192" s="6" t="s">
        <v>1671</v>
      </c>
      <c r="D1192" s="6" t="s">
        <v>1650</v>
      </c>
      <c r="E1192" s="6" t="s">
        <v>77</v>
      </c>
      <c r="F1192" s="37">
        <v>81</v>
      </c>
      <c r="G1192" s="37">
        <v>52</v>
      </c>
      <c r="H1192" s="27">
        <v>34944</v>
      </c>
      <c r="I1192" s="27">
        <v>0</v>
      </c>
      <c r="J1192" s="12" t="s">
        <v>10</v>
      </c>
      <c r="K1192" s="23">
        <v>0</v>
      </c>
      <c r="L1192" s="23">
        <v>52</v>
      </c>
    </row>
    <row r="1193" spans="1:12" x14ac:dyDescent="0.3">
      <c r="A1193" s="6" t="s">
        <v>6705</v>
      </c>
      <c r="B1193" s="32">
        <v>43705</v>
      </c>
      <c r="C1193" s="6" t="s">
        <v>1677</v>
      </c>
      <c r="D1193" s="6" t="s">
        <v>1161</v>
      </c>
      <c r="E1193" s="6" t="s">
        <v>77</v>
      </c>
      <c r="F1193" s="37">
        <v>48</v>
      </c>
      <c r="G1193" s="37">
        <v>0</v>
      </c>
      <c r="H1193" s="27">
        <v>35880</v>
      </c>
      <c r="I1193" s="27">
        <v>200000</v>
      </c>
      <c r="J1193" s="12" t="s">
        <v>11</v>
      </c>
      <c r="K1193" s="23">
        <v>53</v>
      </c>
      <c r="L1193" s="23">
        <v>0</v>
      </c>
    </row>
    <row r="1194" spans="1:12" x14ac:dyDescent="0.3">
      <c r="A1194" s="6" t="s">
        <v>6705</v>
      </c>
      <c r="B1194" s="32">
        <v>43720</v>
      </c>
      <c r="C1194" s="6" t="s">
        <v>1683</v>
      </c>
      <c r="D1194" s="6" t="s">
        <v>1684</v>
      </c>
      <c r="E1194" s="6" t="s">
        <v>859</v>
      </c>
      <c r="F1194" s="37">
        <v>225</v>
      </c>
      <c r="G1194" s="37">
        <v>251</v>
      </c>
      <c r="H1194" s="27">
        <v>35464</v>
      </c>
      <c r="I1194" s="27">
        <v>500000</v>
      </c>
      <c r="J1194" s="12" t="s">
        <v>11</v>
      </c>
      <c r="K1194" s="23">
        <v>236</v>
      </c>
      <c r="L1194" s="23">
        <v>251</v>
      </c>
    </row>
    <row r="1195" spans="1:12" x14ac:dyDescent="0.3">
      <c r="A1195" s="6" t="s">
        <v>6705</v>
      </c>
      <c r="B1195" s="32">
        <v>43740</v>
      </c>
      <c r="C1195" s="6" t="s">
        <v>1691</v>
      </c>
      <c r="D1195" s="6" t="s">
        <v>1634</v>
      </c>
      <c r="E1195" s="6" t="s">
        <v>77</v>
      </c>
      <c r="F1195" s="37">
        <v>45</v>
      </c>
      <c r="G1195" s="37">
        <v>0</v>
      </c>
      <c r="H1195" s="27">
        <v>33072</v>
      </c>
      <c r="I1195" s="27">
        <v>0</v>
      </c>
      <c r="J1195" s="12" t="s">
        <v>10</v>
      </c>
      <c r="K1195" s="23">
        <v>0</v>
      </c>
      <c r="L1195" s="23">
        <v>0</v>
      </c>
    </row>
    <row r="1196" spans="1:12" x14ac:dyDescent="0.3">
      <c r="A1196" s="6" t="s">
        <v>6705</v>
      </c>
      <c r="B1196" s="32">
        <v>43747</v>
      </c>
      <c r="C1196" s="6" t="s">
        <v>1698</v>
      </c>
      <c r="D1196" s="6" t="s">
        <v>90</v>
      </c>
      <c r="E1196" s="6" t="s">
        <v>328</v>
      </c>
      <c r="F1196" s="37">
        <v>106</v>
      </c>
      <c r="G1196" s="37">
        <v>0</v>
      </c>
      <c r="H1196" s="27">
        <v>35464</v>
      </c>
      <c r="I1196" s="27">
        <v>0</v>
      </c>
      <c r="J1196" s="12" t="s">
        <v>10</v>
      </c>
      <c r="K1196" s="23">
        <v>0</v>
      </c>
      <c r="L1196" s="23">
        <v>0</v>
      </c>
    </row>
    <row r="1197" spans="1:12" x14ac:dyDescent="0.3">
      <c r="A1197" s="6" t="s">
        <v>6705</v>
      </c>
      <c r="B1197" s="32">
        <v>43754</v>
      </c>
      <c r="C1197" s="6" t="s">
        <v>1705</v>
      </c>
      <c r="D1197" s="6" t="s">
        <v>1237</v>
      </c>
      <c r="E1197" s="6" t="s">
        <v>77</v>
      </c>
      <c r="F1197" s="37">
        <v>77</v>
      </c>
      <c r="G1197" s="37">
        <v>1503</v>
      </c>
      <c r="H1197" s="27">
        <v>34736</v>
      </c>
      <c r="I1197" s="27">
        <v>0</v>
      </c>
      <c r="J1197" s="12" t="s">
        <v>10</v>
      </c>
      <c r="K1197" s="23">
        <v>0</v>
      </c>
      <c r="L1197" s="23">
        <v>1503</v>
      </c>
    </row>
    <row r="1198" spans="1:12" x14ac:dyDescent="0.3">
      <c r="A1198" s="6" t="s">
        <v>6705</v>
      </c>
      <c r="B1198" s="32">
        <v>43755</v>
      </c>
      <c r="C1198" s="6" t="s">
        <v>1712</v>
      </c>
      <c r="D1198" s="6" t="s">
        <v>466</v>
      </c>
      <c r="E1198" s="6" t="s">
        <v>77</v>
      </c>
      <c r="F1198" s="37">
        <v>27</v>
      </c>
      <c r="G1198" s="37">
        <v>0</v>
      </c>
      <c r="H1198" s="27">
        <v>33800</v>
      </c>
      <c r="I1198" s="27">
        <v>0</v>
      </c>
      <c r="J1198" s="12" t="s">
        <v>10</v>
      </c>
      <c r="K1198" s="23">
        <v>0</v>
      </c>
      <c r="L1198" s="23">
        <v>0</v>
      </c>
    </row>
    <row r="1199" spans="1:12" x14ac:dyDescent="0.3">
      <c r="A1199" s="6" t="s">
        <v>6705</v>
      </c>
      <c r="B1199" s="32">
        <v>43768</v>
      </c>
      <c r="C1199" s="6" t="s">
        <v>1719</v>
      </c>
      <c r="D1199" s="6" t="s">
        <v>1720</v>
      </c>
      <c r="E1199" s="6" t="s">
        <v>1725</v>
      </c>
      <c r="F1199" s="37">
        <v>49</v>
      </c>
      <c r="G1199" s="37">
        <v>0</v>
      </c>
      <c r="H1199" s="27">
        <v>38272</v>
      </c>
      <c r="I1199" s="27">
        <v>0</v>
      </c>
      <c r="J1199" s="12" t="s">
        <v>10</v>
      </c>
      <c r="K1199" s="23">
        <v>0</v>
      </c>
      <c r="L1199" s="23">
        <v>0</v>
      </c>
    </row>
    <row r="1200" spans="1:12" x14ac:dyDescent="0.3">
      <c r="A1200" s="6" t="s">
        <v>6705</v>
      </c>
      <c r="B1200" s="32">
        <v>43782</v>
      </c>
      <c r="C1200" s="6" t="s">
        <v>1729</v>
      </c>
      <c r="D1200" s="6" t="s">
        <v>1642</v>
      </c>
      <c r="E1200" s="6" t="s">
        <v>77</v>
      </c>
      <c r="F1200" s="37">
        <v>55</v>
      </c>
      <c r="G1200" s="37">
        <v>0</v>
      </c>
      <c r="H1200" s="27">
        <v>43992</v>
      </c>
      <c r="I1200" s="27">
        <v>0</v>
      </c>
      <c r="J1200" s="12" t="s">
        <v>9</v>
      </c>
      <c r="K1200" s="23">
        <v>0</v>
      </c>
      <c r="L1200" s="23">
        <v>0</v>
      </c>
    </row>
    <row r="1201" spans="1:12" x14ac:dyDescent="0.3">
      <c r="A1201" s="6" t="s">
        <v>6705</v>
      </c>
      <c r="B1201" s="32">
        <v>43794</v>
      </c>
      <c r="C1201" s="6" t="s">
        <v>1736</v>
      </c>
      <c r="D1201" s="6" t="s">
        <v>213</v>
      </c>
      <c r="E1201" s="6" t="s">
        <v>408</v>
      </c>
      <c r="F1201" s="37">
        <v>48</v>
      </c>
      <c r="G1201" s="37">
        <v>238</v>
      </c>
      <c r="H1201" s="27">
        <v>47944</v>
      </c>
      <c r="I1201" s="27">
        <v>500000</v>
      </c>
      <c r="J1201" s="12" t="s">
        <v>11</v>
      </c>
      <c r="K1201" s="23">
        <v>48</v>
      </c>
      <c r="L1201" s="23">
        <v>238</v>
      </c>
    </row>
    <row r="1202" spans="1:12" x14ac:dyDescent="0.3">
      <c r="A1202" s="6" t="s">
        <v>6705</v>
      </c>
      <c r="B1202" s="32">
        <v>43795</v>
      </c>
      <c r="C1202" s="6" t="s">
        <v>1743</v>
      </c>
      <c r="D1202" s="6" t="s">
        <v>414</v>
      </c>
      <c r="E1202" s="6" t="s">
        <v>859</v>
      </c>
      <c r="F1202" s="37">
        <v>46</v>
      </c>
      <c r="G1202" s="37">
        <v>0</v>
      </c>
      <c r="H1202" s="27">
        <v>32604</v>
      </c>
      <c r="I1202" s="27">
        <v>0</v>
      </c>
      <c r="J1202" s="12" t="s">
        <v>10</v>
      </c>
      <c r="K1202" s="23">
        <v>0</v>
      </c>
      <c r="L1202" s="23">
        <v>0</v>
      </c>
    </row>
    <row r="1203" spans="1:12" x14ac:dyDescent="0.3">
      <c r="A1203" s="6" t="s">
        <v>6705</v>
      </c>
      <c r="B1203" s="32">
        <v>43804</v>
      </c>
      <c r="C1203" s="6" t="s">
        <v>1748</v>
      </c>
      <c r="D1203" s="6" t="s">
        <v>213</v>
      </c>
      <c r="E1203" s="6" t="s">
        <v>77</v>
      </c>
      <c r="F1203" s="37">
        <v>41</v>
      </c>
      <c r="G1203" s="37">
        <v>0</v>
      </c>
      <c r="H1203" s="27">
        <v>47944</v>
      </c>
      <c r="I1203" s="27">
        <v>0</v>
      </c>
      <c r="J1203" s="12" t="s">
        <v>10</v>
      </c>
      <c r="K1203" s="23">
        <v>0</v>
      </c>
      <c r="L1203" s="23">
        <v>0</v>
      </c>
    </row>
    <row r="1204" spans="1:12" x14ac:dyDescent="0.3">
      <c r="A1204" s="6" t="s">
        <v>6705</v>
      </c>
      <c r="B1204" s="32">
        <v>43810</v>
      </c>
      <c r="C1204" s="6" t="s">
        <v>1753</v>
      </c>
      <c r="D1204" s="6" t="s">
        <v>213</v>
      </c>
      <c r="E1204" s="6" t="s">
        <v>77</v>
      </c>
      <c r="F1204" s="37">
        <v>41</v>
      </c>
      <c r="G1204" s="37">
        <v>0</v>
      </c>
      <c r="H1204" s="27">
        <v>47944</v>
      </c>
      <c r="I1204" s="27">
        <v>0</v>
      </c>
      <c r="J1204" s="12" t="s">
        <v>10</v>
      </c>
      <c r="K1204" s="23">
        <v>0</v>
      </c>
      <c r="L1204" s="23">
        <v>0</v>
      </c>
    </row>
    <row r="1205" spans="1:12" x14ac:dyDescent="0.3">
      <c r="A1205" s="6" t="s">
        <v>6705</v>
      </c>
      <c r="B1205" s="32">
        <v>43843</v>
      </c>
      <c r="C1205" s="6" t="s">
        <v>1016</v>
      </c>
      <c r="D1205" s="6" t="s">
        <v>1017</v>
      </c>
      <c r="E1205" s="6" t="s">
        <v>77</v>
      </c>
      <c r="F1205" s="37">
        <v>97</v>
      </c>
      <c r="G1205" s="37">
        <v>660</v>
      </c>
      <c r="H1205" s="27">
        <v>34424</v>
      </c>
      <c r="I1205" s="27">
        <v>0</v>
      </c>
      <c r="J1205" s="12" t="s">
        <v>10</v>
      </c>
      <c r="K1205" s="23">
        <v>0</v>
      </c>
      <c r="L1205" s="23">
        <v>660</v>
      </c>
    </row>
    <row r="1206" spans="1:12" x14ac:dyDescent="0.3">
      <c r="A1206" s="6" t="s">
        <v>6705</v>
      </c>
      <c r="B1206" s="32">
        <v>43854</v>
      </c>
      <c r="C1206" s="6" t="s">
        <v>1025</v>
      </c>
      <c r="D1206" s="6" t="s">
        <v>213</v>
      </c>
      <c r="E1206" s="6" t="s">
        <v>77</v>
      </c>
      <c r="F1206" s="37">
        <v>23</v>
      </c>
      <c r="G1206" s="37">
        <v>1139</v>
      </c>
      <c r="H1206" s="27">
        <v>47944</v>
      </c>
      <c r="I1206" s="27">
        <v>50000</v>
      </c>
      <c r="J1206" s="12" t="s">
        <v>11</v>
      </c>
      <c r="K1206" s="23">
        <v>25</v>
      </c>
      <c r="L1206" s="23">
        <v>1139</v>
      </c>
    </row>
    <row r="1207" spans="1:12" x14ac:dyDescent="0.3">
      <c r="A1207" s="6" t="s">
        <v>6705</v>
      </c>
      <c r="B1207" s="32">
        <v>43878</v>
      </c>
      <c r="C1207" s="6" t="s">
        <v>1049</v>
      </c>
      <c r="D1207" s="6" t="s">
        <v>1017</v>
      </c>
      <c r="E1207" s="6" t="s">
        <v>77</v>
      </c>
      <c r="F1207" s="37">
        <v>50</v>
      </c>
      <c r="G1207" s="37">
        <v>0</v>
      </c>
      <c r="H1207" s="27">
        <v>34424</v>
      </c>
      <c r="I1207" s="27">
        <v>0</v>
      </c>
      <c r="J1207" s="12" t="s">
        <v>10</v>
      </c>
      <c r="K1207" s="23">
        <v>0</v>
      </c>
      <c r="L1207" s="23">
        <v>0</v>
      </c>
    </row>
    <row r="1208" spans="1:12" x14ac:dyDescent="0.3">
      <c r="A1208" s="6" t="s">
        <v>6705</v>
      </c>
      <c r="B1208" s="32">
        <v>43878</v>
      </c>
      <c r="C1208" s="6" t="s">
        <v>1032</v>
      </c>
      <c r="D1208" s="6" t="s">
        <v>90</v>
      </c>
      <c r="E1208" s="6" t="s">
        <v>717</v>
      </c>
      <c r="F1208" s="37">
        <v>75</v>
      </c>
      <c r="G1208" s="37">
        <v>117</v>
      </c>
      <c r="H1208" s="27">
        <v>35464</v>
      </c>
      <c r="I1208" s="27">
        <v>0</v>
      </c>
      <c r="J1208" s="12" t="s">
        <v>10</v>
      </c>
      <c r="K1208" s="23">
        <v>0</v>
      </c>
      <c r="L1208" s="23">
        <v>117</v>
      </c>
    </row>
    <row r="1209" spans="1:12" x14ac:dyDescent="0.3">
      <c r="A1209" s="6" t="s">
        <v>6705</v>
      </c>
      <c r="B1209" s="32">
        <v>43878</v>
      </c>
      <c r="C1209" s="6" t="s">
        <v>1040</v>
      </c>
      <c r="D1209" s="6" t="s">
        <v>1041</v>
      </c>
      <c r="E1209" s="6" t="s">
        <v>77</v>
      </c>
      <c r="F1209" s="37">
        <v>20</v>
      </c>
      <c r="G1209" s="37">
        <v>0</v>
      </c>
      <c r="H1209" s="27">
        <v>34112</v>
      </c>
      <c r="I1209" s="27">
        <v>0</v>
      </c>
      <c r="J1209" s="12" t="s">
        <v>10</v>
      </c>
      <c r="K1209" s="23">
        <v>0</v>
      </c>
      <c r="L1209" s="23">
        <v>0</v>
      </c>
    </row>
    <row r="1210" spans="1:12" x14ac:dyDescent="0.3">
      <c r="A1210" s="6" t="s">
        <v>6705</v>
      </c>
      <c r="B1210" s="32">
        <v>43879</v>
      </c>
      <c r="C1210" s="6" t="s">
        <v>1056</v>
      </c>
      <c r="D1210" s="6" t="s">
        <v>213</v>
      </c>
      <c r="E1210" s="6" t="s">
        <v>77</v>
      </c>
      <c r="F1210" s="37">
        <v>0</v>
      </c>
      <c r="G1210" s="37">
        <v>650</v>
      </c>
      <c r="H1210" s="27">
        <v>47944</v>
      </c>
      <c r="I1210" s="27">
        <v>5000000</v>
      </c>
      <c r="J1210" s="12" t="s">
        <v>11</v>
      </c>
      <c r="K1210" s="23">
        <v>74</v>
      </c>
      <c r="L1210" s="23">
        <v>650</v>
      </c>
    </row>
    <row r="1211" spans="1:12" x14ac:dyDescent="0.3">
      <c r="A1211" s="6" t="s">
        <v>6705</v>
      </c>
      <c r="B1211" s="32">
        <v>43885</v>
      </c>
      <c r="C1211" s="6" t="s">
        <v>1062</v>
      </c>
      <c r="D1211" s="6" t="s">
        <v>1063</v>
      </c>
      <c r="E1211" s="6" t="s">
        <v>77</v>
      </c>
      <c r="F1211" s="37">
        <v>38</v>
      </c>
      <c r="G1211" s="37">
        <v>102</v>
      </c>
      <c r="H1211" s="27">
        <v>31616</v>
      </c>
      <c r="I1211" s="27">
        <v>50000</v>
      </c>
      <c r="J1211" s="12" t="s">
        <v>11</v>
      </c>
      <c r="K1211" s="23">
        <v>24</v>
      </c>
      <c r="L1211" s="23">
        <v>102</v>
      </c>
    </row>
    <row r="1212" spans="1:12" x14ac:dyDescent="0.3">
      <c r="A1212" s="6" t="s">
        <v>6705</v>
      </c>
      <c r="B1212" s="32">
        <v>43927</v>
      </c>
      <c r="C1212" s="6" t="s">
        <v>401</v>
      </c>
      <c r="D1212" s="6" t="s">
        <v>128</v>
      </c>
      <c r="E1212" s="6" t="s">
        <v>77</v>
      </c>
      <c r="F1212" s="37">
        <v>53</v>
      </c>
      <c r="G1212" s="37">
        <v>0</v>
      </c>
      <c r="H1212" s="27">
        <v>39832</v>
      </c>
      <c r="I1212" s="27">
        <v>0</v>
      </c>
      <c r="J1212" s="12" t="s">
        <v>10</v>
      </c>
      <c r="K1212" s="23">
        <v>0</v>
      </c>
      <c r="L1212" s="23">
        <v>0</v>
      </c>
    </row>
    <row r="1213" spans="1:12" x14ac:dyDescent="0.3">
      <c r="A1213" s="6" t="s">
        <v>6705</v>
      </c>
      <c r="B1213" s="32">
        <v>43948</v>
      </c>
      <c r="C1213" s="6" t="s">
        <v>1075</v>
      </c>
      <c r="D1213" s="6" t="s">
        <v>1076</v>
      </c>
      <c r="E1213" s="6" t="s">
        <v>77</v>
      </c>
      <c r="F1213" s="37">
        <v>11</v>
      </c>
      <c r="G1213" s="37">
        <v>405</v>
      </c>
      <c r="H1213" s="27">
        <v>31824</v>
      </c>
      <c r="I1213" s="27">
        <v>0</v>
      </c>
      <c r="J1213" s="12" t="s">
        <v>10</v>
      </c>
      <c r="K1213" s="23">
        <v>0</v>
      </c>
      <c r="L1213" s="23">
        <v>405</v>
      </c>
    </row>
    <row r="1214" spans="1:12" x14ac:dyDescent="0.3">
      <c r="A1214" s="6" t="s">
        <v>6705</v>
      </c>
      <c r="B1214" s="32">
        <v>43963</v>
      </c>
      <c r="C1214" s="6" t="s">
        <v>1083</v>
      </c>
      <c r="D1214" s="6" t="s">
        <v>198</v>
      </c>
      <c r="E1214" s="6" t="s">
        <v>77</v>
      </c>
      <c r="F1214" s="37">
        <v>0</v>
      </c>
      <c r="G1214" s="37">
        <v>1240</v>
      </c>
      <c r="H1214" s="27">
        <v>33124</v>
      </c>
      <c r="I1214" s="27">
        <v>500000</v>
      </c>
      <c r="J1214" s="12" t="s">
        <v>11</v>
      </c>
      <c r="K1214" s="23">
        <v>0</v>
      </c>
      <c r="L1214" s="23">
        <v>1240</v>
      </c>
    </row>
    <row r="1215" spans="1:12" x14ac:dyDescent="0.3">
      <c r="A1215" s="6" t="s">
        <v>6705</v>
      </c>
      <c r="B1215" s="32">
        <v>43965</v>
      </c>
      <c r="C1215" s="6" t="s">
        <v>1090</v>
      </c>
      <c r="D1215" s="6" t="s">
        <v>354</v>
      </c>
      <c r="E1215" s="6" t="s">
        <v>77</v>
      </c>
      <c r="F1215" s="37">
        <v>41</v>
      </c>
      <c r="G1215" s="37">
        <v>0</v>
      </c>
      <c r="H1215" s="27">
        <v>33436</v>
      </c>
      <c r="I1215" s="27">
        <v>0</v>
      </c>
      <c r="J1215" s="12" t="s">
        <v>10</v>
      </c>
      <c r="K1215" s="23">
        <v>0</v>
      </c>
      <c r="L1215" s="23">
        <v>0</v>
      </c>
    </row>
    <row r="1216" spans="1:12" x14ac:dyDescent="0.3">
      <c r="A1216" s="6" t="s">
        <v>6705</v>
      </c>
      <c r="B1216" s="32">
        <v>43978</v>
      </c>
      <c r="C1216" s="6" t="s">
        <v>1096</v>
      </c>
      <c r="D1216" s="6" t="s">
        <v>98</v>
      </c>
      <c r="E1216" s="6" t="s">
        <v>77</v>
      </c>
      <c r="F1216" s="37">
        <v>203</v>
      </c>
      <c r="G1216" s="37">
        <v>0</v>
      </c>
      <c r="H1216" s="27">
        <v>36816</v>
      </c>
      <c r="I1216" s="27">
        <v>500000</v>
      </c>
      <c r="J1216" s="12" t="s">
        <v>11</v>
      </c>
      <c r="K1216" s="23">
        <v>206</v>
      </c>
      <c r="L1216" s="23">
        <v>0</v>
      </c>
    </row>
    <row r="1217" spans="1:12" x14ac:dyDescent="0.3">
      <c r="A1217" s="6" t="s">
        <v>6705</v>
      </c>
      <c r="B1217" s="32">
        <v>43986</v>
      </c>
      <c r="C1217" s="6" t="s">
        <v>1103</v>
      </c>
      <c r="D1217" s="6" t="s">
        <v>173</v>
      </c>
      <c r="E1217" s="6" t="s">
        <v>77</v>
      </c>
      <c r="F1217" s="37">
        <v>41</v>
      </c>
      <c r="G1217" s="37">
        <v>76</v>
      </c>
      <c r="H1217" s="27">
        <v>38740</v>
      </c>
      <c r="I1217" s="27">
        <v>150000</v>
      </c>
      <c r="J1217" s="12" t="s">
        <v>11</v>
      </c>
      <c r="K1217" s="23">
        <v>55</v>
      </c>
      <c r="L1217" s="23">
        <v>76</v>
      </c>
    </row>
    <row r="1218" spans="1:12" x14ac:dyDescent="0.3">
      <c r="A1218" s="6" t="s">
        <v>6705</v>
      </c>
      <c r="B1218" s="32">
        <v>43997</v>
      </c>
      <c r="C1218" s="6" t="s">
        <v>1110</v>
      </c>
      <c r="D1218" s="6" t="s">
        <v>669</v>
      </c>
      <c r="E1218" s="6" t="s">
        <v>77</v>
      </c>
      <c r="F1218" s="37">
        <v>15</v>
      </c>
      <c r="G1218" s="37">
        <v>9</v>
      </c>
      <c r="H1218" s="27">
        <v>34840</v>
      </c>
      <c r="I1218" s="27">
        <v>0</v>
      </c>
      <c r="J1218" s="12" t="s">
        <v>10</v>
      </c>
      <c r="K1218" s="23">
        <v>0</v>
      </c>
      <c r="L1218" s="23">
        <v>9</v>
      </c>
    </row>
    <row r="1219" spans="1:12" x14ac:dyDescent="0.3">
      <c r="A1219" s="6" t="s">
        <v>6705</v>
      </c>
      <c r="B1219" s="32" t="s">
        <v>1117</v>
      </c>
      <c r="C1219" s="6" t="s">
        <v>1119</v>
      </c>
      <c r="D1219" s="6" t="s">
        <v>1120</v>
      </c>
      <c r="E1219" s="6" t="s">
        <v>77</v>
      </c>
      <c r="F1219" s="37">
        <v>66</v>
      </c>
      <c r="G1219" s="37">
        <v>0</v>
      </c>
      <c r="H1219" s="27">
        <v>687</v>
      </c>
      <c r="I1219" s="27">
        <v>175000</v>
      </c>
      <c r="J1219" s="12" t="s">
        <v>11</v>
      </c>
      <c r="K1219" s="23">
        <v>59</v>
      </c>
      <c r="L1219" s="23">
        <v>0</v>
      </c>
    </row>
    <row r="1220" spans="1:12" x14ac:dyDescent="0.3">
      <c r="A1220" s="6" t="s">
        <v>6705</v>
      </c>
      <c r="B1220" s="32" t="s">
        <v>1125</v>
      </c>
      <c r="C1220" s="6" t="s">
        <v>1127</v>
      </c>
      <c r="D1220" s="6" t="s">
        <v>221</v>
      </c>
      <c r="E1220" s="6" t="s">
        <v>77</v>
      </c>
      <c r="F1220" s="37">
        <v>54</v>
      </c>
      <c r="G1220" s="37">
        <v>180</v>
      </c>
      <c r="H1220" s="27">
        <v>789</v>
      </c>
      <c r="I1220" s="27">
        <v>180000</v>
      </c>
      <c r="J1220" s="12" t="s">
        <v>11</v>
      </c>
      <c r="K1220" s="23">
        <v>106</v>
      </c>
      <c r="L1220" s="23">
        <v>180</v>
      </c>
    </row>
    <row r="1221" spans="1:12" x14ac:dyDescent="0.3">
      <c r="A1221" s="6" t="s">
        <v>6705</v>
      </c>
      <c r="B1221" s="32" t="s">
        <v>1133</v>
      </c>
      <c r="C1221" s="6" t="s">
        <v>1135</v>
      </c>
      <c r="D1221" s="6" t="s">
        <v>322</v>
      </c>
      <c r="E1221" s="6" t="s">
        <v>77</v>
      </c>
      <c r="F1221" s="37">
        <v>55</v>
      </c>
      <c r="G1221" s="37">
        <v>486</v>
      </c>
      <c r="H1221" s="27">
        <v>844</v>
      </c>
      <c r="I1221" s="27">
        <v>0</v>
      </c>
      <c r="J1221" s="12" t="s">
        <v>10</v>
      </c>
      <c r="K1221" s="23">
        <v>0</v>
      </c>
      <c r="L1221" s="23">
        <v>0</v>
      </c>
    </row>
    <row r="1222" spans="1:12" x14ac:dyDescent="0.3">
      <c r="A1222" s="6" t="s">
        <v>6705</v>
      </c>
      <c r="B1222" s="32" t="s">
        <v>1141</v>
      </c>
      <c r="C1222" s="6" t="s">
        <v>1143</v>
      </c>
      <c r="D1222" s="6" t="s">
        <v>1144</v>
      </c>
      <c r="E1222" s="6" t="s">
        <v>66</v>
      </c>
      <c r="F1222" s="37">
        <v>106</v>
      </c>
      <c r="G1222" s="37">
        <v>0</v>
      </c>
      <c r="H1222" s="27">
        <v>725</v>
      </c>
      <c r="I1222" s="27">
        <v>0</v>
      </c>
      <c r="J1222" s="12" t="s">
        <v>10</v>
      </c>
      <c r="K1222" s="23">
        <v>0</v>
      </c>
      <c r="L1222" s="23">
        <v>0</v>
      </c>
    </row>
    <row r="1223" spans="1:12" x14ac:dyDescent="0.3">
      <c r="A1223" s="6" t="s">
        <v>6705</v>
      </c>
      <c r="B1223" s="32" t="s">
        <v>1150</v>
      </c>
      <c r="C1223" s="6" t="s">
        <v>1152</v>
      </c>
      <c r="D1223" s="6" t="s">
        <v>138</v>
      </c>
      <c r="E1223" s="6" t="s">
        <v>77</v>
      </c>
      <c r="F1223" s="37">
        <v>35</v>
      </c>
      <c r="G1223" s="37">
        <v>18</v>
      </c>
      <c r="H1223" s="27">
        <v>731</v>
      </c>
      <c r="I1223" s="27">
        <v>0</v>
      </c>
      <c r="J1223" s="12" t="s">
        <v>10</v>
      </c>
      <c r="K1223" s="23">
        <v>0</v>
      </c>
      <c r="L1223" s="23">
        <v>0</v>
      </c>
    </row>
    <row r="1224" spans="1:12" x14ac:dyDescent="0.3">
      <c r="A1224" s="6" t="s">
        <v>6705</v>
      </c>
      <c r="B1224" s="32" t="s">
        <v>1158</v>
      </c>
      <c r="C1224" s="6" t="s">
        <v>1160</v>
      </c>
      <c r="D1224" s="6" t="s">
        <v>1161</v>
      </c>
      <c r="E1224" s="6" t="s">
        <v>77</v>
      </c>
      <c r="F1224" s="37">
        <v>63</v>
      </c>
      <c r="G1224" s="37">
        <v>0</v>
      </c>
      <c r="H1224" s="27">
        <v>707</v>
      </c>
      <c r="I1224" s="27">
        <v>52500</v>
      </c>
      <c r="J1224" s="12" t="s">
        <v>11</v>
      </c>
      <c r="K1224" s="23">
        <v>22</v>
      </c>
      <c r="L1224" s="23">
        <v>0</v>
      </c>
    </row>
    <row r="1225" spans="1:12" x14ac:dyDescent="0.3">
      <c r="A1225" s="6" t="s">
        <v>6705</v>
      </c>
      <c r="B1225" s="32" t="s">
        <v>1167</v>
      </c>
      <c r="C1225" s="6" t="s">
        <v>1169</v>
      </c>
      <c r="D1225" s="6" t="s">
        <v>402</v>
      </c>
      <c r="E1225" s="6" t="s">
        <v>77</v>
      </c>
      <c r="F1225" s="37">
        <v>31</v>
      </c>
      <c r="G1225" s="37">
        <v>20</v>
      </c>
      <c r="H1225" s="27">
        <v>865</v>
      </c>
      <c r="I1225" s="27">
        <v>0</v>
      </c>
      <c r="J1225" s="12" t="s">
        <v>10</v>
      </c>
      <c r="K1225" s="23">
        <v>0</v>
      </c>
      <c r="L1225" s="23">
        <v>0</v>
      </c>
    </row>
    <row r="1226" spans="1:12" x14ac:dyDescent="0.3">
      <c r="A1226" s="6" t="s">
        <v>6705</v>
      </c>
      <c r="B1226" s="32" t="s">
        <v>1176</v>
      </c>
      <c r="C1226" s="6" t="s">
        <v>1178</v>
      </c>
      <c r="D1226" s="6" t="s">
        <v>476</v>
      </c>
      <c r="E1226" s="6" t="s">
        <v>77</v>
      </c>
      <c r="F1226" s="37">
        <v>72</v>
      </c>
      <c r="G1226" s="37">
        <v>24</v>
      </c>
      <c r="H1226" s="27">
        <v>829</v>
      </c>
      <c r="I1226" s="27">
        <v>0</v>
      </c>
      <c r="J1226" s="12" t="s">
        <v>10</v>
      </c>
      <c r="K1226" s="23">
        <v>0</v>
      </c>
      <c r="L1226" s="23">
        <v>0</v>
      </c>
    </row>
    <row r="1227" spans="1:12" x14ac:dyDescent="0.3">
      <c r="A1227" s="6" t="s">
        <v>6705</v>
      </c>
      <c r="B1227" s="32" t="s">
        <v>1184</v>
      </c>
      <c r="C1227" s="6" t="s">
        <v>1186</v>
      </c>
      <c r="D1227" s="6" t="s">
        <v>690</v>
      </c>
      <c r="E1227" s="6" t="s">
        <v>77</v>
      </c>
      <c r="F1227" s="37">
        <v>30</v>
      </c>
      <c r="G1227" s="37">
        <v>259</v>
      </c>
      <c r="H1227" s="27">
        <v>716</v>
      </c>
      <c r="I1227" s="27">
        <v>75000</v>
      </c>
      <c r="J1227" s="12" t="s">
        <v>11</v>
      </c>
      <c r="K1227" s="23">
        <v>32</v>
      </c>
      <c r="L1227" s="23">
        <v>259</v>
      </c>
    </row>
    <row r="1228" spans="1:12" x14ac:dyDescent="0.3">
      <c r="A1228" s="6" t="s">
        <v>6705</v>
      </c>
      <c r="B1228" s="32" t="s">
        <v>1192</v>
      </c>
      <c r="C1228" s="6" t="s">
        <v>1194</v>
      </c>
      <c r="D1228" s="6" t="s">
        <v>158</v>
      </c>
      <c r="E1228" s="6" t="s">
        <v>77</v>
      </c>
      <c r="F1228" s="37">
        <v>25</v>
      </c>
      <c r="G1228" s="37">
        <v>6</v>
      </c>
      <c r="H1228" s="27">
        <v>664</v>
      </c>
      <c r="I1228" s="27">
        <v>30000</v>
      </c>
      <c r="J1228" s="12" t="s">
        <v>11</v>
      </c>
      <c r="K1228" s="23">
        <v>15</v>
      </c>
      <c r="L1228" s="23">
        <v>6</v>
      </c>
    </row>
    <row r="1229" spans="1:12" x14ac:dyDescent="0.3">
      <c r="A1229" s="6" t="s">
        <v>6705</v>
      </c>
      <c r="B1229" s="32" t="s">
        <v>1200</v>
      </c>
      <c r="C1229" s="6" t="s">
        <v>1202</v>
      </c>
      <c r="D1229" s="6" t="s">
        <v>375</v>
      </c>
      <c r="E1229" s="6" t="s">
        <v>77</v>
      </c>
      <c r="F1229" s="37">
        <v>34</v>
      </c>
      <c r="G1229" s="37">
        <v>2687</v>
      </c>
      <c r="H1229" s="27">
        <v>785</v>
      </c>
      <c r="I1229" s="27">
        <v>0</v>
      </c>
      <c r="J1229" s="12" t="s">
        <v>10</v>
      </c>
      <c r="K1229" s="23">
        <v>0</v>
      </c>
      <c r="L1229" s="23">
        <v>0</v>
      </c>
    </row>
    <row r="1230" spans="1:12" x14ac:dyDescent="0.3">
      <c r="A1230" s="6" t="s">
        <v>6705</v>
      </c>
      <c r="B1230" s="32" t="s">
        <v>1208</v>
      </c>
      <c r="C1230" s="6" t="s">
        <v>1210</v>
      </c>
      <c r="D1230" s="6" t="s">
        <v>366</v>
      </c>
      <c r="E1230" s="6" t="s">
        <v>77</v>
      </c>
      <c r="F1230" s="37">
        <v>46</v>
      </c>
      <c r="G1230" s="37">
        <v>0</v>
      </c>
      <c r="H1230" s="27">
        <v>698</v>
      </c>
      <c r="I1230" s="27">
        <v>0</v>
      </c>
      <c r="J1230" s="12" t="s">
        <v>10</v>
      </c>
      <c r="K1230" s="23">
        <v>0</v>
      </c>
      <c r="L1230" s="23">
        <v>0</v>
      </c>
    </row>
    <row r="1231" spans="1:12" x14ac:dyDescent="0.3">
      <c r="A1231" s="6" t="s">
        <v>6705</v>
      </c>
      <c r="B1231" s="32" t="s">
        <v>1217</v>
      </c>
      <c r="C1231" s="6" t="s">
        <v>1219</v>
      </c>
      <c r="D1231" s="6" t="s">
        <v>1017</v>
      </c>
      <c r="E1231" s="6" t="s">
        <v>77</v>
      </c>
      <c r="F1231" s="37">
        <v>61</v>
      </c>
      <c r="G1231" s="37">
        <v>0</v>
      </c>
      <c r="H1231" s="27">
        <v>687</v>
      </c>
      <c r="I1231" s="27">
        <v>0</v>
      </c>
      <c r="J1231" s="12" t="s">
        <v>10</v>
      </c>
      <c r="K1231" s="23">
        <v>0</v>
      </c>
      <c r="L1231" s="23">
        <v>0</v>
      </c>
    </row>
    <row r="1232" spans="1:12" x14ac:dyDescent="0.3">
      <c r="A1232" s="6" t="s">
        <v>6705</v>
      </c>
      <c r="B1232" s="32" t="s">
        <v>1225</v>
      </c>
      <c r="C1232" s="6" t="s">
        <v>1227</v>
      </c>
      <c r="D1232" s="6" t="s">
        <v>1228</v>
      </c>
      <c r="E1232" s="6" t="s">
        <v>528</v>
      </c>
      <c r="F1232" s="37">
        <v>45</v>
      </c>
      <c r="G1232" s="37">
        <v>5</v>
      </c>
      <c r="H1232" s="27">
        <v>701</v>
      </c>
      <c r="I1232" s="27">
        <v>117000</v>
      </c>
      <c r="J1232" s="12" t="s">
        <v>11</v>
      </c>
      <c r="K1232" s="23">
        <v>39</v>
      </c>
      <c r="L1232" s="23">
        <v>5</v>
      </c>
    </row>
    <row r="1233" spans="1:12" x14ac:dyDescent="0.3">
      <c r="A1233" s="6" t="s">
        <v>6705</v>
      </c>
      <c r="B1233" s="32" t="s">
        <v>1234</v>
      </c>
      <c r="C1233" s="6" t="s">
        <v>1236</v>
      </c>
      <c r="D1233" s="6" t="s">
        <v>1237</v>
      </c>
      <c r="E1233" s="6" t="s">
        <v>77</v>
      </c>
      <c r="F1233" s="37">
        <v>54</v>
      </c>
      <c r="G1233" s="37">
        <v>490</v>
      </c>
      <c r="H1233" s="27">
        <v>676</v>
      </c>
      <c r="I1233" s="27">
        <v>150000</v>
      </c>
      <c r="J1233" s="12" t="s">
        <v>11</v>
      </c>
      <c r="K1233" s="23">
        <v>106</v>
      </c>
      <c r="L1233" s="23">
        <v>490</v>
      </c>
    </row>
    <row r="1234" spans="1:12" x14ac:dyDescent="0.3">
      <c r="A1234" s="6" t="s">
        <v>6705</v>
      </c>
      <c r="B1234" s="32" t="s">
        <v>1243</v>
      </c>
      <c r="C1234" s="6" t="s">
        <v>1245</v>
      </c>
      <c r="D1234" s="6" t="s">
        <v>322</v>
      </c>
      <c r="E1234" s="6" t="s">
        <v>77</v>
      </c>
      <c r="F1234" s="37">
        <v>27</v>
      </c>
      <c r="G1234" s="37">
        <v>45</v>
      </c>
      <c r="H1234" s="27">
        <v>844</v>
      </c>
      <c r="I1234" s="27">
        <v>0</v>
      </c>
      <c r="J1234" s="12" t="s">
        <v>9</v>
      </c>
      <c r="K1234" s="23">
        <v>0</v>
      </c>
      <c r="L1234" s="23">
        <v>0</v>
      </c>
    </row>
    <row r="1235" spans="1:12" x14ac:dyDescent="0.3">
      <c r="A1235" s="6" t="s">
        <v>6705</v>
      </c>
      <c r="B1235" s="32" t="s">
        <v>1243</v>
      </c>
      <c r="C1235" s="6" t="s">
        <v>1252</v>
      </c>
      <c r="D1235" s="6" t="s">
        <v>1253</v>
      </c>
      <c r="E1235" s="6" t="s">
        <v>77</v>
      </c>
      <c r="F1235" s="37">
        <v>9</v>
      </c>
      <c r="G1235" s="37">
        <v>21</v>
      </c>
      <c r="H1235" s="27">
        <v>698</v>
      </c>
      <c r="I1235" s="27">
        <v>30000</v>
      </c>
      <c r="J1235" s="12" t="s">
        <v>11</v>
      </c>
      <c r="K1235" s="23">
        <v>12</v>
      </c>
      <c r="L1235" s="23">
        <v>21</v>
      </c>
    </row>
    <row r="1236" spans="1:12" x14ac:dyDescent="0.3">
      <c r="A1236" s="6" t="s">
        <v>6705</v>
      </c>
      <c r="B1236" s="32" t="s">
        <v>411</v>
      </c>
      <c r="C1236" s="6" t="s">
        <v>413</v>
      </c>
      <c r="D1236" s="6" t="s">
        <v>414</v>
      </c>
      <c r="E1236" s="6" t="s">
        <v>77</v>
      </c>
      <c r="F1236" s="37">
        <v>48</v>
      </c>
      <c r="G1236" s="37">
        <v>48</v>
      </c>
      <c r="H1236" s="27">
        <v>653</v>
      </c>
      <c r="I1236" s="27">
        <v>0</v>
      </c>
      <c r="J1236" s="12" t="s">
        <v>10</v>
      </c>
      <c r="K1236" s="23">
        <v>0</v>
      </c>
      <c r="L1236" s="23">
        <v>0</v>
      </c>
    </row>
    <row r="1237" spans="1:12" x14ac:dyDescent="0.3">
      <c r="A1237" s="6" t="s">
        <v>6705</v>
      </c>
      <c r="B1237" s="32" t="s">
        <v>420</v>
      </c>
      <c r="C1237" s="6" t="s">
        <v>422</v>
      </c>
      <c r="D1237" s="6" t="s">
        <v>73</v>
      </c>
      <c r="E1237" s="6" t="s">
        <v>77</v>
      </c>
      <c r="F1237" s="37">
        <v>119</v>
      </c>
      <c r="G1237" s="37">
        <v>511</v>
      </c>
      <c r="H1237" s="27">
        <v>735</v>
      </c>
      <c r="I1237" s="27">
        <v>400000</v>
      </c>
      <c r="J1237" s="12" t="s">
        <v>11</v>
      </c>
      <c r="K1237" s="23">
        <v>160</v>
      </c>
      <c r="L1237" s="23">
        <v>511</v>
      </c>
    </row>
    <row r="1238" spans="1:12" x14ac:dyDescent="0.3">
      <c r="A1238" s="6" t="s">
        <v>6705</v>
      </c>
      <c r="B1238" s="32" t="s">
        <v>437</v>
      </c>
      <c r="C1238" s="6" t="s">
        <v>439</v>
      </c>
      <c r="D1238" s="6" t="s">
        <v>440</v>
      </c>
      <c r="E1238" s="6" t="s">
        <v>445</v>
      </c>
      <c r="F1238" s="37">
        <v>67</v>
      </c>
      <c r="G1238" s="37">
        <v>26</v>
      </c>
      <c r="H1238" s="27">
        <v>689</v>
      </c>
      <c r="I1238" s="27">
        <v>0</v>
      </c>
      <c r="J1238" s="12" t="s">
        <v>10</v>
      </c>
      <c r="K1238" s="23">
        <v>0</v>
      </c>
      <c r="L1238" s="23">
        <v>0</v>
      </c>
    </row>
    <row r="1239" spans="1:12" x14ac:dyDescent="0.3">
      <c r="A1239" s="6" t="s">
        <v>6705</v>
      </c>
      <c r="B1239" s="32" t="s">
        <v>447</v>
      </c>
      <c r="C1239" s="6" t="s">
        <v>449</v>
      </c>
      <c r="D1239" s="6" t="s">
        <v>198</v>
      </c>
      <c r="E1239" s="6" t="s">
        <v>77</v>
      </c>
      <c r="F1239" s="37">
        <v>57</v>
      </c>
      <c r="G1239" s="37">
        <v>0</v>
      </c>
      <c r="H1239" s="27">
        <v>658</v>
      </c>
      <c r="I1239" s="27">
        <v>87500</v>
      </c>
      <c r="J1239" s="12" t="s">
        <v>9</v>
      </c>
      <c r="K1239" s="23">
        <v>40</v>
      </c>
      <c r="L1239" s="23">
        <v>0</v>
      </c>
    </row>
    <row r="1240" spans="1:12" x14ac:dyDescent="0.3">
      <c r="A1240" s="6" t="s">
        <v>6705</v>
      </c>
      <c r="B1240" s="32" t="s">
        <v>455</v>
      </c>
      <c r="C1240" s="6" t="s">
        <v>457</v>
      </c>
      <c r="D1240" s="6" t="s">
        <v>90</v>
      </c>
      <c r="E1240" s="6" t="s">
        <v>77</v>
      </c>
      <c r="F1240" s="37">
        <v>86</v>
      </c>
      <c r="G1240" s="37">
        <v>450</v>
      </c>
      <c r="H1240" s="27">
        <v>738</v>
      </c>
      <c r="I1240" s="27">
        <v>0</v>
      </c>
      <c r="J1240" s="12" t="s">
        <v>10</v>
      </c>
      <c r="K1240" s="23">
        <v>0</v>
      </c>
      <c r="L1240" s="23">
        <v>0</v>
      </c>
    </row>
    <row r="1241" spans="1:12" x14ac:dyDescent="0.3">
      <c r="A1241" s="6" t="s">
        <v>6705</v>
      </c>
      <c r="B1241" s="32" t="s">
        <v>463</v>
      </c>
      <c r="C1241" s="6" t="s">
        <v>465</v>
      </c>
      <c r="D1241" s="6" t="s">
        <v>466</v>
      </c>
      <c r="E1241" s="6" t="s">
        <v>77</v>
      </c>
      <c r="F1241" s="37">
        <v>40</v>
      </c>
      <c r="G1241" s="37">
        <v>0</v>
      </c>
      <c r="H1241" s="27">
        <v>667</v>
      </c>
      <c r="I1241" s="27">
        <v>0</v>
      </c>
      <c r="J1241" s="12" t="s">
        <v>10</v>
      </c>
      <c r="K1241" s="23">
        <v>0</v>
      </c>
      <c r="L1241" s="23">
        <v>0</v>
      </c>
    </row>
    <row r="1242" spans="1:12" x14ac:dyDescent="0.3">
      <c r="A1242" s="6" t="s">
        <v>6705</v>
      </c>
      <c r="B1242" s="32" t="s">
        <v>473</v>
      </c>
      <c r="C1242" s="6" t="s">
        <v>475</v>
      </c>
      <c r="D1242" s="6" t="s">
        <v>476</v>
      </c>
      <c r="E1242" s="6" t="s">
        <v>77</v>
      </c>
      <c r="F1242" s="37">
        <v>66</v>
      </c>
      <c r="G1242" s="37">
        <v>2</v>
      </c>
      <c r="H1242" s="27">
        <v>845</v>
      </c>
      <c r="I1242" s="27">
        <v>300000</v>
      </c>
      <c r="J1242" s="12" t="s">
        <v>11</v>
      </c>
      <c r="K1242" s="23">
        <v>72</v>
      </c>
      <c r="L1242" s="23">
        <v>2</v>
      </c>
    </row>
    <row r="1243" spans="1:12" x14ac:dyDescent="0.3">
      <c r="A1243" s="6" t="s">
        <v>6705</v>
      </c>
      <c r="B1243" s="32" t="s">
        <v>482</v>
      </c>
      <c r="C1243" s="6" t="s">
        <v>484</v>
      </c>
      <c r="D1243" s="6" t="s">
        <v>485</v>
      </c>
      <c r="E1243" s="6" t="s">
        <v>77</v>
      </c>
      <c r="F1243" s="37">
        <v>20</v>
      </c>
      <c r="G1243" s="37">
        <v>0</v>
      </c>
      <c r="H1243" s="27">
        <v>808</v>
      </c>
      <c r="I1243" s="27">
        <v>50000</v>
      </c>
      <c r="J1243" s="12" t="s">
        <v>11</v>
      </c>
      <c r="K1243" s="23">
        <v>20</v>
      </c>
      <c r="L1243" s="23">
        <v>0</v>
      </c>
    </row>
    <row r="1244" spans="1:12" x14ac:dyDescent="0.3">
      <c r="A1244" s="6" t="s">
        <v>6705</v>
      </c>
      <c r="B1244" s="32" t="s">
        <v>490</v>
      </c>
      <c r="C1244" s="6" t="s">
        <v>492</v>
      </c>
      <c r="D1244" s="6" t="s">
        <v>113</v>
      </c>
      <c r="E1244" s="6" t="s">
        <v>77</v>
      </c>
      <c r="F1244" s="37">
        <v>132</v>
      </c>
      <c r="G1244" s="37">
        <v>0</v>
      </c>
      <c r="H1244" s="27">
        <v>814</v>
      </c>
      <c r="I1244" s="27">
        <v>0</v>
      </c>
      <c r="J1244" s="12" t="s">
        <v>10</v>
      </c>
      <c r="K1244" s="23">
        <v>0</v>
      </c>
      <c r="L1244" s="23">
        <v>0</v>
      </c>
    </row>
    <row r="1245" spans="1:12" x14ac:dyDescent="0.3">
      <c r="A1245" s="6" t="s">
        <v>6705</v>
      </c>
      <c r="B1245" s="32" t="s">
        <v>498</v>
      </c>
      <c r="C1245" s="6" t="s">
        <v>500</v>
      </c>
      <c r="D1245" s="6" t="s">
        <v>501</v>
      </c>
      <c r="E1245" s="6" t="s">
        <v>66</v>
      </c>
      <c r="F1245" s="37">
        <v>36</v>
      </c>
      <c r="G1245" s="37">
        <v>3</v>
      </c>
      <c r="H1245" s="27">
        <v>684</v>
      </c>
      <c r="I1245" s="27">
        <v>0</v>
      </c>
      <c r="J1245" s="12" t="s">
        <v>10</v>
      </c>
      <c r="K1245" s="23">
        <v>0</v>
      </c>
      <c r="L1245" s="23">
        <v>0</v>
      </c>
    </row>
    <row r="1246" spans="1:12" x14ac:dyDescent="0.3">
      <c r="A1246" s="6" t="s">
        <v>6705</v>
      </c>
      <c r="B1246" s="32" t="s">
        <v>507</v>
      </c>
      <c r="C1246" s="6" t="s">
        <v>509</v>
      </c>
      <c r="D1246" s="6" t="s">
        <v>510</v>
      </c>
      <c r="E1246" s="6" t="s">
        <v>77</v>
      </c>
      <c r="F1246" s="37">
        <v>85</v>
      </c>
      <c r="G1246" s="37">
        <v>217</v>
      </c>
      <c r="H1246" s="27">
        <v>1056</v>
      </c>
      <c r="I1246" s="27">
        <v>250000</v>
      </c>
      <c r="J1246" s="12" t="s">
        <v>11</v>
      </c>
      <c r="K1246" s="23">
        <v>118</v>
      </c>
      <c r="L1246" s="23">
        <v>217</v>
      </c>
    </row>
    <row r="1247" spans="1:12" x14ac:dyDescent="0.3">
      <c r="A1247" s="6" t="s">
        <v>6705</v>
      </c>
      <c r="B1247" s="32" t="s">
        <v>516</v>
      </c>
      <c r="C1247" s="6" t="s">
        <v>518</v>
      </c>
      <c r="D1247" s="6" t="s">
        <v>519</v>
      </c>
      <c r="E1247" s="6" t="s">
        <v>77</v>
      </c>
      <c r="F1247" s="37">
        <v>27</v>
      </c>
      <c r="G1247" s="37">
        <v>3</v>
      </c>
      <c r="H1247" s="27">
        <v>753</v>
      </c>
      <c r="I1247" s="27">
        <v>0</v>
      </c>
      <c r="J1247" s="12" t="s">
        <v>10</v>
      </c>
      <c r="K1247" s="23">
        <v>0</v>
      </c>
      <c r="L1247" s="23">
        <v>0</v>
      </c>
    </row>
    <row r="1248" spans="1:12" x14ac:dyDescent="0.3">
      <c r="A1248" s="6" t="s">
        <v>6705</v>
      </c>
      <c r="B1248" s="32" t="s">
        <v>523</v>
      </c>
      <c r="C1248" s="6" t="s">
        <v>525</v>
      </c>
      <c r="D1248" s="6" t="s">
        <v>128</v>
      </c>
      <c r="E1248" s="6" t="s">
        <v>77</v>
      </c>
      <c r="F1248" s="37">
        <v>28</v>
      </c>
      <c r="G1248" s="37">
        <v>0</v>
      </c>
      <c r="H1248" s="27">
        <v>808</v>
      </c>
      <c r="I1248" s="27">
        <v>0</v>
      </c>
      <c r="J1248" s="12" t="s">
        <v>9</v>
      </c>
      <c r="K1248" s="23">
        <v>0</v>
      </c>
      <c r="L1248" s="23">
        <v>0</v>
      </c>
    </row>
    <row r="1249" spans="1:12" x14ac:dyDescent="0.3">
      <c r="A1249" s="6" t="s">
        <v>6705</v>
      </c>
      <c r="B1249" s="32" t="s">
        <v>530</v>
      </c>
      <c r="C1249" s="6" t="s">
        <v>532</v>
      </c>
      <c r="D1249" s="6" t="s">
        <v>533</v>
      </c>
      <c r="E1249" s="6" t="s">
        <v>77</v>
      </c>
      <c r="F1249" s="37">
        <v>81</v>
      </c>
      <c r="G1249" s="37">
        <v>63</v>
      </c>
      <c r="H1249" s="27">
        <v>832</v>
      </c>
      <c r="I1249" s="27">
        <v>180000</v>
      </c>
      <c r="J1249" s="12" t="s">
        <v>11</v>
      </c>
      <c r="K1249" s="23">
        <v>89</v>
      </c>
      <c r="L1249" s="23">
        <v>63</v>
      </c>
    </row>
    <row r="1250" spans="1:12" x14ac:dyDescent="0.3">
      <c r="A1250" s="6" t="s">
        <v>6705</v>
      </c>
      <c r="B1250" s="32" t="s">
        <v>539</v>
      </c>
      <c r="C1250" s="6" t="s">
        <v>541</v>
      </c>
      <c r="D1250" s="6" t="s">
        <v>213</v>
      </c>
      <c r="E1250" s="6" t="s">
        <v>528</v>
      </c>
      <c r="F1250" s="37">
        <v>79</v>
      </c>
      <c r="G1250" s="37">
        <v>36</v>
      </c>
      <c r="H1250" s="27">
        <v>942</v>
      </c>
      <c r="I1250" s="27">
        <v>200000</v>
      </c>
      <c r="J1250" s="12" t="s">
        <v>11</v>
      </c>
      <c r="K1250" s="23">
        <v>147</v>
      </c>
      <c r="L1250" s="23">
        <v>36</v>
      </c>
    </row>
    <row r="1251" spans="1:12" x14ac:dyDescent="0.3">
      <c r="A1251" s="6" t="s">
        <v>6705</v>
      </c>
      <c r="B1251" s="32" t="s">
        <v>545</v>
      </c>
      <c r="C1251" s="6" t="s">
        <v>547</v>
      </c>
      <c r="D1251" s="6" t="s">
        <v>354</v>
      </c>
      <c r="E1251" s="6" t="s">
        <v>66</v>
      </c>
      <c r="F1251" s="37">
        <v>18</v>
      </c>
      <c r="G1251" s="37">
        <v>263</v>
      </c>
      <c r="H1251" s="27">
        <v>643</v>
      </c>
      <c r="I1251" s="27">
        <v>0</v>
      </c>
      <c r="J1251" s="12" t="s">
        <v>10</v>
      </c>
      <c r="K1251" s="23">
        <v>0</v>
      </c>
      <c r="L1251" s="23">
        <v>0</v>
      </c>
    </row>
    <row r="1252" spans="1:12" x14ac:dyDescent="0.3">
      <c r="A1252" s="6" t="s">
        <v>6705</v>
      </c>
      <c r="B1252" s="32">
        <v>44391</v>
      </c>
      <c r="C1252" s="6" t="s">
        <v>552</v>
      </c>
      <c r="D1252" s="6" t="s">
        <v>501</v>
      </c>
      <c r="E1252" s="6" t="s">
        <v>557</v>
      </c>
      <c r="F1252" s="37">
        <v>30</v>
      </c>
      <c r="G1252" s="37">
        <v>8</v>
      </c>
      <c r="H1252" s="27">
        <v>702</v>
      </c>
      <c r="I1252" s="27">
        <v>0</v>
      </c>
      <c r="J1252" s="12" t="s">
        <v>9</v>
      </c>
      <c r="K1252" s="23">
        <v>0</v>
      </c>
      <c r="L1252" s="23">
        <v>8</v>
      </c>
    </row>
    <row r="1253" spans="1:12" x14ac:dyDescent="0.3">
      <c r="A1253" s="6" t="s">
        <v>6705</v>
      </c>
      <c r="B1253" s="32">
        <v>44397</v>
      </c>
      <c r="C1253" s="6" t="s">
        <v>560</v>
      </c>
      <c r="D1253" s="6" t="s">
        <v>561</v>
      </c>
      <c r="E1253" s="6" t="s">
        <v>77</v>
      </c>
      <c r="F1253" s="37">
        <v>185</v>
      </c>
      <c r="G1253" s="37">
        <v>543</v>
      </c>
      <c r="H1253" s="27">
        <v>586</v>
      </c>
      <c r="I1253" s="27">
        <v>146341</v>
      </c>
      <c r="J1253" s="12" t="s">
        <v>11</v>
      </c>
      <c r="K1253" s="23">
        <v>30</v>
      </c>
      <c r="L1253" s="23">
        <v>543</v>
      </c>
    </row>
    <row r="1254" spans="1:12" x14ac:dyDescent="0.3">
      <c r="A1254" s="6" t="s">
        <v>6705</v>
      </c>
      <c r="B1254" s="32">
        <v>44426</v>
      </c>
      <c r="C1254" s="6" t="s">
        <v>568</v>
      </c>
      <c r="D1254" s="6" t="s">
        <v>354</v>
      </c>
      <c r="E1254" s="6" t="s">
        <v>77</v>
      </c>
      <c r="F1254" s="37">
        <v>18</v>
      </c>
      <c r="G1254" s="37">
        <v>21</v>
      </c>
      <c r="H1254" s="27">
        <v>674</v>
      </c>
      <c r="I1254" s="27">
        <v>0</v>
      </c>
      <c r="J1254" s="12" t="s">
        <v>10</v>
      </c>
      <c r="K1254" s="23">
        <v>0</v>
      </c>
      <c r="L1254" s="23">
        <v>21</v>
      </c>
    </row>
    <row r="1255" spans="1:12" x14ac:dyDescent="0.3">
      <c r="A1255" s="6" t="s">
        <v>6705</v>
      </c>
      <c r="B1255" s="32">
        <v>44468</v>
      </c>
      <c r="C1255" s="6" t="s">
        <v>575</v>
      </c>
      <c r="D1255" s="6" t="s">
        <v>82</v>
      </c>
      <c r="E1255" s="6" t="s">
        <v>580</v>
      </c>
      <c r="F1255" s="37">
        <v>78</v>
      </c>
      <c r="G1255" s="37">
        <v>686</v>
      </c>
      <c r="H1255" s="27">
        <v>813</v>
      </c>
      <c r="I1255" s="27">
        <v>0</v>
      </c>
      <c r="J1255" s="12" t="s">
        <v>10</v>
      </c>
      <c r="K1255" s="23">
        <v>0</v>
      </c>
      <c r="L1255" s="23">
        <v>686</v>
      </c>
    </row>
    <row r="1256" spans="1:12" x14ac:dyDescent="0.3">
      <c r="A1256" s="6" t="s">
        <v>6705</v>
      </c>
      <c r="B1256" s="32">
        <v>44470</v>
      </c>
      <c r="C1256" s="6" t="s">
        <v>583</v>
      </c>
      <c r="D1256" s="6" t="s">
        <v>213</v>
      </c>
      <c r="E1256" s="6" t="s">
        <v>77</v>
      </c>
      <c r="F1256" s="37">
        <v>70</v>
      </c>
      <c r="G1256" s="37">
        <v>110</v>
      </c>
      <c r="H1256" s="27">
        <v>973</v>
      </c>
      <c r="I1256" s="27">
        <v>0</v>
      </c>
      <c r="J1256" s="12" t="s">
        <v>10</v>
      </c>
      <c r="K1256" s="23">
        <v>0</v>
      </c>
      <c r="L1256" s="23">
        <v>110</v>
      </c>
    </row>
    <row r="1257" spans="1:12" x14ac:dyDescent="0.3">
      <c r="A1257" s="6" t="s">
        <v>6705</v>
      </c>
      <c r="B1257" s="32">
        <v>44484</v>
      </c>
      <c r="C1257" s="6" t="s">
        <v>590</v>
      </c>
      <c r="D1257" s="6" t="s">
        <v>476</v>
      </c>
      <c r="E1257" s="6" t="s">
        <v>77</v>
      </c>
      <c r="F1257" s="37">
        <v>120</v>
      </c>
      <c r="G1257" s="37">
        <v>152</v>
      </c>
      <c r="H1257" s="27">
        <v>845</v>
      </c>
      <c r="I1257" s="27">
        <v>0</v>
      </c>
      <c r="J1257" s="12" t="s">
        <v>10</v>
      </c>
      <c r="K1257" s="23">
        <v>0</v>
      </c>
      <c r="L1257" s="23">
        <v>152</v>
      </c>
    </row>
    <row r="1258" spans="1:12" x14ac:dyDescent="0.3">
      <c r="A1258" s="6" t="s">
        <v>6705</v>
      </c>
      <c r="B1258" s="32">
        <v>44487</v>
      </c>
      <c r="C1258" s="6" t="s">
        <v>596</v>
      </c>
      <c r="D1258" s="6" t="s">
        <v>375</v>
      </c>
      <c r="E1258" s="6" t="s">
        <v>77</v>
      </c>
      <c r="F1258" s="37">
        <v>66</v>
      </c>
      <c r="G1258" s="37">
        <v>108</v>
      </c>
      <c r="H1258" s="27">
        <v>804</v>
      </c>
      <c r="I1258" s="27">
        <v>0</v>
      </c>
      <c r="J1258" s="12" t="s">
        <v>10</v>
      </c>
      <c r="K1258" s="23">
        <v>0</v>
      </c>
      <c r="L1258" s="23">
        <v>108</v>
      </c>
    </row>
    <row r="1259" spans="1:12" x14ac:dyDescent="0.3">
      <c r="A1259" s="6" t="s">
        <v>6705</v>
      </c>
      <c r="B1259" s="32">
        <v>44489</v>
      </c>
      <c r="C1259" s="6" t="s">
        <v>602</v>
      </c>
      <c r="D1259" s="6" t="s">
        <v>198</v>
      </c>
      <c r="E1259" s="6" t="s">
        <v>77</v>
      </c>
      <c r="F1259" s="37">
        <v>36</v>
      </c>
      <c r="G1259" s="37">
        <v>0</v>
      </c>
      <c r="H1259" s="27">
        <v>681</v>
      </c>
      <c r="I1259" s="27">
        <v>0</v>
      </c>
      <c r="J1259" s="12" t="s">
        <v>10</v>
      </c>
      <c r="K1259" s="23">
        <v>0</v>
      </c>
      <c r="L1259" s="23">
        <v>0</v>
      </c>
    </row>
    <row r="1260" spans="1:12" x14ac:dyDescent="0.3">
      <c r="A1260" s="6" t="s">
        <v>6705</v>
      </c>
      <c r="B1260" s="32">
        <v>44490</v>
      </c>
      <c r="C1260" s="6" t="s">
        <v>610</v>
      </c>
      <c r="D1260" s="6" t="s">
        <v>476</v>
      </c>
      <c r="E1260" s="6" t="s">
        <v>77</v>
      </c>
      <c r="F1260" s="37">
        <v>45</v>
      </c>
      <c r="G1260" s="37">
        <v>3239</v>
      </c>
      <c r="H1260" s="27">
        <v>829</v>
      </c>
      <c r="I1260" s="27">
        <v>125000</v>
      </c>
      <c r="J1260" s="12" t="s">
        <v>11</v>
      </c>
      <c r="K1260" s="23">
        <v>214</v>
      </c>
      <c r="L1260" s="23">
        <v>3239</v>
      </c>
    </row>
    <row r="1261" spans="1:12" x14ac:dyDescent="0.3">
      <c r="A1261" s="6" t="s">
        <v>6705</v>
      </c>
      <c r="B1261" s="32">
        <v>44515</v>
      </c>
      <c r="C1261" s="6" t="s">
        <v>617</v>
      </c>
      <c r="D1261" s="6" t="s">
        <v>113</v>
      </c>
      <c r="E1261" s="6" t="s">
        <v>77</v>
      </c>
      <c r="F1261" s="37">
        <v>22</v>
      </c>
      <c r="G1261" s="37">
        <v>0</v>
      </c>
      <c r="H1261" s="27">
        <v>813</v>
      </c>
      <c r="I1261" s="27">
        <v>0</v>
      </c>
      <c r="J1261" s="12" t="s">
        <v>10</v>
      </c>
      <c r="K1261" s="23">
        <v>0</v>
      </c>
      <c r="L1261" s="23">
        <v>0</v>
      </c>
    </row>
    <row r="1262" spans="1:12" x14ac:dyDescent="0.3">
      <c r="A1262" s="6" t="s">
        <v>6705</v>
      </c>
      <c r="B1262" s="32">
        <v>44516</v>
      </c>
      <c r="C1262" s="6" t="s">
        <v>624</v>
      </c>
      <c r="D1262" s="6" t="s">
        <v>625</v>
      </c>
      <c r="E1262" s="6" t="s">
        <v>77</v>
      </c>
      <c r="F1262" s="37">
        <v>63</v>
      </c>
      <c r="G1262" s="37">
        <v>0</v>
      </c>
      <c r="H1262" s="27">
        <v>632</v>
      </c>
      <c r="I1262" s="27">
        <v>37500</v>
      </c>
      <c r="J1262" s="12" t="s">
        <v>9</v>
      </c>
      <c r="K1262" s="23">
        <v>19</v>
      </c>
      <c r="L1262" s="23">
        <v>0</v>
      </c>
    </row>
    <row r="1263" spans="1:12" x14ac:dyDescent="0.3">
      <c r="A1263" s="6" t="s">
        <v>6705</v>
      </c>
      <c r="B1263" s="32">
        <v>44517</v>
      </c>
      <c r="C1263" s="6" t="s">
        <v>631</v>
      </c>
      <c r="D1263" s="6" t="s">
        <v>90</v>
      </c>
      <c r="E1263" s="6" t="s">
        <v>77</v>
      </c>
      <c r="F1263" s="37">
        <v>14</v>
      </c>
      <c r="G1263" s="37">
        <v>0</v>
      </c>
      <c r="H1263" s="27">
        <v>738</v>
      </c>
      <c r="I1263" s="27">
        <v>0</v>
      </c>
      <c r="J1263" s="12" t="s">
        <v>10</v>
      </c>
      <c r="K1263" s="23">
        <v>0</v>
      </c>
      <c r="L1263" s="23">
        <v>0</v>
      </c>
    </row>
    <row r="1264" spans="1:12" x14ac:dyDescent="0.3">
      <c r="A1264" s="6" t="s">
        <v>6705</v>
      </c>
      <c r="B1264" s="32">
        <v>44533</v>
      </c>
      <c r="C1264" s="6" t="s">
        <v>637</v>
      </c>
      <c r="D1264" s="6" t="s">
        <v>476</v>
      </c>
      <c r="E1264" s="6" t="s">
        <v>77</v>
      </c>
      <c r="F1264" s="37">
        <v>81</v>
      </c>
      <c r="G1264" s="37">
        <v>944</v>
      </c>
      <c r="H1264" s="27">
        <v>845</v>
      </c>
      <c r="I1264" s="27">
        <v>150000</v>
      </c>
      <c r="J1264" s="12" t="s">
        <v>11</v>
      </c>
      <c r="K1264" s="23">
        <v>107</v>
      </c>
      <c r="L1264" s="23">
        <v>944</v>
      </c>
    </row>
    <row r="1265" spans="1:12" x14ac:dyDescent="0.3">
      <c r="A1265" s="6" t="s">
        <v>6705</v>
      </c>
      <c r="B1265" s="32">
        <v>44573</v>
      </c>
      <c r="C1265" s="6" t="s">
        <v>59</v>
      </c>
      <c r="D1265" s="6" t="s">
        <v>60</v>
      </c>
      <c r="E1265" s="6" t="s">
        <v>66</v>
      </c>
      <c r="F1265" s="37">
        <v>31</v>
      </c>
      <c r="G1265" s="37">
        <v>0</v>
      </c>
      <c r="H1265" s="27">
        <v>862</v>
      </c>
      <c r="I1265" s="27">
        <v>0</v>
      </c>
      <c r="J1265" s="12" t="s">
        <v>10</v>
      </c>
      <c r="K1265" s="23">
        <v>0</v>
      </c>
      <c r="L1265" s="23">
        <v>0</v>
      </c>
    </row>
    <row r="1266" spans="1:12" x14ac:dyDescent="0.3">
      <c r="A1266" s="6" t="s">
        <v>6705</v>
      </c>
      <c r="B1266" s="32">
        <v>44593</v>
      </c>
      <c r="C1266" s="6" t="s">
        <v>71</v>
      </c>
      <c r="D1266" s="6" t="s">
        <v>73</v>
      </c>
      <c r="E1266" s="6" t="s">
        <v>77</v>
      </c>
      <c r="F1266" s="37">
        <v>65</v>
      </c>
      <c r="G1266" s="37">
        <v>614</v>
      </c>
      <c r="H1266" s="27">
        <v>766</v>
      </c>
      <c r="I1266" s="27">
        <v>0</v>
      </c>
      <c r="J1266" s="12" t="s">
        <v>10</v>
      </c>
      <c r="K1266" s="23">
        <v>0</v>
      </c>
      <c r="L1266" s="23">
        <v>614</v>
      </c>
    </row>
    <row r="1267" spans="1:12" x14ac:dyDescent="0.3">
      <c r="A1267" s="6" t="s">
        <v>6705</v>
      </c>
      <c r="B1267" s="32">
        <v>44594</v>
      </c>
      <c r="C1267" s="6" t="s">
        <v>81</v>
      </c>
      <c r="D1267" s="6" t="s">
        <v>82</v>
      </c>
      <c r="E1267" s="6" t="s">
        <v>77</v>
      </c>
      <c r="F1267" s="37">
        <v>86</v>
      </c>
      <c r="G1267" s="37">
        <v>123</v>
      </c>
      <c r="H1267" s="27">
        <v>813</v>
      </c>
      <c r="I1267" s="27">
        <v>0</v>
      </c>
      <c r="J1267" s="12" t="s">
        <v>10</v>
      </c>
      <c r="K1267" s="23">
        <v>0</v>
      </c>
      <c r="L1267" s="23">
        <v>123</v>
      </c>
    </row>
    <row r="1268" spans="1:12" x14ac:dyDescent="0.3">
      <c r="A1268" s="6" t="s">
        <v>6705</v>
      </c>
      <c r="B1268" s="32">
        <v>44602</v>
      </c>
      <c r="C1268" s="6" t="s">
        <v>89</v>
      </c>
      <c r="D1268" s="6" t="s">
        <v>90</v>
      </c>
      <c r="E1268" s="6" t="s">
        <v>77</v>
      </c>
      <c r="F1268" s="37">
        <v>150</v>
      </c>
      <c r="G1268" s="37">
        <v>1138</v>
      </c>
      <c r="H1268" s="27">
        <v>738</v>
      </c>
      <c r="I1268" s="27">
        <v>450000</v>
      </c>
      <c r="J1268" s="12" t="s">
        <v>9</v>
      </c>
      <c r="K1268" s="23">
        <v>131</v>
      </c>
      <c r="L1268" s="23">
        <v>1138</v>
      </c>
    </row>
    <row r="1269" spans="1:12" x14ac:dyDescent="0.3">
      <c r="A1269" s="6" t="s">
        <v>6705</v>
      </c>
      <c r="B1269" s="32">
        <v>44603</v>
      </c>
      <c r="C1269" s="6" t="s">
        <v>97</v>
      </c>
      <c r="D1269" s="6" t="s">
        <v>98</v>
      </c>
      <c r="E1269" s="6" t="s">
        <v>77</v>
      </c>
      <c r="F1269" s="37">
        <v>23</v>
      </c>
      <c r="G1269" s="37">
        <v>1001</v>
      </c>
      <c r="H1269" s="27">
        <v>760</v>
      </c>
      <c r="I1269" s="27">
        <v>0</v>
      </c>
      <c r="J1269" s="12" t="s">
        <v>10</v>
      </c>
      <c r="K1269" s="23">
        <v>0</v>
      </c>
      <c r="L1269" s="23">
        <v>1001</v>
      </c>
    </row>
    <row r="1270" spans="1:12" x14ac:dyDescent="0.3">
      <c r="A1270" s="6" t="s">
        <v>6705</v>
      </c>
      <c r="B1270" s="32">
        <v>44609</v>
      </c>
      <c r="C1270" s="6" t="s">
        <v>105</v>
      </c>
      <c r="D1270" s="6" t="s">
        <v>82</v>
      </c>
      <c r="E1270" s="6" t="s">
        <v>77</v>
      </c>
      <c r="F1270" s="37">
        <v>23</v>
      </c>
      <c r="G1270" s="37">
        <v>125</v>
      </c>
      <c r="H1270" s="27">
        <v>868</v>
      </c>
      <c r="I1270" s="27">
        <v>0</v>
      </c>
      <c r="J1270" s="12" t="s">
        <v>10</v>
      </c>
      <c r="K1270" s="23">
        <v>0</v>
      </c>
      <c r="L1270" s="23">
        <v>125</v>
      </c>
    </row>
    <row r="1271" spans="1:12" x14ac:dyDescent="0.3">
      <c r="A1271" s="6" t="s">
        <v>6705</v>
      </c>
      <c r="B1271" s="32">
        <v>44664</v>
      </c>
      <c r="C1271" s="6" t="s">
        <v>112</v>
      </c>
      <c r="D1271" s="6" t="s">
        <v>113</v>
      </c>
      <c r="E1271" s="6" t="s">
        <v>77</v>
      </c>
      <c r="F1271" s="37">
        <v>33</v>
      </c>
      <c r="G1271" s="37">
        <v>271</v>
      </c>
      <c r="H1271" s="27">
        <v>867</v>
      </c>
      <c r="I1271" s="27">
        <v>125000</v>
      </c>
      <c r="J1271" s="12" t="s">
        <v>11</v>
      </c>
      <c r="K1271" s="23">
        <v>121</v>
      </c>
      <c r="L1271" s="23">
        <v>271</v>
      </c>
    </row>
    <row r="1272" spans="1:12" x14ac:dyDescent="0.3">
      <c r="A1272" s="6" t="s">
        <v>6705</v>
      </c>
      <c r="B1272" s="32">
        <v>44671</v>
      </c>
      <c r="C1272" s="6" t="s">
        <v>120</v>
      </c>
      <c r="D1272" s="6" t="s">
        <v>98</v>
      </c>
      <c r="E1272" s="6" t="s">
        <v>77</v>
      </c>
      <c r="F1272" s="37">
        <v>90</v>
      </c>
      <c r="G1272" s="37">
        <v>620</v>
      </c>
      <c r="H1272" s="27">
        <v>760</v>
      </c>
      <c r="I1272" s="27">
        <v>0</v>
      </c>
      <c r="J1272" s="12" t="s">
        <v>9</v>
      </c>
      <c r="K1272" s="23">
        <v>0</v>
      </c>
      <c r="L1272" s="23">
        <v>620</v>
      </c>
    </row>
    <row r="1273" spans="1:12" x14ac:dyDescent="0.3">
      <c r="A1273" s="6" t="s">
        <v>6705</v>
      </c>
      <c r="B1273" s="32">
        <v>44687</v>
      </c>
      <c r="C1273" s="6" t="s">
        <v>127</v>
      </c>
      <c r="D1273" s="6" t="s">
        <v>128</v>
      </c>
      <c r="E1273" s="6" t="s">
        <v>77</v>
      </c>
      <c r="F1273" s="37">
        <v>29</v>
      </c>
      <c r="G1273" s="37">
        <v>0</v>
      </c>
      <c r="H1273" s="27">
        <v>808</v>
      </c>
      <c r="I1273" s="27">
        <v>0</v>
      </c>
      <c r="J1273" s="12" t="s">
        <v>9</v>
      </c>
      <c r="K1273" s="23">
        <v>0</v>
      </c>
      <c r="L1273" s="23">
        <v>0</v>
      </c>
    </row>
    <row r="1274" spans="1:12" x14ac:dyDescent="0.3">
      <c r="A1274" s="6" t="s">
        <v>6705</v>
      </c>
      <c r="B1274" s="32">
        <v>44713</v>
      </c>
      <c r="C1274" s="6" t="s">
        <v>6675</v>
      </c>
      <c r="D1274" s="6" t="s">
        <v>113</v>
      </c>
      <c r="E1274" s="6" t="s">
        <v>218</v>
      </c>
      <c r="F1274" s="37">
        <v>21</v>
      </c>
      <c r="G1274" s="37">
        <v>0</v>
      </c>
      <c r="H1274" s="27">
        <v>867</v>
      </c>
      <c r="I1274" s="27">
        <v>0</v>
      </c>
      <c r="J1274" s="12" t="s">
        <v>9</v>
      </c>
      <c r="K1274" s="23">
        <v>0</v>
      </c>
      <c r="L1274" s="23">
        <v>0</v>
      </c>
    </row>
    <row r="1275" spans="1:12" x14ac:dyDescent="0.3">
      <c r="A1275" s="6" t="s">
        <v>6705</v>
      </c>
      <c r="B1275" s="32">
        <v>44718</v>
      </c>
      <c r="C1275" s="6" t="s">
        <v>532</v>
      </c>
      <c r="D1275" s="6" t="s">
        <v>533</v>
      </c>
      <c r="E1275" s="6" t="s">
        <v>77</v>
      </c>
      <c r="F1275" s="37">
        <v>56</v>
      </c>
      <c r="G1275" s="37">
        <v>153</v>
      </c>
      <c r="H1275" s="27">
        <v>904</v>
      </c>
      <c r="I1275" s="27">
        <v>0</v>
      </c>
      <c r="J1275" s="12" t="s">
        <v>10</v>
      </c>
      <c r="K1275" s="23">
        <v>0</v>
      </c>
      <c r="L1275" s="23">
        <v>153</v>
      </c>
    </row>
    <row r="1276" spans="1:12" x14ac:dyDescent="0.3">
      <c r="A1276" s="6" t="s">
        <v>6705</v>
      </c>
      <c r="B1276" s="32">
        <v>44727</v>
      </c>
      <c r="C1276" s="6" t="s">
        <v>6676</v>
      </c>
      <c r="D1276" s="6" t="s">
        <v>501</v>
      </c>
      <c r="E1276" s="6" t="s">
        <v>77</v>
      </c>
      <c r="F1276" s="37">
        <v>125</v>
      </c>
      <c r="G1276" s="37">
        <v>0</v>
      </c>
      <c r="H1276" s="27">
        <v>752</v>
      </c>
      <c r="I1276" s="27">
        <v>106250</v>
      </c>
      <c r="J1276" s="12" t="s">
        <v>9</v>
      </c>
      <c r="K1276" s="23">
        <v>79</v>
      </c>
      <c r="L1276" s="23">
        <v>0</v>
      </c>
    </row>
    <row r="1277" spans="1:12" x14ac:dyDescent="0.3">
      <c r="A1277" s="6" t="s">
        <v>6705</v>
      </c>
      <c r="B1277" s="32">
        <v>44767</v>
      </c>
      <c r="C1277" s="6" t="s">
        <v>6677</v>
      </c>
      <c r="D1277" s="6" t="s">
        <v>440</v>
      </c>
      <c r="E1277" s="6" t="s">
        <v>77</v>
      </c>
      <c r="F1277" s="37">
        <v>51</v>
      </c>
      <c r="G1277" s="37">
        <v>24</v>
      </c>
      <c r="H1277" s="27">
        <v>751</v>
      </c>
      <c r="I1277" s="27">
        <v>0</v>
      </c>
      <c r="J1277" s="12" t="s">
        <v>9</v>
      </c>
      <c r="K1277" s="23">
        <v>0</v>
      </c>
      <c r="L1277" s="23">
        <v>24</v>
      </c>
    </row>
    <row r="1278" spans="1:12" x14ac:dyDescent="0.3">
      <c r="A1278" s="6" t="s">
        <v>6705</v>
      </c>
      <c r="B1278" s="32">
        <v>44775</v>
      </c>
      <c r="C1278" s="6" t="s">
        <v>6678</v>
      </c>
      <c r="D1278" s="6" t="s">
        <v>960</v>
      </c>
      <c r="E1278" s="6" t="s">
        <v>580</v>
      </c>
      <c r="F1278" s="37">
        <v>68</v>
      </c>
      <c r="G1278" s="37">
        <v>0</v>
      </c>
      <c r="H1278" s="27">
        <v>1027</v>
      </c>
      <c r="I1278" s="27">
        <v>0</v>
      </c>
      <c r="J1278" s="12" t="s">
        <v>9</v>
      </c>
      <c r="K1278" s="23">
        <v>0</v>
      </c>
      <c r="L1278" s="23">
        <v>0</v>
      </c>
    </row>
    <row r="1279" spans="1:12" x14ac:dyDescent="0.3">
      <c r="A1279" s="6" t="s">
        <v>6705</v>
      </c>
      <c r="B1279" s="32">
        <v>44789</v>
      </c>
      <c r="C1279" s="6" t="s">
        <v>6679</v>
      </c>
      <c r="D1279" s="6" t="s">
        <v>354</v>
      </c>
      <c r="E1279" s="6" t="s">
        <v>77</v>
      </c>
      <c r="F1279" s="37">
        <v>20</v>
      </c>
      <c r="G1279" s="37">
        <v>4</v>
      </c>
      <c r="H1279" s="27">
        <v>724</v>
      </c>
      <c r="I1279" s="27">
        <v>0</v>
      </c>
      <c r="J1279" s="12" t="s">
        <v>10</v>
      </c>
      <c r="K1279" s="23">
        <v>0</v>
      </c>
      <c r="L1279" s="23">
        <v>4</v>
      </c>
    </row>
    <row r="1280" spans="1:12" x14ac:dyDescent="0.3">
      <c r="A1280" s="6" t="s">
        <v>6705</v>
      </c>
      <c r="B1280" s="32">
        <v>44803</v>
      </c>
      <c r="C1280" s="6" t="s">
        <v>6680</v>
      </c>
      <c r="D1280" s="6" t="s">
        <v>82</v>
      </c>
      <c r="E1280" s="6" t="s">
        <v>77</v>
      </c>
      <c r="F1280" s="37">
        <v>33</v>
      </c>
      <c r="G1280" s="37">
        <v>90</v>
      </c>
      <c r="H1280" s="27">
        <v>868</v>
      </c>
      <c r="I1280" s="27">
        <v>0</v>
      </c>
      <c r="J1280" s="12" t="s">
        <v>10</v>
      </c>
      <c r="K1280" s="23">
        <v>0</v>
      </c>
      <c r="L1280" s="23">
        <v>90</v>
      </c>
    </row>
    <row r="1281" spans="1:12" x14ac:dyDescent="0.3">
      <c r="A1281" s="6" t="s">
        <v>6705</v>
      </c>
      <c r="B1281" s="32">
        <v>44818</v>
      </c>
      <c r="C1281" s="6" t="s">
        <v>6681</v>
      </c>
      <c r="D1281" s="6" t="s">
        <v>354</v>
      </c>
      <c r="E1281" s="6" t="s">
        <v>77</v>
      </c>
      <c r="F1281" s="37">
        <v>37</v>
      </c>
      <c r="G1281" s="37">
        <v>0</v>
      </c>
      <c r="H1281" s="27">
        <v>724</v>
      </c>
      <c r="I1281" s="27">
        <v>0</v>
      </c>
      <c r="J1281" s="12" t="s">
        <v>10</v>
      </c>
      <c r="K1281" s="23">
        <v>0</v>
      </c>
      <c r="L1281" s="23">
        <v>0</v>
      </c>
    </row>
    <row r="1282" spans="1:12" x14ac:dyDescent="0.3">
      <c r="A1282" s="6" t="s">
        <v>6705</v>
      </c>
      <c r="B1282" s="32">
        <v>44819</v>
      </c>
      <c r="C1282" s="6" t="s">
        <v>6682</v>
      </c>
      <c r="D1282" s="6" t="s">
        <v>90</v>
      </c>
      <c r="E1282" s="6" t="s">
        <v>77</v>
      </c>
      <c r="F1282" s="37">
        <v>85</v>
      </c>
      <c r="G1282" s="37">
        <v>16</v>
      </c>
      <c r="H1282" s="27">
        <v>788</v>
      </c>
      <c r="I1282" s="27">
        <v>0</v>
      </c>
      <c r="J1282" s="12" t="s">
        <v>10</v>
      </c>
      <c r="K1282" s="23">
        <v>0</v>
      </c>
      <c r="L1282" s="23">
        <v>16</v>
      </c>
    </row>
    <row r="1283" spans="1:12" x14ac:dyDescent="0.3">
      <c r="A1283" s="6" t="s">
        <v>6705</v>
      </c>
      <c r="B1283" s="32">
        <v>44823</v>
      </c>
      <c r="C1283" s="6" t="s">
        <v>6683</v>
      </c>
      <c r="D1283" s="6" t="s">
        <v>533</v>
      </c>
      <c r="E1283" s="6" t="s">
        <v>6684</v>
      </c>
      <c r="F1283" s="37">
        <v>45</v>
      </c>
      <c r="G1283" s="37">
        <v>0</v>
      </c>
      <c r="H1283" s="27">
        <v>904</v>
      </c>
      <c r="I1283" s="27">
        <v>0</v>
      </c>
      <c r="J1283" s="12" t="s">
        <v>10</v>
      </c>
      <c r="K1283" s="23">
        <v>0</v>
      </c>
      <c r="L1283" s="23">
        <v>0</v>
      </c>
    </row>
    <row r="1284" spans="1:12" x14ac:dyDescent="0.3">
      <c r="A1284" s="6" t="s">
        <v>6705</v>
      </c>
      <c r="B1284" s="32">
        <v>44825</v>
      </c>
      <c r="C1284" s="6" t="s">
        <v>6685</v>
      </c>
      <c r="D1284" s="6" t="s">
        <v>1720</v>
      </c>
      <c r="E1284" s="6" t="s">
        <v>77</v>
      </c>
      <c r="F1284" s="37">
        <v>36</v>
      </c>
      <c r="G1284" s="37">
        <v>1191</v>
      </c>
      <c r="H1284" s="27">
        <v>840</v>
      </c>
      <c r="I1284" s="27">
        <v>0</v>
      </c>
      <c r="J1284" s="12" t="s">
        <v>10</v>
      </c>
      <c r="K1284" s="23">
        <v>0</v>
      </c>
      <c r="L1284" s="23">
        <v>1191</v>
      </c>
    </row>
    <row r="1285" spans="1:12" x14ac:dyDescent="0.3">
      <c r="A1285" s="6" t="s">
        <v>6705</v>
      </c>
      <c r="B1285" s="32">
        <v>44852</v>
      </c>
      <c r="C1285" s="6" t="s">
        <v>6686</v>
      </c>
      <c r="D1285" s="6" t="s">
        <v>322</v>
      </c>
      <c r="E1285" s="6" t="s">
        <v>77</v>
      </c>
      <c r="F1285" s="37">
        <v>24</v>
      </c>
      <c r="G1285" s="37">
        <v>0</v>
      </c>
      <c r="H1285" s="27">
        <v>930</v>
      </c>
      <c r="I1285" s="27">
        <v>0</v>
      </c>
      <c r="J1285" s="12" t="s">
        <v>10</v>
      </c>
      <c r="K1285" s="23">
        <v>0</v>
      </c>
      <c r="L1285" s="23">
        <v>0</v>
      </c>
    </row>
    <row r="1286" spans="1:12" x14ac:dyDescent="0.3">
      <c r="A1286" s="6" t="s">
        <v>6705</v>
      </c>
      <c r="B1286" s="32">
        <v>44881</v>
      </c>
      <c r="C1286" s="6" t="s">
        <v>5895</v>
      </c>
      <c r="D1286" s="6" t="s">
        <v>510</v>
      </c>
      <c r="E1286" s="6" t="s">
        <v>77</v>
      </c>
      <c r="F1286" s="37">
        <v>170</v>
      </c>
      <c r="G1286" s="37">
        <v>200</v>
      </c>
      <c r="H1286" s="27">
        <v>1103</v>
      </c>
      <c r="I1286" s="27">
        <v>0</v>
      </c>
      <c r="J1286" s="12" t="s">
        <v>9</v>
      </c>
      <c r="K1286" s="23">
        <v>0</v>
      </c>
      <c r="L1286" s="23">
        <v>200</v>
      </c>
    </row>
    <row r="1287" spans="1:12" x14ac:dyDescent="0.3">
      <c r="A1287" s="6" t="s">
        <v>6705</v>
      </c>
      <c r="B1287" s="32">
        <v>44900</v>
      </c>
      <c r="C1287" s="6" t="s">
        <v>6687</v>
      </c>
      <c r="D1287" s="6" t="s">
        <v>375</v>
      </c>
      <c r="E1287" s="6" t="s">
        <v>528</v>
      </c>
      <c r="F1287" s="37">
        <v>38</v>
      </c>
      <c r="G1287" s="37">
        <v>66</v>
      </c>
      <c r="H1287" s="27">
        <v>853</v>
      </c>
      <c r="I1287" s="27">
        <v>0</v>
      </c>
      <c r="J1287" s="12" t="s">
        <v>10</v>
      </c>
      <c r="K1287" s="23">
        <v>0</v>
      </c>
      <c r="L1287" s="23">
        <v>66</v>
      </c>
    </row>
    <row r="1288" spans="1:12" x14ac:dyDescent="0.3">
      <c r="A1288" s="6" t="s">
        <v>6705</v>
      </c>
      <c r="B1288" s="32">
        <v>44902</v>
      </c>
      <c r="C1288" s="6" t="s">
        <v>6688</v>
      </c>
      <c r="D1288" s="6" t="s">
        <v>1642</v>
      </c>
      <c r="E1288" s="6" t="s">
        <v>445</v>
      </c>
      <c r="F1288" s="37">
        <v>90</v>
      </c>
      <c r="G1288" s="37">
        <v>0</v>
      </c>
      <c r="H1288" s="27">
        <v>920</v>
      </c>
      <c r="I1288" s="27">
        <v>0</v>
      </c>
      <c r="J1288" s="12" t="s">
        <v>10</v>
      </c>
      <c r="K1288" s="23">
        <v>0</v>
      </c>
      <c r="L1288" s="23">
        <v>0</v>
      </c>
    </row>
    <row r="1289" spans="1:12" x14ac:dyDescent="0.3">
      <c r="A1289" s="6" t="s">
        <v>6705</v>
      </c>
      <c r="B1289" s="32">
        <v>44909</v>
      </c>
      <c r="C1289" s="6" t="s">
        <v>6689</v>
      </c>
      <c r="D1289" s="6" t="s">
        <v>510</v>
      </c>
      <c r="E1289" s="6" t="s">
        <v>77</v>
      </c>
      <c r="F1289" s="37">
        <v>32</v>
      </c>
      <c r="G1289" s="37">
        <v>0</v>
      </c>
      <c r="H1289" s="27">
        <v>1103</v>
      </c>
      <c r="I1289" s="27">
        <v>0</v>
      </c>
      <c r="J1289" s="12" t="s">
        <v>9</v>
      </c>
      <c r="K1289" s="23">
        <v>0</v>
      </c>
      <c r="L1289" s="23">
        <v>0</v>
      </c>
    </row>
    <row r="1290" spans="1:12" x14ac:dyDescent="0.3">
      <c r="A1290" s="6" t="s">
        <v>6705</v>
      </c>
      <c r="B1290" s="32">
        <v>44979</v>
      </c>
      <c r="C1290" s="6" t="s">
        <v>6690</v>
      </c>
      <c r="D1290" s="6" t="s">
        <v>1720</v>
      </c>
      <c r="E1290" s="6" t="s">
        <v>77</v>
      </c>
      <c r="F1290" s="37">
        <v>58</v>
      </c>
      <c r="G1290" s="37">
        <v>0</v>
      </c>
      <c r="H1290" s="27">
        <v>922</v>
      </c>
      <c r="I1290" s="27">
        <v>0</v>
      </c>
      <c r="J1290" s="12" t="s">
        <v>10</v>
      </c>
      <c r="K1290" s="23">
        <v>0</v>
      </c>
      <c r="L1290" s="23">
        <v>0</v>
      </c>
    </row>
    <row r="1291" spans="1:12" x14ac:dyDescent="0.3">
      <c r="A1291" s="6" t="s">
        <v>6705</v>
      </c>
      <c r="B1291" s="32">
        <v>44980</v>
      </c>
      <c r="C1291" s="6" t="s">
        <v>6691</v>
      </c>
      <c r="D1291" s="6" t="s">
        <v>683</v>
      </c>
      <c r="E1291" s="6" t="s">
        <v>6692</v>
      </c>
      <c r="F1291" s="37">
        <v>88</v>
      </c>
      <c r="G1291" s="37">
        <v>18426</v>
      </c>
      <c r="H1291" s="27">
        <v>684</v>
      </c>
      <c r="I1291" s="27">
        <v>0</v>
      </c>
      <c r="J1291" s="12" t="s">
        <v>10</v>
      </c>
      <c r="K1291" s="23">
        <v>0</v>
      </c>
      <c r="L1291" s="23">
        <v>18426</v>
      </c>
    </row>
    <row r="1292" spans="1:12" x14ac:dyDescent="0.3">
      <c r="A1292" s="6" t="s">
        <v>6705</v>
      </c>
      <c r="B1292" s="32">
        <v>44984</v>
      </c>
      <c r="C1292" s="6" t="s">
        <v>6693</v>
      </c>
      <c r="D1292" s="6" t="s">
        <v>234</v>
      </c>
      <c r="E1292" s="6" t="s">
        <v>77</v>
      </c>
      <c r="F1292" s="37">
        <v>106</v>
      </c>
      <c r="G1292" s="37">
        <v>0</v>
      </c>
      <c r="H1292" s="27">
        <v>828</v>
      </c>
      <c r="I1292" s="27">
        <v>0</v>
      </c>
      <c r="J1292" s="12" t="s">
        <v>9</v>
      </c>
      <c r="K1292" s="23">
        <v>0</v>
      </c>
      <c r="L1292" s="23">
        <v>0</v>
      </c>
    </row>
    <row r="1293" spans="1:12" x14ac:dyDescent="0.3">
      <c r="A1293" s="6" t="s">
        <v>6705</v>
      </c>
      <c r="B1293" s="32">
        <v>45000</v>
      </c>
      <c r="C1293" s="6" t="s">
        <v>6694</v>
      </c>
      <c r="D1293" s="6" t="s">
        <v>510</v>
      </c>
      <c r="E1293" s="6" t="s">
        <v>77</v>
      </c>
      <c r="F1293" s="37">
        <v>44</v>
      </c>
      <c r="G1293" s="37">
        <v>112</v>
      </c>
      <c r="H1293" s="27">
        <v>1103</v>
      </c>
      <c r="I1293" s="27">
        <v>0</v>
      </c>
      <c r="J1293" s="12" t="s">
        <v>9</v>
      </c>
      <c r="K1293" s="23">
        <v>0</v>
      </c>
      <c r="L1293" s="23">
        <v>112</v>
      </c>
    </row>
    <row r="1294" spans="1:12" x14ac:dyDescent="0.3">
      <c r="A1294" s="6" t="s">
        <v>6705</v>
      </c>
      <c r="B1294" s="32">
        <v>45020</v>
      </c>
      <c r="C1294" s="6" t="s">
        <v>6695</v>
      </c>
      <c r="D1294" s="6" t="s">
        <v>669</v>
      </c>
      <c r="E1294" s="6" t="s">
        <v>77</v>
      </c>
      <c r="F1294" s="37">
        <v>40</v>
      </c>
      <c r="G1294" s="37">
        <v>1043</v>
      </c>
      <c r="H1294" s="27">
        <v>806</v>
      </c>
      <c r="I1294" s="27">
        <v>0</v>
      </c>
      <c r="J1294" s="12" t="s">
        <v>9</v>
      </c>
      <c r="K1294" s="23">
        <v>0</v>
      </c>
      <c r="L1294" s="23">
        <v>1043</v>
      </c>
    </row>
    <row r="1295" spans="1:12" x14ac:dyDescent="0.3">
      <c r="A1295" s="6" t="s">
        <v>6705</v>
      </c>
      <c r="B1295" s="32">
        <v>45022</v>
      </c>
      <c r="C1295" s="6" t="s">
        <v>6696</v>
      </c>
      <c r="D1295" s="6" t="s">
        <v>366</v>
      </c>
      <c r="E1295" s="6" t="s">
        <v>77</v>
      </c>
      <c r="F1295" s="37">
        <v>18</v>
      </c>
      <c r="G1295" s="37">
        <v>339</v>
      </c>
      <c r="H1295" s="27">
        <v>820</v>
      </c>
      <c r="I1295" s="27">
        <v>75000</v>
      </c>
      <c r="J1295" s="12" t="s">
        <v>11</v>
      </c>
      <c r="K1295" s="23">
        <v>25</v>
      </c>
      <c r="L1295" s="23">
        <v>339</v>
      </c>
    </row>
    <row r="1296" spans="1:12" x14ac:dyDescent="0.3">
      <c r="A1296" s="6" t="s">
        <v>6705</v>
      </c>
      <c r="B1296" s="32">
        <v>45033</v>
      </c>
      <c r="C1296" s="6" t="s">
        <v>6371</v>
      </c>
      <c r="D1296" s="6" t="s">
        <v>213</v>
      </c>
      <c r="E1296" s="6" t="s">
        <v>77</v>
      </c>
      <c r="F1296" s="37">
        <v>77</v>
      </c>
      <c r="G1296" s="37">
        <v>159</v>
      </c>
      <c r="H1296" s="27">
        <v>973</v>
      </c>
      <c r="I1296" s="27">
        <v>0</v>
      </c>
      <c r="J1296" s="12" t="s">
        <v>9</v>
      </c>
      <c r="K1296" s="23">
        <v>0</v>
      </c>
      <c r="L1296" s="23">
        <v>159</v>
      </c>
    </row>
    <row r="1297" spans="1:12" x14ac:dyDescent="0.3">
      <c r="A1297" s="6" t="s">
        <v>6705</v>
      </c>
      <c r="B1297" s="32">
        <v>45042</v>
      </c>
      <c r="C1297" s="6" t="s">
        <v>6697</v>
      </c>
      <c r="D1297" s="6" t="s">
        <v>213</v>
      </c>
      <c r="E1297" s="6" t="s">
        <v>77</v>
      </c>
      <c r="F1297" s="37">
        <v>30</v>
      </c>
      <c r="G1297" s="37">
        <v>82</v>
      </c>
      <c r="H1297" s="27">
        <v>1100</v>
      </c>
      <c r="I1297" s="27">
        <v>0</v>
      </c>
      <c r="J1297" s="12" t="s">
        <v>9</v>
      </c>
      <c r="K1297" s="23">
        <v>0</v>
      </c>
      <c r="L1297" s="23">
        <v>82</v>
      </c>
    </row>
    <row r="1298" spans="1:12" x14ac:dyDescent="0.3">
      <c r="A1298" s="6" t="s">
        <v>6705</v>
      </c>
      <c r="B1298" s="32">
        <v>45043</v>
      </c>
      <c r="C1298" s="6" t="s">
        <v>6698</v>
      </c>
      <c r="D1298" s="6" t="s">
        <v>90</v>
      </c>
      <c r="E1298" s="6" t="s">
        <v>6699</v>
      </c>
      <c r="F1298" s="37">
        <v>23</v>
      </c>
      <c r="G1298" s="37">
        <v>466</v>
      </c>
      <c r="H1298" s="27">
        <v>788</v>
      </c>
      <c r="I1298" s="27">
        <v>0</v>
      </c>
      <c r="J1298" s="12" t="s">
        <v>9</v>
      </c>
      <c r="K1298" s="23">
        <v>0</v>
      </c>
      <c r="L1298" s="23">
        <v>466</v>
      </c>
    </row>
    <row r="1299" spans="1:12" x14ac:dyDescent="0.3">
      <c r="A1299" s="6" t="s">
        <v>6705</v>
      </c>
      <c r="B1299" s="32">
        <v>45065</v>
      </c>
      <c r="C1299" s="6" t="s">
        <v>6700</v>
      </c>
      <c r="D1299" s="6" t="s">
        <v>213</v>
      </c>
      <c r="E1299" s="6" t="s">
        <v>77</v>
      </c>
      <c r="F1299" s="37">
        <v>32</v>
      </c>
      <c r="G1299" s="37">
        <v>32</v>
      </c>
      <c r="H1299" s="27">
        <v>1100</v>
      </c>
      <c r="I1299" s="27">
        <v>0</v>
      </c>
      <c r="J1299" s="12" t="s">
        <v>9</v>
      </c>
      <c r="K1299" s="23">
        <v>0</v>
      </c>
      <c r="L1299" s="23">
        <v>32</v>
      </c>
    </row>
    <row r="1300" spans="1:12" x14ac:dyDescent="0.3">
      <c r="A1300" s="6" t="s">
        <v>6705</v>
      </c>
      <c r="B1300" s="32">
        <v>45068</v>
      </c>
      <c r="C1300" s="6" t="s">
        <v>6701</v>
      </c>
      <c r="D1300" s="6" t="s">
        <v>234</v>
      </c>
      <c r="E1300" s="6" t="s">
        <v>77</v>
      </c>
      <c r="F1300" s="37">
        <v>130</v>
      </c>
      <c r="G1300" s="37">
        <v>421</v>
      </c>
      <c r="H1300" s="27">
        <v>828</v>
      </c>
      <c r="I1300" s="27">
        <v>252025</v>
      </c>
      <c r="J1300" s="12" t="s">
        <v>11</v>
      </c>
      <c r="K1300" s="23">
        <v>98</v>
      </c>
      <c r="L1300" s="23">
        <v>421</v>
      </c>
    </row>
    <row r="1301" spans="1:12" x14ac:dyDescent="0.3">
      <c r="A1301" s="6" t="s">
        <v>6705</v>
      </c>
      <c r="B1301" s="32">
        <v>45152</v>
      </c>
      <c r="C1301" s="6" t="s">
        <v>6717</v>
      </c>
      <c r="D1301" s="6" t="s">
        <v>510</v>
      </c>
      <c r="E1301" s="6" t="s">
        <v>77</v>
      </c>
      <c r="F1301" s="37">
        <v>45</v>
      </c>
      <c r="G1301" s="37">
        <v>0</v>
      </c>
      <c r="H1301" s="27">
        <v>1204</v>
      </c>
      <c r="I1301" s="27">
        <v>0</v>
      </c>
      <c r="J1301" s="12" t="s">
        <v>10</v>
      </c>
      <c r="K1301" s="23">
        <v>0</v>
      </c>
      <c r="L1301" s="23">
        <v>0</v>
      </c>
    </row>
    <row r="1302" spans="1:12" x14ac:dyDescent="0.3">
      <c r="A1302" s="6" t="s">
        <v>6705</v>
      </c>
      <c r="B1302" s="32">
        <v>45188</v>
      </c>
      <c r="C1302" s="6" t="s">
        <v>1502</v>
      </c>
      <c r="D1302" s="6" t="s">
        <v>322</v>
      </c>
      <c r="E1302" s="6" t="s">
        <v>6720</v>
      </c>
      <c r="F1302" s="37">
        <v>74</v>
      </c>
      <c r="G1302" s="37">
        <v>160</v>
      </c>
      <c r="H1302" s="27">
        <v>964</v>
      </c>
      <c r="I1302" s="27">
        <v>0</v>
      </c>
      <c r="J1302" s="12" t="s">
        <v>9</v>
      </c>
      <c r="K1302" s="23">
        <v>0</v>
      </c>
      <c r="L1302" s="23">
        <v>160</v>
      </c>
    </row>
    <row r="1303" spans="1:12" x14ac:dyDescent="0.3">
      <c r="A1303" s="6" t="s">
        <v>6705</v>
      </c>
      <c r="B1303" s="32">
        <v>45196</v>
      </c>
      <c r="C1303" s="6" t="s">
        <v>6721</v>
      </c>
      <c r="D1303" s="6" t="s">
        <v>466</v>
      </c>
      <c r="E1303" s="6" t="s">
        <v>6722</v>
      </c>
      <c r="F1303" s="37">
        <v>83</v>
      </c>
      <c r="G1303" s="37">
        <v>131</v>
      </c>
      <c r="H1303" s="27">
        <v>741</v>
      </c>
      <c r="I1303" s="27">
        <v>0</v>
      </c>
      <c r="J1303" s="12" t="s">
        <v>9</v>
      </c>
      <c r="K1303" s="23">
        <v>0</v>
      </c>
      <c r="L1303" s="23">
        <v>131</v>
      </c>
    </row>
    <row r="1304" spans="1:12" x14ac:dyDescent="0.3">
      <c r="A1304" s="6" t="s">
        <v>6705</v>
      </c>
      <c r="B1304" s="32">
        <v>45266</v>
      </c>
      <c r="C1304" s="6" t="s">
        <v>6727</v>
      </c>
      <c r="D1304" s="6" t="s">
        <v>476</v>
      </c>
      <c r="E1304" s="6" t="s">
        <v>77</v>
      </c>
      <c r="F1304" s="37">
        <v>43</v>
      </c>
      <c r="G1304" s="37">
        <v>173</v>
      </c>
      <c r="H1304" s="27">
        <v>1003</v>
      </c>
      <c r="I1304" s="27">
        <v>0</v>
      </c>
      <c r="J1304" s="12" t="s">
        <v>9</v>
      </c>
      <c r="K1304" s="23">
        <v>0</v>
      </c>
      <c r="L1304" s="23">
        <v>173</v>
      </c>
    </row>
    <row r="1305" spans="1:12" x14ac:dyDescent="0.3">
      <c r="A1305" s="6" t="s">
        <v>6705</v>
      </c>
      <c r="B1305" s="32">
        <v>45267</v>
      </c>
      <c r="C1305" s="6" t="s">
        <v>6728</v>
      </c>
      <c r="D1305" s="6" t="s">
        <v>466</v>
      </c>
      <c r="E1305" s="6" t="s">
        <v>6729</v>
      </c>
      <c r="F1305" s="37">
        <v>19</v>
      </c>
      <c r="G1305" s="37">
        <v>31</v>
      </c>
      <c r="H1305" s="27">
        <v>741</v>
      </c>
      <c r="I1305" s="27">
        <v>0</v>
      </c>
      <c r="J1305" s="12" t="s">
        <v>9</v>
      </c>
      <c r="K1305" s="23">
        <v>0</v>
      </c>
      <c r="L1305" s="23">
        <v>31</v>
      </c>
    </row>
    <row r="1306" spans="1:12" x14ac:dyDescent="0.3">
      <c r="A1306" s="6" t="s">
        <v>6705</v>
      </c>
      <c r="B1306" s="32">
        <v>45301</v>
      </c>
      <c r="C1306" s="6" t="s">
        <v>6730</v>
      </c>
      <c r="D1306" s="6" t="s">
        <v>128</v>
      </c>
      <c r="E1306" s="6" t="s">
        <v>77</v>
      </c>
      <c r="F1306" s="37">
        <v>49</v>
      </c>
      <c r="G1306" s="37">
        <v>0</v>
      </c>
      <c r="H1306" s="27">
        <v>976</v>
      </c>
      <c r="I1306" s="27">
        <v>0</v>
      </c>
      <c r="J1306" s="12" t="s">
        <v>9</v>
      </c>
      <c r="K1306" s="23">
        <v>0</v>
      </c>
      <c r="L1306" s="23">
        <v>0</v>
      </c>
    </row>
    <row r="1307" spans="1:12" x14ac:dyDescent="0.3">
      <c r="A1307" s="6" t="s">
        <v>6705</v>
      </c>
      <c r="B1307" s="32">
        <v>45316</v>
      </c>
      <c r="C1307" s="6" t="s">
        <v>6732</v>
      </c>
      <c r="D1307" s="6" t="s">
        <v>128</v>
      </c>
      <c r="E1307" s="6" t="s">
        <v>77</v>
      </c>
      <c r="F1307" s="37">
        <v>31</v>
      </c>
      <c r="G1307" s="37">
        <v>0</v>
      </c>
      <c r="H1307" s="27">
        <v>976</v>
      </c>
      <c r="I1307" s="27">
        <v>0</v>
      </c>
      <c r="J1307" s="12" t="s">
        <v>9</v>
      </c>
      <c r="K1307" s="23">
        <v>0</v>
      </c>
      <c r="L1307" s="23">
        <v>0</v>
      </c>
    </row>
    <row r="1308" spans="1:12" x14ac:dyDescent="0.3">
      <c r="A1308" s="6" t="s">
        <v>6705</v>
      </c>
      <c r="B1308" s="32">
        <v>45329</v>
      </c>
      <c r="C1308" s="6" t="s">
        <v>6733</v>
      </c>
      <c r="D1308" s="6" t="s">
        <v>669</v>
      </c>
      <c r="E1308" s="6" t="s">
        <v>77</v>
      </c>
      <c r="F1308" s="37">
        <v>30</v>
      </c>
      <c r="G1308" s="37">
        <v>0</v>
      </c>
      <c r="H1308" s="27">
        <v>880</v>
      </c>
      <c r="I1308" s="27">
        <v>0</v>
      </c>
      <c r="J1308" s="12" t="s">
        <v>9</v>
      </c>
      <c r="K1308" s="23">
        <v>0</v>
      </c>
      <c r="L1308" s="23">
        <v>0</v>
      </c>
    </row>
    <row r="1309" spans="1:12" x14ac:dyDescent="0.3">
      <c r="A1309" s="6" t="s">
        <v>6705</v>
      </c>
      <c r="B1309" s="32">
        <v>45350</v>
      </c>
      <c r="C1309" s="6" t="s">
        <v>6736</v>
      </c>
      <c r="D1309" s="6" t="s">
        <v>1237</v>
      </c>
      <c r="E1309" s="6" t="s">
        <v>77</v>
      </c>
      <c r="F1309" s="37">
        <v>102</v>
      </c>
      <c r="G1309" s="37">
        <v>0</v>
      </c>
      <c r="H1309" s="27">
        <v>844</v>
      </c>
      <c r="I1309" s="27">
        <v>0</v>
      </c>
      <c r="J1309" s="12" t="s">
        <v>9</v>
      </c>
      <c r="K1309" s="23">
        <v>0</v>
      </c>
      <c r="L1309" s="23">
        <v>0</v>
      </c>
    </row>
    <row r="1310" spans="1:12" x14ac:dyDescent="0.3">
      <c r="A1310" s="6" t="s">
        <v>6705</v>
      </c>
      <c r="B1310" s="32">
        <v>45358</v>
      </c>
      <c r="C1310" s="6" t="s">
        <v>6737</v>
      </c>
      <c r="D1310" s="6" t="s">
        <v>476</v>
      </c>
      <c r="E1310" s="6" t="s">
        <v>859</v>
      </c>
      <c r="F1310" s="37">
        <v>52</v>
      </c>
      <c r="G1310" s="37">
        <v>0</v>
      </c>
      <c r="H1310" s="27">
        <v>1041</v>
      </c>
      <c r="I1310" s="27">
        <v>0</v>
      </c>
      <c r="J1310" s="12" t="s">
        <v>9</v>
      </c>
      <c r="K1310" s="23">
        <v>0</v>
      </c>
      <c r="L1310" s="23">
        <v>0</v>
      </c>
    </row>
    <row r="1311" spans="1:12" x14ac:dyDescent="0.3">
      <c r="A1311" s="6" t="s">
        <v>6705</v>
      </c>
      <c r="B1311" s="32">
        <v>45379</v>
      </c>
      <c r="C1311" s="6" t="s">
        <v>6741</v>
      </c>
      <c r="D1311" s="6" t="s">
        <v>1650</v>
      </c>
      <c r="E1311" s="6" t="s">
        <v>77</v>
      </c>
      <c r="F1311" s="37">
        <v>21</v>
      </c>
      <c r="G1311" s="37">
        <v>0</v>
      </c>
      <c r="H1311" s="27">
        <v>855</v>
      </c>
      <c r="I1311" s="27">
        <v>0</v>
      </c>
      <c r="J1311" s="12" t="s">
        <v>10</v>
      </c>
      <c r="K1311" s="23">
        <v>0</v>
      </c>
      <c r="L1311" s="23">
        <v>0</v>
      </c>
    </row>
    <row r="1312" spans="1:12" x14ac:dyDescent="0.3">
      <c r="A1312" s="6" t="s">
        <v>6705</v>
      </c>
      <c r="B1312" s="32">
        <v>45399</v>
      </c>
      <c r="C1312" s="6" t="s">
        <v>6743</v>
      </c>
      <c r="D1312" s="6" t="s">
        <v>510</v>
      </c>
      <c r="E1312" s="6" t="s">
        <v>77</v>
      </c>
      <c r="F1312" s="37">
        <v>29</v>
      </c>
      <c r="G1312" s="37">
        <v>0</v>
      </c>
      <c r="H1312" s="27">
        <v>1232</v>
      </c>
      <c r="I1312" s="27">
        <v>0</v>
      </c>
      <c r="J1312" s="12" t="s">
        <v>9</v>
      </c>
      <c r="K1312" s="23">
        <v>0</v>
      </c>
      <c r="L1312" s="23">
        <v>0</v>
      </c>
    </row>
    <row r="1313" spans="1:12" x14ac:dyDescent="0.3">
      <c r="A1313" s="6" t="s">
        <v>6705</v>
      </c>
      <c r="B1313" s="32">
        <v>45441</v>
      </c>
      <c r="C1313" s="6" t="s">
        <v>6750</v>
      </c>
      <c r="D1313" s="6" t="s">
        <v>128</v>
      </c>
      <c r="E1313" s="6" t="s">
        <v>77</v>
      </c>
      <c r="F1313" s="37">
        <v>30</v>
      </c>
      <c r="G1313" s="37">
        <v>94</v>
      </c>
      <c r="H1313" s="27">
        <v>976</v>
      </c>
      <c r="I1313" s="27">
        <v>0</v>
      </c>
      <c r="J1313" s="12" t="s">
        <v>9</v>
      </c>
      <c r="K1313" s="23">
        <v>0</v>
      </c>
      <c r="L1313" s="23">
        <v>94</v>
      </c>
    </row>
    <row r="1314" spans="1:12" x14ac:dyDescent="0.3">
      <c r="A1314" s="6" t="s">
        <v>6705</v>
      </c>
      <c r="B1314" s="32">
        <v>45447</v>
      </c>
      <c r="C1314" s="6" t="s">
        <v>6752</v>
      </c>
      <c r="D1314" s="6" t="s">
        <v>213</v>
      </c>
      <c r="E1314" s="6" t="s">
        <v>77</v>
      </c>
      <c r="F1314" s="37">
        <v>72</v>
      </c>
      <c r="G1314" s="37">
        <v>0</v>
      </c>
      <c r="H1314" s="27">
        <v>1132</v>
      </c>
      <c r="I1314" s="27">
        <v>0</v>
      </c>
      <c r="J1314" s="12" t="s">
        <v>10</v>
      </c>
      <c r="K1314" s="23">
        <v>0</v>
      </c>
      <c r="L1314" s="23">
        <v>0</v>
      </c>
    </row>
    <row r="1315" spans="1:12" x14ac:dyDescent="0.3">
      <c r="A1315" s="6" t="s">
        <v>6705</v>
      </c>
      <c r="B1315" s="32">
        <v>45449</v>
      </c>
      <c r="C1315" s="6" t="s">
        <v>6753</v>
      </c>
      <c r="D1315" s="6" t="s">
        <v>402</v>
      </c>
      <c r="E1315" s="6" t="s">
        <v>77</v>
      </c>
      <c r="F1315" s="37">
        <v>90</v>
      </c>
      <c r="G1315" s="37">
        <v>0</v>
      </c>
      <c r="H1315" s="27">
        <v>1109</v>
      </c>
      <c r="I1315" s="27">
        <v>0</v>
      </c>
      <c r="J1315" s="12" t="s">
        <v>9</v>
      </c>
      <c r="K1315" s="23">
        <v>0</v>
      </c>
      <c r="L1315" s="23">
        <v>0</v>
      </c>
    </row>
    <row r="1316" spans="1:12" x14ac:dyDescent="0.3">
      <c r="A1316" s="6" t="s">
        <v>6705</v>
      </c>
      <c r="B1316" s="32">
        <v>45456</v>
      </c>
      <c r="C1316" s="6" t="s">
        <v>6755</v>
      </c>
      <c r="D1316" s="6" t="s">
        <v>1650</v>
      </c>
      <c r="E1316" s="6" t="s">
        <v>77</v>
      </c>
      <c r="F1316" s="12">
        <v>23</v>
      </c>
      <c r="G1316" s="12">
        <v>143</v>
      </c>
      <c r="H1316" s="23">
        <v>855</v>
      </c>
      <c r="I1316" s="27">
        <v>0</v>
      </c>
      <c r="J1316" s="12" t="s">
        <v>9</v>
      </c>
      <c r="K1316" s="23">
        <v>0</v>
      </c>
      <c r="L1316" s="23">
        <v>143</v>
      </c>
    </row>
    <row r="1317" spans="1:12" x14ac:dyDescent="0.3">
      <c r="A1317" s="6" t="s">
        <v>6705</v>
      </c>
      <c r="B1317" s="32">
        <v>45461</v>
      </c>
      <c r="C1317" s="6" t="s">
        <v>6756</v>
      </c>
      <c r="D1317" s="6" t="s">
        <v>213</v>
      </c>
      <c r="E1317" s="6" t="s">
        <v>528</v>
      </c>
      <c r="F1317" s="12">
        <v>17</v>
      </c>
      <c r="G1317" s="12">
        <v>138</v>
      </c>
      <c r="H1317" s="23">
        <v>1132</v>
      </c>
      <c r="I1317" s="27">
        <v>0</v>
      </c>
      <c r="J1317" s="12" t="s">
        <v>9</v>
      </c>
      <c r="K1317" s="23">
        <v>0</v>
      </c>
      <c r="L1317" s="23">
        <v>138</v>
      </c>
    </row>
    <row r="1318" spans="1:12" x14ac:dyDescent="0.3">
      <c r="A1318" s="6" t="s">
        <v>6705</v>
      </c>
      <c r="B1318" s="32">
        <v>45462</v>
      </c>
      <c r="C1318" s="6" t="s">
        <v>6757</v>
      </c>
      <c r="D1318" s="6" t="s">
        <v>221</v>
      </c>
      <c r="E1318" s="6" t="s">
        <v>77</v>
      </c>
      <c r="F1318" s="12">
        <v>23</v>
      </c>
      <c r="G1318" s="12">
        <v>371</v>
      </c>
      <c r="H1318" s="23">
        <v>980</v>
      </c>
      <c r="I1318" s="27">
        <v>0</v>
      </c>
      <c r="J1318" s="12" t="s">
        <v>9</v>
      </c>
      <c r="K1318" s="23">
        <v>0</v>
      </c>
      <c r="L1318" s="23">
        <v>371</v>
      </c>
    </row>
    <row r="1319" spans="1:12" x14ac:dyDescent="0.3">
      <c r="A1319" s="6" t="s">
        <v>6705</v>
      </c>
      <c r="B1319" s="32">
        <v>45462</v>
      </c>
      <c r="C1319" s="6" t="s">
        <v>6758</v>
      </c>
      <c r="D1319" s="6" t="s">
        <v>221</v>
      </c>
      <c r="E1319" s="6" t="s">
        <v>77</v>
      </c>
      <c r="F1319" s="12">
        <v>19</v>
      </c>
      <c r="G1319" s="12">
        <v>46</v>
      </c>
      <c r="H1319" s="23">
        <v>980</v>
      </c>
      <c r="I1319" s="27">
        <v>0</v>
      </c>
      <c r="J1319" s="12" t="s">
        <v>9</v>
      </c>
      <c r="K1319" s="23">
        <v>0</v>
      </c>
      <c r="L1319" s="23">
        <v>46</v>
      </c>
    </row>
    <row r="1320" spans="1:12" x14ac:dyDescent="0.3">
      <c r="A1320" s="6" t="s">
        <v>6705</v>
      </c>
      <c r="B1320" s="32">
        <v>45462</v>
      </c>
      <c r="C1320" s="6" t="s">
        <v>2139</v>
      </c>
      <c r="D1320" s="6" t="s">
        <v>198</v>
      </c>
      <c r="E1320" s="6" t="s">
        <v>77</v>
      </c>
      <c r="F1320" s="12">
        <v>29</v>
      </c>
      <c r="G1320" s="12">
        <v>46</v>
      </c>
      <c r="H1320" s="23">
        <v>813</v>
      </c>
      <c r="I1320" s="27">
        <v>0</v>
      </c>
      <c r="J1320" s="12" t="s">
        <v>9</v>
      </c>
      <c r="K1320" s="23">
        <v>0</v>
      </c>
      <c r="L1320" s="23">
        <v>46</v>
      </c>
    </row>
    <row r="1321" spans="1:12" x14ac:dyDescent="0.3">
      <c r="A1321" s="6" t="s">
        <v>6705</v>
      </c>
      <c r="B1321" s="32">
        <v>45468</v>
      </c>
      <c r="C1321" s="6" t="s">
        <v>6761</v>
      </c>
      <c r="D1321" s="6" t="s">
        <v>82</v>
      </c>
      <c r="E1321" s="6" t="s">
        <v>4214</v>
      </c>
      <c r="F1321" s="12">
        <v>23</v>
      </c>
      <c r="G1321" s="12">
        <v>71</v>
      </c>
      <c r="H1321" s="23">
        <v>985</v>
      </c>
      <c r="I1321" s="27">
        <v>0</v>
      </c>
      <c r="J1321" s="12" t="s">
        <v>9</v>
      </c>
      <c r="K1321" s="23">
        <v>0</v>
      </c>
      <c r="L1321" s="23">
        <v>71</v>
      </c>
    </row>
    <row r="1322" spans="1:12" x14ac:dyDescent="0.3">
      <c r="A1322" s="6" t="s">
        <v>6705</v>
      </c>
      <c r="B1322" s="32">
        <v>45469</v>
      </c>
      <c r="C1322" s="6" t="s">
        <v>6762</v>
      </c>
      <c r="D1322" s="6" t="s">
        <v>510</v>
      </c>
      <c r="E1322" s="6" t="s">
        <v>77</v>
      </c>
      <c r="F1322" s="12">
        <v>33</v>
      </c>
      <c r="G1322" s="12">
        <v>0</v>
      </c>
      <c r="H1322" s="23">
        <v>1232</v>
      </c>
      <c r="I1322" s="27">
        <v>0</v>
      </c>
      <c r="J1322" s="12" t="s">
        <v>9</v>
      </c>
      <c r="K1322" s="23">
        <v>0</v>
      </c>
      <c r="L1322" s="23">
        <v>0</v>
      </c>
    </row>
    <row r="1323" spans="1:12" x14ac:dyDescent="0.3">
      <c r="A1323" s="6" t="s">
        <v>6705</v>
      </c>
      <c r="B1323" s="32">
        <v>45489</v>
      </c>
      <c r="C1323" s="6" t="s">
        <v>4846</v>
      </c>
      <c r="D1323" s="6" t="s">
        <v>1684</v>
      </c>
      <c r="E1323" s="6" t="s">
        <v>77</v>
      </c>
      <c r="F1323" s="12">
        <v>36</v>
      </c>
      <c r="G1323" s="12">
        <v>206</v>
      </c>
      <c r="H1323" s="23">
        <v>1288</v>
      </c>
      <c r="I1323" s="27">
        <v>0</v>
      </c>
      <c r="J1323" s="12" t="s">
        <v>9</v>
      </c>
      <c r="K1323" s="23">
        <v>0</v>
      </c>
      <c r="L1323" s="23">
        <v>206</v>
      </c>
    </row>
    <row r="1324" spans="1:12" x14ac:dyDescent="0.3">
      <c r="A1324" s="6" t="s">
        <v>6705</v>
      </c>
      <c r="B1324" s="32">
        <v>45517</v>
      </c>
      <c r="C1324" s="6" t="s">
        <v>6765</v>
      </c>
      <c r="D1324" s="6" t="s">
        <v>213</v>
      </c>
      <c r="E1324" s="6" t="s">
        <v>77</v>
      </c>
      <c r="F1324" s="12">
        <v>22</v>
      </c>
      <c r="G1324" s="12">
        <v>0</v>
      </c>
      <c r="H1324" s="23">
        <v>1132</v>
      </c>
      <c r="I1324" s="27">
        <v>0</v>
      </c>
      <c r="J1324" s="12" t="s">
        <v>9</v>
      </c>
      <c r="K1324" s="23">
        <v>0</v>
      </c>
      <c r="L1324" s="23">
        <v>0</v>
      </c>
    </row>
    <row r="1325" spans="1:12" x14ac:dyDescent="0.3">
      <c r="A1325" s="6" t="s">
        <v>6705</v>
      </c>
      <c r="B1325" s="32">
        <v>45518</v>
      </c>
      <c r="C1325" s="6" t="s">
        <v>3712</v>
      </c>
      <c r="D1325" s="6" t="s">
        <v>3713</v>
      </c>
      <c r="E1325" s="6" t="s">
        <v>77</v>
      </c>
      <c r="F1325" s="12">
        <v>29</v>
      </c>
      <c r="G1325" s="12">
        <v>79</v>
      </c>
      <c r="H1325" s="23">
        <v>997</v>
      </c>
      <c r="I1325" s="27">
        <v>0</v>
      </c>
      <c r="J1325" s="12" t="s">
        <v>9</v>
      </c>
      <c r="K1325" s="23">
        <v>0</v>
      </c>
      <c r="L1325" s="23">
        <v>79</v>
      </c>
    </row>
    <row r="1326" spans="1:12" x14ac:dyDescent="0.3">
      <c r="A1326" s="6" t="s">
        <v>6705</v>
      </c>
      <c r="B1326" s="32">
        <v>45547</v>
      </c>
      <c r="C1326" s="6" t="s">
        <v>6766</v>
      </c>
      <c r="D1326" s="6" t="s">
        <v>676</v>
      </c>
      <c r="E1326" s="6" t="s">
        <v>77</v>
      </c>
      <c r="F1326" s="12">
        <v>46</v>
      </c>
      <c r="G1326" s="12">
        <v>0</v>
      </c>
      <c r="H1326" s="23">
        <v>831</v>
      </c>
      <c r="I1326" s="27">
        <v>0</v>
      </c>
      <c r="J1326" s="12" t="s">
        <v>9</v>
      </c>
      <c r="K1326" s="23">
        <v>0</v>
      </c>
      <c r="L1326" s="23">
        <v>0</v>
      </c>
    </row>
    <row r="1327" spans="1:12" x14ac:dyDescent="0.3">
      <c r="A1327" s="6" t="s">
        <v>6705</v>
      </c>
      <c r="B1327" s="32">
        <v>45579</v>
      </c>
      <c r="C1327" s="6" t="s">
        <v>6768</v>
      </c>
      <c r="D1327" s="6" t="s">
        <v>2385</v>
      </c>
      <c r="E1327" s="6" t="s">
        <v>6811</v>
      </c>
      <c r="F1327" s="12">
        <v>18</v>
      </c>
      <c r="G1327" s="12">
        <v>0</v>
      </c>
      <c r="H1327" s="23">
        <v>866</v>
      </c>
      <c r="I1327" s="27">
        <v>12500</v>
      </c>
      <c r="J1327" s="12" t="s">
        <v>9</v>
      </c>
      <c r="K1327" s="23">
        <v>6</v>
      </c>
      <c r="L1327" s="23">
        <v>0</v>
      </c>
    </row>
    <row r="1328" spans="1:12" x14ac:dyDescent="0.3">
      <c r="A1328" s="6" t="s">
        <v>6705</v>
      </c>
      <c r="B1328" s="32">
        <v>45600</v>
      </c>
      <c r="C1328" s="6" t="s">
        <v>6769</v>
      </c>
      <c r="D1328" s="6" t="s">
        <v>213</v>
      </c>
      <c r="E1328" s="6" t="s">
        <v>77</v>
      </c>
      <c r="F1328" s="12">
        <v>98</v>
      </c>
      <c r="G1328" s="12">
        <v>56</v>
      </c>
      <c r="H1328" s="23">
        <v>1132</v>
      </c>
      <c r="I1328" s="27">
        <v>0</v>
      </c>
      <c r="J1328" s="12" t="s">
        <v>9</v>
      </c>
      <c r="K1328" s="23">
        <v>0</v>
      </c>
      <c r="L1328" s="23">
        <v>56</v>
      </c>
    </row>
    <row r="1329" spans="1:12" x14ac:dyDescent="0.3">
      <c r="A1329" s="6" t="s">
        <v>6705</v>
      </c>
      <c r="B1329" s="32">
        <v>45608</v>
      </c>
      <c r="C1329" s="6" t="s">
        <v>6770</v>
      </c>
      <c r="D1329" s="6" t="s">
        <v>2385</v>
      </c>
      <c r="E1329" s="6" t="s">
        <v>77</v>
      </c>
      <c r="F1329" s="12">
        <v>24</v>
      </c>
      <c r="G1329" s="12">
        <v>0</v>
      </c>
      <c r="H1329" s="23">
        <v>866</v>
      </c>
      <c r="I1329" s="27">
        <v>0</v>
      </c>
      <c r="J1329" s="12" t="s">
        <v>9</v>
      </c>
      <c r="K1329" s="23">
        <v>0</v>
      </c>
      <c r="L1329" s="23">
        <v>0</v>
      </c>
    </row>
    <row r="1330" spans="1:12" x14ac:dyDescent="0.3">
      <c r="A1330" s="6" t="s">
        <v>6705</v>
      </c>
      <c r="B1330" s="32">
        <v>45622</v>
      </c>
      <c r="C1330" s="6" t="s">
        <v>6721</v>
      </c>
      <c r="D1330" s="6" t="s">
        <v>4107</v>
      </c>
      <c r="E1330" s="6" t="s">
        <v>6812</v>
      </c>
      <c r="F1330" s="12">
        <v>55</v>
      </c>
      <c r="G1330" s="12">
        <v>223</v>
      </c>
      <c r="H1330" s="23">
        <v>881</v>
      </c>
      <c r="I1330" s="27">
        <v>0</v>
      </c>
      <c r="J1330" s="12" t="s">
        <v>9</v>
      </c>
      <c r="K1330" s="23">
        <v>0</v>
      </c>
      <c r="L1330" s="23">
        <v>223</v>
      </c>
    </row>
    <row r="1331" spans="1:12" x14ac:dyDescent="0.3">
      <c r="A1331" s="6" t="s">
        <v>6705</v>
      </c>
      <c r="B1331" s="32">
        <v>45623</v>
      </c>
      <c r="C1331" s="6" t="s">
        <v>6771</v>
      </c>
      <c r="D1331" s="6" t="s">
        <v>1063</v>
      </c>
      <c r="E1331" s="6" t="s">
        <v>6813</v>
      </c>
      <c r="F1331" s="12">
        <v>23</v>
      </c>
      <c r="G1331" s="12">
        <v>0</v>
      </c>
      <c r="H1331" s="23">
        <v>791</v>
      </c>
      <c r="I1331" s="27">
        <v>0</v>
      </c>
      <c r="J1331" s="12" t="s">
        <v>9</v>
      </c>
      <c r="K1331" s="23">
        <v>0</v>
      </c>
      <c r="L1331" s="23">
        <v>0</v>
      </c>
    </row>
    <row r="1332" spans="1:12" x14ac:dyDescent="0.3">
      <c r="A1332" s="6" t="s">
        <v>6705</v>
      </c>
      <c r="B1332" s="32">
        <v>45628</v>
      </c>
      <c r="C1332" s="6" t="s">
        <v>6772</v>
      </c>
      <c r="D1332" s="6" t="s">
        <v>1228</v>
      </c>
      <c r="E1332" s="6" t="s">
        <v>77</v>
      </c>
      <c r="F1332" s="12">
        <v>35</v>
      </c>
      <c r="G1332" s="12">
        <v>0</v>
      </c>
      <c r="H1332" s="23">
        <v>828</v>
      </c>
      <c r="I1332" s="27">
        <v>0</v>
      </c>
      <c r="J1332" s="12" t="s">
        <v>9</v>
      </c>
      <c r="K1332" s="23">
        <v>0</v>
      </c>
      <c r="L1332" s="23">
        <v>0</v>
      </c>
    </row>
    <row r="1333" spans="1:12" x14ac:dyDescent="0.3">
      <c r="A1333" s="6" t="s">
        <v>6705</v>
      </c>
      <c r="B1333" s="32">
        <v>45630</v>
      </c>
      <c r="C1333" s="6" t="s">
        <v>6773</v>
      </c>
      <c r="D1333" s="6" t="s">
        <v>6506</v>
      </c>
      <c r="E1333" s="6" t="s">
        <v>77</v>
      </c>
      <c r="F1333" s="12">
        <v>45</v>
      </c>
      <c r="G1333" s="12">
        <v>222</v>
      </c>
      <c r="H1333" s="23">
        <v>702</v>
      </c>
      <c r="I1333" s="27">
        <v>0</v>
      </c>
      <c r="J1333" s="12" t="s">
        <v>9</v>
      </c>
      <c r="K1333" s="23">
        <v>0</v>
      </c>
      <c r="L1333" s="23">
        <v>222</v>
      </c>
    </row>
    <row r="1334" spans="1:12" x14ac:dyDescent="0.3">
      <c r="A1334" s="6" t="s">
        <v>6705</v>
      </c>
      <c r="B1334" s="32">
        <v>45631</v>
      </c>
      <c r="C1334" s="6" t="s">
        <v>6774</v>
      </c>
      <c r="D1334" s="6" t="s">
        <v>501</v>
      </c>
      <c r="E1334" s="6" t="s">
        <v>77</v>
      </c>
      <c r="F1334" s="12">
        <v>38</v>
      </c>
      <c r="G1334" s="12">
        <v>0</v>
      </c>
      <c r="H1334" s="23">
        <v>879</v>
      </c>
      <c r="I1334" s="27">
        <v>0</v>
      </c>
      <c r="J1334" s="12" t="s">
        <v>9</v>
      </c>
      <c r="K1334" s="23">
        <v>0</v>
      </c>
      <c r="L1334" s="23">
        <v>0</v>
      </c>
    </row>
    <row r="1335" spans="1:12" x14ac:dyDescent="0.3">
      <c r="A1335" s="6" t="s">
        <v>6705</v>
      </c>
      <c r="B1335" s="32">
        <v>45642</v>
      </c>
      <c r="C1335" s="6" t="s">
        <v>6775</v>
      </c>
      <c r="D1335" s="6" t="s">
        <v>272</v>
      </c>
      <c r="E1335" s="6" t="s">
        <v>77</v>
      </c>
      <c r="F1335" s="12">
        <v>27</v>
      </c>
      <c r="G1335" s="12">
        <v>0</v>
      </c>
      <c r="H1335" s="23">
        <v>943</v>
      </c>
      <c r="I1335" s="27">
        <v>0</v>
      </c>
      <c r="J1335" s="12" t="s">
        <v>9</v>
      </c>
      <c r="K1335" s="23">
        <v>0</v>
      </c>
      <c r="L1335" s="23">
        <v>0</v>
      </c>
    </row>
    <row r="1336" spans="1:12" x14ac:dyDescent="0.3">
      <c r="A1336" s="6" t="s">
        <v>6705</v>
      </c>
      <c r="B1336" s="32">
        <v>45693</v>
      </c>
      <c r="C1336" s="6" t="s">
        <v>6776</v>
      </c>
      <c r="D1336" s="6" t="s">
        <v>354</v>
      </c>
      <c r="E1336" s="6" t="s">
        <v>6814</v>
      </c>
      <c r="F1336" s="12">
        <v>111</v>
      </c>
      <c r="G1336" s="12">
        <v>0</v>
      </c>
      <c r="H1336" s="23">
        <v>826</v>
      </c>
      <c r="I1336" s="27">
        <v>0</v>
      </c>
      <c r="J1336" s="12" t="s">
        <v>9</v>
      </c>
      <c r="K1336" s="23">
        <v>0</v>
      </c>
      <c r="L1336" s="23">
        <v>0</v>
      </c>
    </row>
    <row r="1337" spans="1:12" x14ac:dyDescent="0.3">
      <c r="A1337" s="6" t="s">
        <v>6705</v>
      </c>
      <c r="B1337" s="32">
        <v>45702</v>
      </c>
      <c r="C1337" s="6" t="s">
        <v>6777</v>
      </c>
      <c r="D1337" s="6" t="s">
        <v>1120</v>
      </c>
      <c r="E1337" s="6" t="s">
        <v>77</v>
      </c>
      <c r="F1337" s="12">
        <v>31</v>
      </c>
      <c r="G1337" s="12">
        <v>0</v>
      </c>
      <c r="H1337" s="23">
        <v>869</v>
      </c>
      <c r="I1337" s="27">
        <v>0</v>
      </c>
      <c r="J1337" s="12" t="s">
        <v>9</v>
      </c>
      <c r="K1337" s="23">
        <v>0</v>
      </c>
      <c r="L1337" s="23">
        <v>0</v>
      </c>
    </row>
    <row r="1338" spans="1:12" x14ac:dyDescent="0.3">
      <c r="A1338" s="6" t="s">
        <v>6705</v>
      </c>
      <c r="B1338" s="32">
        <v>45705</v>
      </c>
      <c r="C1338" s="6" t="s">
        <v>6778</v>
      </c>
      <c r="D1338" s="6" t="s">
        <v>3644</v>
      </c>
      <c r="E1338" s="6" t="s">
        <v>77</v>
      </c>
      <c r="F1338" s="12">
        <v>195</v>
      </c>
      <c r="G1338" s="12">
        <v>65</v>
      </c>
      <c r="H1338" s="23">
        <v>820</v>
      </c>
      <c r="I1338" s="27">
        <v>0</v>
      </c>
      <c r="J1338" s="12" t="s">
        <v>9</v>
      </c>
      <c r="K1338" s="23">
        <v>0</v>
      </c>
      <c r="L1338" s="23">
        <v>65</v>
      </c>
    </row>
    <row r="1339" spans="1:12" x14ac:dyDescent="0.3">
      <c r="A1339" s="6" t="s">
        <v>6705</v>
      </c>
      <c r="B1339" s="32">
        <v>45706</v>
      </c>
      <c r="C1339" s="6" t="s">
        <v>6779</v>
      </c>
      <c r="D1339" s="6" t="s">
        <v>805</v>
      </c>
      <c r="E1339" s="6" t="s">
        <v>77</v>
      </c>
      <c r="F1339" s="12">
        <v>41</v>
      </c>
      <c r="G1339" s="12">
        <v>230</v>
      </c>
      <c r="H1339" s="23">
        <v>938</v>
      </c>
      <c r="I1339" s="27">
        <v>0</v>
      </c>
      <c r="J1339" s="12" t="s">
        <v>9</v>
      </c>
      <c r="K1339" s="23">
        <v>0</v>
      </c>
      <c r="L1339" s="23">
        <v>230</v>
      </c>
    </row>
    <row r="1340" spans="1:12" x14ac:dyDescent="0.3">
      <c r="A1340" s="6" t="s">
        <v>6705</v>
      </c>
      <c r="B1340" s="32">
        <v>45707</v>
      </c>
      <c r="C1340" s="6" t="s">
        <v>6721</v>
      </c>
      <c r="D1340" s="6" t="s">
        <v>1041</v>
      </c>
      <c r="E1340" s="6" t="s">
        <v>6812</v>
      </c>
      <c r="F1340" s="12">
        <v>55</v>
      </c>
      <c r="G1340" s="12">
        <v>223</v>
      </c>
      <c r="H1340" s="23">
        <v>892</v>
      </c>
      <c r="I1340" s="27">
        <v>0</v>
      </c>
      <c r="J1340" s="12" t="s">
        <v>9</v>
      </c>
      <c r="K1340" s="23">
        <v>0</v>
      </c>
      <c r="L1340" s="23">
        <v>223</v>
      </c>
    </row>
    <row r="1341" spans="1:12" x14ac:dyDescent="0.3">
      <c r="A1341" s="6" t="s">
        <v>6705</v>
      </c>
      <c r="B1341" s="32">
        <v>45708</v>
      </c>
      <c r="C1341" s="6" t="s">
        <v>6780</v>
      </c>
      <c r="D1341" s="6" t="s">
        <v>466</v>
      </c>
      <c r="E1341" s="6" t="s">
        <v>77</v>
      </c>
      <c r="F1341" s="12">
        <v>82</v>
      </c>
      <c r="G1341" s="12">
        <v>27</v>
      </c>
      <c r="H1341" s="23">
        <v>848</v>
      </c>
      <c r="I1341" s="27">
        <v>0</v>
      </c>
      <c r="J1341" s="12" t="s">
        <v>9</v>
      </c>
      <c r="K1341" s="23">
        <v>0</v>
      </c>
      <c r="L1341" s="23">
        <v>27</v>
      </c>
    </row>
    <row r="1342" spans="1:12" x14ac:dyDescent="0.3">
      <c r="A1342" s="6" t="s">
        <v>6705</v>
      </c>
      <c r="B1342" s="32">
        <v>45734</v>
      </c>
      <c r="C1342" s="6" t="s">
        <v>6781</v>
      </c>
      <c r="D1342" s="6" t="s">
        <v>1144</v>
      </c>
      <c r="E1342" s="6" t="s">
        <v>77</v>
      </c>
      <c r="F1342" s="12">
        <v>65</v>
      </c>
      <c r="G1342" s="12">
        <v>0</v>
      </c>
      <c r="H1342" s="23">
        <v>907</v>
      </c>
      <c r="I1342" s="27">
        <v>0</v>
      </c>
      <c r="J1342" s="12" t="s">
        <v>9</v>
      </c>
      <c r="K1342" s="23">
        <v>0</v>
      </c>
      <c r="L1342" s="23">
        <v>0</v>
      </c>
    </row>
    <row r="1343" spans="1:12" x14ac:dyDescent="0.3">
      <c r="A1343" s="6" t="s">
        <v>6705</v>
      </c>
      <c r="B1343" s="32">
        <v>45755</v>
      </c>
      <c r="C1343" s="6" t="s">
        <v>6782</v>
      </c>
      <c r="D1343" s="6" t="s">
        <v>366</v>
      </c>
      <c r="E1343" s="6" t="s">
        <v>77</v>
      </c>
      <c r="F1343" s="12">
        <v>32</v>
      </c>
      <c r="G1343" s="12">
        <v>0</v>
      </c>
      <c r="H1343" s="23">
        <v>898</v>
      </c>
      <c r="I1343" s="27">
        <v>0</v>
      </c>
      <c r="J1343" s="12" t="s">
        <v>9</v>
      </c>
      <c r="K1343" s="23">
        <v>0</v>
      </c>
      <c r="L1343" s="23">
        <v>0</v>
      </c>
    </row>
    <row r="1344" spans="1:12" x14ac:dyDescent="0.3">
      <c r="A1344" s="6" t="s">
        <v>6705</v>
      </c>
      <c r="B1344" s="32">
        <v>45761</v>
      </c>
      <c r="C1344" s="6" t="s">
        <v>6783</v>
      </c>
      <c r="D1344" s="6" t="s">
        <v>2385</v>
      </c>
      <c r="E1344" s="6" t="s">
        <v>77</v>
      </c>
      <c r="F1344" s="12">
        <v>79</v>
      </c>
      <c r="G1344" s="12">
        <v>0</v>
      </c>
      <c r="H1344" s="23">
        <v>898</v>
      </c>
      <c r="I1344" s="27">
        <v>0</v>
      </c>
      <c r="J1344" s="12" t="s">
        <v>9</v>
      </c>
      <c r="K1344" s="23">
        <v>0</v>
      </c>
      <c r="L1344" s="23">
        <v>0</v>
      </c>
    </row>
    <row r="1345" spans="1:12" x14ac:dyDescent="0.3">
      <c r="A1345" s="6" t="s">
        <v>6705</v>
      </c>
      <c r="B1345" s="32">
        <v>45762</v>
      </c>
      <c r="C1345" s="6" t="s">
        <v>6784</v>
      </c>
      <c r="D1345" s="6" t="s">
        <v>213</v>
      </c>
      <c r="E1345" s="6" t="s">
        <v>77</v>
      </c>
      <c r="F1345" s="12">
        <v>18</v>
      </c>
      <c r="G1345" s="12">
        <v>0</v>
      </c>
      <c r="H1345" s="23">
        <v>1158</v>
      </c>
      <c r="I1345" s="27">
        <v>0</v>
      </c>
      <c r="J1345" s="12" t="s">
        <v>9</v>
      </c>
      <c r="K1345" s="23">
        <v>0</v>
      </c>
      <c r="L1345" s="23">
        <v>0</v>
      </c>
    </row>
    <row r="1346" spans="1:12" x14ac:dyDescent="0.3">
      <c r="A1346" s="6" t="s">
        <v>6705</v>
      </c>
      <c r="B1346" s="32">
        <v>45764</v>
      </c>
      <c r="C1346" s="6" t="s">
        <v>6785</v>
      </c>
      <c r="D1346" s="6" t="s">
        <v>234</v>
      </c>
      <c r="E1346" s="6" t="s">
        <v>77</v>
      </c>
      <c r="F1346" s="12">
        <v>35</v>
      </c>
      <c r="G1346" s="12">
        <v>0</v>
      </c>
      <c r="H1346" s="23">
        <v>949</v>
      </c>
      <c r="I1346" s="27">
        <v>0</v>
      </c>
      <c r="J1346" s="12" t="s">
        <v>9</v>
      </c>
      <c r="K1346" s="23">
        <v>0</v>
      </c>
      <c r="L1346" s="23">
        <v>0</v>
      </c>
    </row>
    <row r="1347" spans="1:12" x14ac:dyDescent="0.3">
      <c r="A1347" s="6" t="s">
        <v>6705</v>
      </c>
      <c r="B1347" s="32">
        <v>45785</v>
      </c>
      <c r="C1347" s="6" t="s">
        <v>6786</v>
      </c>
      <c r="D1347" s="6" t="s">
        <v>173</v>
      </c>
      <c r="E1347" s="6" t="s">
        <v>77</v>
      </c>
      <c r="F1347" s="12">
        <v>56</v>
      </c>
      <c r="G1347" s="12">
        <v>270</v>
      </c>
      <c r="H1347" s="23">
        <v>969</v>
      </c>
      <c r="I1347" s="27">
        <v>0</v>
      </c>
      <c r="J1347" s="12" t="s">
        <v>9</v>
      </c>
      <c r="K1347" s="23">
        <v>0</v>
      </c>
      <c r="L1347" s="23">
        <v>270</v>
      </c>
    </row>
    <row r="1348" spans="1:12" x14ac:dyDescent="0.3">
      <c r="A1348" s="6" t="s">
        <v>6705</v>
      </c>
      <c r="B1348" s="32">
        <v>45799</v>
      </c>
      <c r="C1348" s="6" t="s">
        <v>6787</v>
      </c>
      <c r="D1348" s="6" t="s">
        <v>743</v>
      </c>
      <c r="E1348" s="6" t="s">
        <v>77</v>
      </c>
      <c r="F1348" s="12">
        <v>110</v>
      </c>
      <c r="G1348" s="12">
        <v>0</v>
      </c>
      <c r="H1348" s="23">
        <v>1670</v>
      </c>
      <c r="I1348" s="27">
        <v>0</v>
      </c>
      <c r="J1348" s="12" t="s">
        <v>9</v>
      </c>
      <c r="K1348" s="23">
        <v>0</v>
      </c>
      <c r="L1348" s="23">
        <v>0</v>
      </c>
    </row>
    <row r="1349" spans="1:12" x14ac:dyDescent="0.3">
      <c r="A1349" s="6" t="s">
        <v>6705</v>
      </c>
      <c r="B1349" s="32">
        <v>45811</v>
      </c>
      <c r="C1349" s="6" t="s">
        <v>6788</v>
      </c>
      <c r="D1349" s="6" t="s">
        <v>805</v>
      </c>
      <c r="E1349" s="6" t="s">
        <v>77</v>
      </c>
      <c r="F1349" s="12">
        <v>179</v>
      </c>
      <c r="G1349" s="12" t="s">
        <v>6830</v>
      </c>
      <c r="H1349" s="23">
        <v>938</v>
      </c>
      <c r="I1349" s="27">
        <v>0</v>
      </c>
      <c r="J1349" s="12" t="s">
        <v>9</v>
      </c>
      <c r="K1349" s="23">
        <v>0</v>
      </c>
      <c r="L1349" s="23">
        <v>1366</v>
      </c>
    </row>
    <row r="1350" spans="1:12" x14ac:dyDescent="0.3">
      <c r="A1350" s="6" t="s">
        <v>6705</v>
      </c>
      <c r="B1350" s="32">
        <v>45849</v>
      </c>
      <c r="C1350" s="6" t="s">
        <v>7010</v>
      </c>
      <c r="D1350" s="6" t="s">
        <v>510</v>
      </c>
      <c r="E1350" s="6" t="s">
        <v>859</v>
      </c>
      <c r="F1350" s="12">
        <v>33</v>
      </c>
      <c r="G1350" s="12">
        <v>0</v>
      </c>
      <c r="H1350" s="23">
        <v>1256</v>
      </c>
      <c r="I1350" s="27">
        <v>0</v>
      </c>
      <c r="J1350" s="12" t="s">
        <v>9</v>
      </c>
      <c r="K1350" s="23">
        <v>0</v>
      </c>
      <c r="L1350" s="23">
        <v>0</v>
      </c>
    </row>
    <row r="1351" spans="1:12" x14ac:dyDescent="0.3">
      <c r="A1351" s="6" t="s">
        <v>6705</v>
      </c>
      <c r="B1351" s="32">
        <v>45945</v>
      </c>
      <c r="C1351" s="6" t="s">
        <v>7011</v>
      </c>
      <c r="D1351" s="6" t="s">
        <v>625</v>
      </c>
      <c r="E1351" s="6" t="s">
        <v>77</v>
      </c>
      <c r="F1351" s="12">
        <v>54</v>
      </c>
      <c r="G1351" s="12">
        <v>0</v>
      </c>
      <c r="H1351" s="23">
        <v>763</v>
      </c>
      <c r="I1351" s="27">
        <v>0</v>
      </c>
      <c r="J1351" s="12" t="s">
        <v>9</v>
      </c>
      <c r="K1351" s="23">
        <v>0</v>
      </c>
      <c r="L1351" s="23">
        <v>0</v>
      </c>
    </row>
    <row r="1352" spans="1:12" x14ac:dyDescent="0.3">
      <c r="A1352" s="6" t="s">
        <v>6705</v>
      </c>
      <c r="B1352" s="32">
        <v>45945</v>
      </c>
      <c r="C1352" s="6" t="s">
        <v>7012</v>
      </c>
      <c r="D1352" s="6" t="s">
        <v>73</v>
      </c>
      <c r="E1352" s="6" t="s">
        <v>77</v>
      </c>
      <c r="F1352" s="12">
        <v>18</v>
      </c>
      <c r="G1352" s="12">
        <v>0</v>
      </c>
      <c r="H1352" s="23">
        <v>936</v>
      </c>
      <c r="I1352" s="27">
        <v>0</v>
      </c>
      <c r="J1352" s="12" t="s">
        <v>9</v>
      </c>
      <c r="K1352" s="23">
        <v>0</v>
      </c>
      <c r="L1352" s="23">
        <v>0</v>
      </c>
    </row>
    <row r="1353" spans="1:12" x14ac:dyDescent="0.3">
      <c r="A1353" s="6" t="s">
        <v>6705</v>
      </c>
      <c r="B1353" s="32">
        <v>45946</v>
      </c>
      <c r="C1353" s="6" t="s">
        <v>7013</v>
      </c>
      <c r="D1353" s="6" t="s">
        <v>73</v>
      </c>
      <c r="E1353" s="6" t="s">
        <v>77</v>
      </c>
      <c r="F1353" s="12">
        <v>67</v>
      </c>
      <c r="G1353" s="12">
        <v>1383</v>
      </c>
      <c r="H1353" s="23">
        <v>936</v>
      </c>
      <c r="I1353" s="27">
        <v>0</v>
      </c>
      <c r="J1353" s="12" t="s">
        <v>9</v>
      </c>
      <c r="K1353" s="23">
        <v>0</v>
      </c>
      <c r="L1353" s="23">
        <v>1383</v>
      </c>
    </row>
    <row r="1354" spans="1:12" x14ac:dyDescent="0.3">
      <c r="A1354" s="6" t="s">
        <v>6705</v>
      </c>
      <c r="B1354" s="32">
        <v>45946</v>
      </c>
      <c r="C1354" s="6" t="s">
        <v>7014</v>
      </c>
      <c r="D1354" s="6" t="s">
        <v>669</v>
      </c>
      <c r="E1354" s="6" t="s">
        <v>77</v>
      </c>
      <c r="F1354" s="12">
        <v>75</v>
      </c>
      <c r="G1354" s="12">
        <v>0</v>
      </c>
      <c r="H1354" s="23">
        <v>901</v>
      </c>
      <c r="I1354" s="27">
        <v>0</v>
      </c>
      <c r="J1354" s="12" t="s">
        <v>9</v>
      </c>
      <c r="K1354" s="23">
        <v>0</v>
      </c>
      <c r="L1354" s="23">
        <v>0</v>
      </c>
    </row>
    <row r="1355" spans="1:12" x14ac:dyDescent="0.3">
      <c r="A1355" s="6" t="s">
        <v>6705</v>
      </c>
      <c r="B1355" s="32">
        <v>45952</v>
      </c>
      <c r="C1355" s="6" t="s">
        <v>7015</v>
      </c>
      <c r="D1355" s="6" t="s">
        <v>213</v>
      </c>
      <c r="E1355" s="6" t="s">
        <v>7035</v>
      </c>
      <c r="F1355" s="12">
        <v>108</v>
      </c>
      <c r="G1355" s="12">
        <v>2536</v>
      </c>
      <c r="H1355" s="23">
        <v>1158</v>
      </c>
      <c r="I1355" s="27">
        <v>0</v>
      </c>
      <c r="J1355" s="12" t="s">
        <v>9</v>
      </c>
      <c r="K1355" s="23">
        <v>0</v>
      </c>
      <c r="L1355" s="23">
        <v>2536</v>
      </c>
    </row>
    <row r="1356" spans="1:12" x14ac:dyDescent="0.3">
      <c r="A1356" s="6" t="s">
        <v>6705</v>
      </c>
      <c r="B1356" s="32">
        <v>45981</v>
      </c>
      <c r="C1356" s="6" t="s">
        <v>7016</v>
      </c>
      <c r="D1356" s="6" t="s">
        <v>375</v>
      </c>
      <c r="E1356" s="6" t="s">
        <v>77</v>
      </c>
      <c r="F1356" s="12">
        <v>27</v>
      </c>
      <c r="G1356" s="12">
        <v>103</v>
      </c>
      <c r="H1356" s="23">
        <v>999</v>
      </c>
      <c r="I1356" s="27">
        <v>0</v>
      </c>
      <c r="J1356" s="12" t="s">
        <v>9</v>
      </c>
      <c r="K1356" s="23">
        <v>0</v>
      </c>
      <c r="L1356" s="23">
        <v>103</v>
      </c>
    </row>
    <row r="1357" spans="1:12" x14ac:dyDescent="0.3">
      <c r="A1357" s="6" t="s">
        <v>6705</v>
      </c>
      <c r="B1357" s="32">
        <v>45981</v>
      </c>
      <c r="C1357" s="6" t="s">
        <v>7017</v>
      </c>
      <c r="D1357" s="6" t="s">
        <v>669</v>
      </c>
      <c r="E1357" s="6" t="s">
        <v>77</v>
      </c>
      <c r="F1357" s="12">
        <v>40</v>
      </c>
      <c r="G1357" s="12">
        <v>0</v>
      </c>
      <c r="H1357" s="23">
        <v>901</v>
      </c>
      <c r="I1357" s="27">
        <v>0</v>
      </c>
      <c r="J1357" s="12" t="s">
        <v>9</v>
      </c>
      <c r="K1357" s="23">
        <v>0</v>
      </c>
      <c r="L1357" s="23">
        <v>0</v>
      </c>
    </row>
    <row r="1358" spans="1:12" x14ac:dyDescent="0.3">
      <c r="A1358" s="6" t="s">
        <v>6705</v>
      </c>
      <c r="B1358" s="32">
        <v>45985</v>
      </c>
      <c r="C1358" s="6" t="s">
        <v>7018</v>
      </c>
      <c r="D1358" s="6" t="s">
        <v>181</v>
      </c>
      <c r="E1358" s="6" t="s">
        <v>77</v>
      </c>
      <c r="F1358" s="12">
        <v>40</v>
      </c>
      <c r="G1358" s="12">
        <v>1481</v>
      </c>
      <c r="H1358" s="23">
        <v>901</v>
      </c>
      <c r="I1358" s="27">
        <v>0</v>
      </c>
      <c r="J1358" s="12" t="s">
        <v>9</v>
      </c>
      <c r="K1358" s="23">
        <v>0</v>
      </c>
      <c r="L1358" s="23">
        <v>1481</v>
      </c>
    </row>
    <row r="1359" spans="1:12" x14ac:dyDescent="0.3">
      <c r="A1359" s="6" t="s">
        <v>6705</v>
      </c>
      <c r="B1359" s="32">
        <v>45987</v>
      </c>
      <c r="C1359" s="6" t="s">
        <v>7019</v>
      </c>
      <c r="D1359" s="6" t="s">
        <v>1684</v>
      </c>
      <c r="E1359" s="6" t="s">
        <v>77</v>
      </c>
      <c r="F1359" s="12">
        <v>52</v>
      </c>
      <c r="G1359" s="12">
        <v>0</v>
      </c>
      <c r="H1359" s="23">
        <v>1341</v>
      </c>
      <c r="I1359" s="27">
        <v>0</v>
      </c>
      <c r="J1359" s="12" t="s">
        <v>9</v>
      </c>
      <c r="K1359" s="23">
        <v>0</v>
      </c>
      <c r="L1359" s="23">
        <v>0</v>
      </c>
    </row>
    <row r="1360" spans="1:12" x14ac:dyDescent="0.3">
      <c r="A1360" s="6" t="s">
        <v>6705</v>
      </c>
      <c r="B1360" s="32">
        <v>46008</v>
      </c>
      <c r="C1360" s="6" t="s">
        <v>7020</v>
      </c>
      <c r="D1360" s="6" t="s">
        <v>476</v>
      </c>
      <c r="E1360" s="6" t="s">
        <v>77</v>
      </c>
      <c r="F1360" s="12">
        <v>41</v>
      </c>
      <c r="G1360" s="12">
        <v>76</v>
      </c>
      <c r="H1360" s="23">
        <v>1044</v>
      </c>
      <c r="I1360" s="27">
        <v>0</v>
      </c>
      <c r="J1360" s="12" t="s">
        <v>9</v>
      </c>
      <c r="K1360" s="23">
        <v>0</v>
      </c>
      <c r="L1360" s="23">
        <v>76</v>
      </c>
    </row>
    <row r="1361" spans="1:12" x14ac:dyDescent="0.3">
      <c r="A1361" s="6" t="s">
        <v>6705</v>
      </c>
      <c r="B1361" s="32">
        <v>46105</v>
      </c>
      <c r="C1361" s="6" t="s">
        <v>7021</v>
      </c>
      <c r="D1361" s="6" t="s">
        <v>1237</v>
      </c>
      <c r="E1361" s="6" t="s">
        <v>77</v>
      </c>
      <c r="F1361" s="12">
        <v>95</v>
      </c>
      <c r="G1361" s="12">
        <v>0</v>
      </c>
      <c r="H1361" s="23">
        <v>888</v>
      </c>
      <c r="I1361" s="27">
        <v>0</v>
      </c>
      <c r="J1361" s="12" t="s">
        <v>9</v>
      </c>
      <c r="K1361" s="23">
        <v>0</v>
      </c>
      <c r="L1361" s="23">
        <v>0</v>
      </c>
    </row>
    <row r="1362" spans="1:12" x14ac:dyDescent="0.3">
      <c r="A1362" s="6" t="s">
        <v>6705</v>
      </c>
      <c r="B1362" s="32">
        <v>46114</v>
      </c>
      <c r="C1362" s="6" t="s">
        <v>7022</v>
      </c>
      <c r="D1362" s="6" t="s">
        <v>1805</v>
      </c>
      <c r="E1362" s="6" t="s">
        <v>77</v>
      </c>
      <c r="F1362" s="12">
        <v>18</v>
      </c>
      <c r="G1362" s="12">
        <v>31</v>
      </c>
      <c r="H1362" s="23">
        <v>1009</v>
      </c>
      <c r="I1362" s="27">
        <v>0</v>
      </c>
      <c r="J1362" s="12" t="s">
        <v>9</v>
      </c>
      <c r="K1362" s="23">
        <v>0</v>
      </c>
      <c r="L1362" s="23">
        <v>31</v>
      </c>
    </row>
    <row r="1363" spans="1:12" x14ac:dyDescent="0.3">
      <c r="A1363" s="6" t="s">
        <v>6705</v>
      </c>
      <c r="B1363" s="32">
        <v>46190</v>
      </c>
      <c r="C1363" s="6" t="s">
        <v>7023</v>
      </c>
      <c r="D1363" s="6" t="s">
        <v>82</v>
      </c>
      <c r="E1363" s="6" t="s">
        <v>77</v>
      </c>
      <c r="F1363" s="12">
        <v>45</v>
      </c>
      <c r="G1363" s="12">
        <v>0</v>
      </c>
      <c r="H1363" s="23">
        <v>1046</v>
      </c>
      <c r="I1363" s="27">
        <v>0</v>
      </c>
      <c r="J1363" s="12" t="s">
        <v>9</v>
      </c>
      <c r="K1363" s="23">
        <v>0</v>
      </c>
      <c r="L1363" s="23">
        <v>0</v>
      </c>
    </row>
    <row r="1364" spans="1:12" x14ac:dyDescent="0.3">
      <c r="A1364" s="6" t="s">
        <v>6705</v>
      </c>
      <c r="B1364" s="32">
        <v>46203</v>
      </c>
      <c r="C1364" s="6" t="s">
        <v>7024</v>
      </c>
      <c r="D1364" s="6" t="s">
        <v>476</v>
      </c>
      <c r="E1364" s="6" t="s">
        <v>77</v>
      </c>
      <c r="F1364" s="12">
        <v>72</v>
      </c>
      <c r="G1364" s="12">
        <v>0</v>
      </c>
      <c r="H1364" s="23">
        <v>1095</v>
      </c>
      <c r="I1364" s="27">
        <v>0</v>
      </c>
      <c r="J1364" s="12" t="s">
        <v>9</v>
      </c>
      <c r="K1364" s="23">
        <v>0</v>
      </c>
      <c r="L1364" s="23">
        <v>0</v>
      </c>
    </row>
    <row r="1365" spans="1:12" x14ac:dyDescent="0.3">
      <c r="A1365" s="6" t="s">
        <v>6705</v>
      </c>
      <c r="B1365" s="32">
        <v>39113</v>
      </c>
      <c r="C1365" s="6" t="s">
        <v>6490</v>
      </c>
      <c r="D1365" s="6" t="s">
        <v>676</v>
      </c>
      <c r="E1365" s="6" t="s">
        <v>77</v>
      </c>
      <c r="F1365" s="12">
        <v>180</v>
      </c>
      <c r="G1365" s="12">
        <v>344</v>
      </c>
      <c r="H1365" s="23">
        <v>26082.16</v>
      </c>
      <c r="I1365" s="27">
        <v>0</v>
      </c>
      <c r="J1365" s="12" t="s">
        <v>10</v>
      </c>
      <c r="K1365" s="23">
        <v>0</v>
      </c>
      <c r="L1365" s="23">
        <v>344</v>
      </c>
    </row>
    <row r="1366" spans="1:12" x14ac:dyDescent="0.3">
      <c r="A1366" s="6" t="s">
        <v>6705</v>
      </c>
      <c r="B1366" s="32">
        <v>39191</v>
      </c>
      <c r="C1366" s="6" t="s">
        <v>6502</v>
      </c>
      <c r="D1366" s="6" t="s">
        <v>402</v>
      </c>
      <c r="E1366" s="6" t="s">
        <v>77</v>
      </c>
      <c r="F1366" s="12">
        <v>162</v>
      </c>
      <c r="G1366" s="12">
        <v>0</v>
      </c>
      <c r="H1366" s="23">
        <v>37544</v>
      </c>
      <c r="I1366" s="27">
        <v>290000</v>
      </c>
      <c r="J1366" s="12" t="s">
        <v>11</v>
      </c>
      <c r="K1366" s="23">
        <v>95</v>
      </c>
      <c r="L1366" s="23">
        <v>0</v>
      </c>
    </row>
    <row r="1367" spans="1:12" x14ac:dyDescent="0.3">
      <c r="A1367" s="6" t="s">
        <v>6705</v>
      </c>
      <c r="B1367" s="32">
        <v>39274</v>
      </c>
      <c r="C1367" s="6" t="s">
        <v>6514</v>
      </c>
      <c r="D1367" s="6" t="s">
        <v>873</v>
      </c>
      <c r="E1367" s="6" t="s">
        <v>77</v>
      </c>
      <c r="F1367" s="12">
        <v>184</v>
      </c>
      <c r="G1367" s="12">
        <v>0</v>
      </c>
      <c r="H1367" s="23">
        <v>25116</v>
      </c>
      <c r="I1367" s="27">
        <v>0</v>
      </c>
      <c r="J1367" s="12" t="s">
        <v>10</v>
      </c>
      <c r="K1367" s="23">
        <v>0</v>
      </c>
      <c r="L1367" s="23">
        <v>0</v>
      </c>
    </row>
    <row r="1368" spans="1:12" x14ac:dyDescent="0.3">
      <c r="A1368" s="6" t="s">
        <v>6705</v>
      </c>
      <c r="B1368" s="32">
        <v>39568</v>
      </c>
      <c r="C1368" s="6" t="s">
        <v>6447</v>
      </c>
      <c r="D1368" s="6" t="s">
        <v>960</v>
      </c>
      <c r="E1368" s="6" t="s">
        <v>77</v>
      </c>
      <c r="F1368" s="12">
        <v>486</v>
      </c>
      <c r="G1368" s="12">
        <v>852</v>
      </c>
      <c r="H1368" s="23">
        <v>76492</v>
      </c>
      <c r="I1368" s="27">
        <v>0</v>
      </c>
      <c r="J1368" s="12" t="s">
        <v>10</v>
      </c>
      <c r="K1368" s="23">
        <v>0</v>
      </c>
      <c r="L1368" s="23">
        <v>852</v>
      </c>
    </row>
    <row r="1369" spans="1:12" x14ac:dyDescent="0.3">
      <c r="A1369" s="6" t="s">
        <v>6705</v>
      </c>
      <c r="B1369" s="32">
        <v>39582</v>
      </c>
      <c r="C1369" s="6" t="s">
        <v>6448</v>
      </c>
      <c r="D1369" s="6" t="s">
        <v>73</v>
      </c>
      <c r="E1369" s="6" t="s">
        <v>77</v>
      </c>
      <c r="F1369" s="12">
        <v>472</v>
      </c>
      <c r="G1369" s="12">
        <v>0</v>
      </c>
      <c r="H1369" s="23">
        <v>43316</v>
      </c>
      <c r="I1369" s="27">
        <v>81818</v>
      </c>
      <c r="J1369" s="12" t="s">
        <v>11</v>
      </c>
      <c r="K1369" s="23">
        <v>382</v>
      </c>
      <c r="L1369" s="23">
        <v>0</v>
      </c>
    </row>
    <row r="1370" spans="1:12" x14ac:dyDescent="0.3">
      <c r="A1370" s="6" t="s">
        <v>6705</v>
      </c>
      <c r="B1370" s="32">
        <v>40130</v>
      </c>
      <c r="C1370" s="6" t="s">
        <v>6403</v>
      </c>
      <c r="D1370" s="6" t="s">
        <v>1368</v>
      </c>
      <c r="E1370" s="6" t="s">
        <v>77</v>
      </c>
      <c r="F1370" s="12">
        <v>128</v>
      </c>
      <c r="G1370" s="12">
        <v>2289</v>
      </c>
      <c r="H1370" s="23">
        <v>45968</v>
      </c>
      <c r="I1370" s="27">
        <v>0</v>
      </c>
      <c r="J1370" s="12" t="s">
        <v>10</v>
      </c>
      <c r="K1370" s="23">
        <v>0</v>
      </c>
      <c r="L1370" s="23">
        <v>2289</v>
      </c>
    </row>
    <row r="1371" spans="1:12" x14ac:dyDescent="0.3">
      <c r="A1371" s="6" t="s">
        <v>6705</v>
      </c>
      <c r="B1371" s="32">
        <v>40161</v>
      </c>
      <c r="C1371" s="6" t="s">
        <v>6408</v>
      </c>
      <c r="D1371" s="6" t="s">
        <v>701</v>
      </c>
      <c r="E1371" s="6" t="s">
        <v>728</v>
      </c>
      <c r="F1371" s="12">
        <v>207</v>
      </c>
      <c r="G1371" s="12">
        <v>7</v>
      </c>
      <c r="H1371" s="23">
        <v>56524</v>
      </c>
      <c r="I1371" s="27">
        <v>0</v>
      </c>
      <c r="J1371" s="12" t="s">
        <v>10</v>
      </c>
      <c r="K1371" s="23">
        <v>0</v>
      </c>
      <c r="L1371" s="23">
        <v>7</v>
      </c>
    </row>
    <row r="1372" spans="1:12" x14ac:dyDescent="0.3">
      <c r="A1372" s="6" t="s">
        <v>6705</v>
      </c>
      <c r="B1372" s="32">
        <v>40163</v>
      </c>
      <c r="C1372" s="6" t="s">
        <v>5903</v>
      </c>
      <c r="D1372" s="6" t="s">
        <v>743</v>
      </c>
      <c r="E1372" s="6" t="s">
        <v>408</v>
      </c>
      <c r="F1372" s="12">
        <v>574</v>
      </c>
      <c r="G1372" s="12">
        <v>22</v>
      </c>
      <c r="H1372" s="23">
        <v>84864</v>
      </c>
      <c r="I1372" s="27">
        <v>1200000</v>
      </c>
      <c r="J1372" s="12" t="s">
        <v>11</v>
      </c>
      <c r="K1372" s="23">
        <v>745</v>
      </c>
      <c r="L1372" s="23">
        <v>22</v>
      </c>
    </row>
    <row r="1373" spans="1:12" x14ac:dyDescent="0.3">
      <c r="A1373" s="6" t="s">
        <v>6705</v>
      </c>
      <c r="B1373" s="32">
        <v>40198</v>
      </c>
      <c r="C1373" s="6" t="s">
        <v>6282</v>
      </c>
      <c r="D1373" s="6" t="s">
        <v>6283</v>
      </c>
      <c r="E1373" s="6" t="s">
        <v>77</v>
      </c>
      <c r="F1373" s="12">
        <v>203</v>
      </c>
      <c r="G1373" s="12">
        <v>390</v>
      </c>
      <c r="H1373" s="23">
        <v>51272</v>
      </c>
      <c r="I1373" s="27">
        <v>730947</v>
      </c>
      <c r="J1373" s="12" t="s">
        <v>11</v>
      </c>
      <c r="K1373" s="23">
        <v>319</v>
      </c>
      <c r="L1373" s="23">
        <v>390</v>
      </c>
    </row>
    <row r="1374" spans="1:12" x14ac:dyDescent="0.3">
      <c r="A1374" s="6" t="s">
        <v>6705</v>
      </c>
      <c r="B1374" s="32">
        <v>40248</v>
      </c>
      <c r="C1374" s="6" t="s">
        <v>6289</v>
      </c>
      <c r="D1374" s="6" t="s">
        <v>743</v>
      </c>
      <c r="E1374" s="6" t="s">
        <v>77</v>
      </c>
      <c r="F1374" s="12">
        <v>420</v>
      </c>
      <c r="G1374" s="12">
        <v>777</v>
      </c>
      <c r="H1374" s="23">
        <v>57564</v>
      </c>
      <c r="I1374" s="27">
        <v>862135</v>
      </c>
      <c r="J1374" s="12" t="s">
        <v>11</v>
      </c>
      <c r="K1374" s="23">
        <v>471</v>
      </c>
      <c r="L1374" s="23">
        <v>777</v>
      </c>
    </row>
    <row r="1375" spans="1:12" x14ac:dyDescent="0.3">
      <c r="A1375" s="6" t="s">
        <v>6705</v>
      </c>
      <c r="B1375" s="32">
        <v>40280</v>
      </c>
      <c r="C1375" s="6" t="s">
        <v>6294</v>
      </c>
      <c r="D1375" s="6" t="s">
        <v>676</v>
      </c>
      <c r="E1375" s="6" t="s">
        <v>77</v>
      </c>
      <c r="F1375" s="12">
        <v>225</v>
      </c>
      <c r="G1375" s="12">
        <v>0</v>
      </c>
      <c r="H1375" s="23">
        <v>29536</v>
      </c>
      <c r="I1375" s="27">
        <v>24444</v>
      </c>
      <c r="J1375" s="12" t="s">
        <v>11</v>
      </c>
      <c r="K1375" s="23">
        <v>233</v>
      </c>
      <c r="L1375" s="23">
        <v>0</v>
      </c>
    </row>
    <row r="1376" spans="1:12" x14ac:dyDescent="0.3">
      <c r="A1376" s="6" t="s">
        <v>6705</v>
      </c>
      <c r="B1376" s="32">
        <v>40339</v>
      </c>
      <c r="C1376" s="6" t="s">
        <v>6304</v>
      </c>
      <c r="D1376" s="6" t="s">
        <v>173</v>
      </c>
      <c r="E1376" s="6" t="s">
        <v>77</v>
      </c>
      <c r="F1376" s="12">
        <v>209</v>
      </c>
      <c r="G1376" s="12">
        <v>2</v>
      </c>
      <c r="H1376" s="23">
        <v>34112</v>
      </c>
      <c r="I1376" s="27">
        <v>500000</v>
      </c>
      <c r="J1376" s="12" t="s">
        <v>11</v>
      </c>
      <c r="K1376" s="23">
        <v>232</v>
      </c>
      <c r="L1376" s="23">
        <v>2</v>
      </c>
    </row>
    <row r="1377" spans="1:12" x14ac:dyDescent="0.3">
      <c r="A1377" s="6" t="s">
        <v>6705</v>
      </c>
      <c r="B1377" s="32">
        <v>40379</v>
      </c>
      <c r="C1377" s="6" t="s">
        <v>6310</v>
      </c>
      <c r="D1377" s="6" t="s">
        <v>805</v>
      </c>
      <c r="E1377" s="6" t="s">
        <v>77</v>
      </c>
      <c r="F1377" s="12">
        <v>220</v>
      </c>
      <c r="G1377" s="12">
        <v>277</v>
      </c>
      <c r="H1377" s="23">
        <v>28288</v>
      </c>
      <c r="I1377" s="27">
        <v>45636.5</v>
      </c>
      <c r="J1377" s="12" t="s">
        <v>11</v>
      </c>
      <c r="K1377" s="23">
        <v>221</v>
      </c>
      <c r="L1377" s="23">
        <v>277</v>
      </c>
    </row>
    <row r="1378" spans="1:12" x14ac:dyDescent="0.3">
      <c r="A1378" s="6" t="s">
        <v>6705</v>
      </c>
      <c r="B1378" s="32">
        <v>40389</v>
      </c>
      <c r="C1378" s="6" t="s">
        <v>6311</v>
      </c>
      <c r="D1378" s="6" t="s">
        <v>510</v>
      </c>
      <c r="E1378" s="6" t="s">
        <v>77</v>
      </c>
      <c r="F1378" s="12">
        <v>289</v>
      </c>
      <c r="G1378" s="12">
        <v>0</v>
      </c>
      <c r="H1378" s="23">
        <v>36452</v>
      </c>
      <c r="I1378" s="27">
        <v>399400</v>
      </c>
      <c r="J1378" s="12" t="s">
        <v>11</v>
      </c>
      <c r="K1378" s="23">
        <v>305</v>
      </c>
      <c r="L1378" s="23">
        <v>0</v>
      </c>
    </row>
    <row r="1379" spans="1:12" x14ac:dyDescent="0.3">
      <c r="A1379" s="6" t="s">
        <v>6705</v>
      </c>
      <c r="B1379" s="32">
        <v>40395</v>
      </c>
      <c r="C1379" s="6" t="s">
        <v>6314</v>
      </c>
      <c r="D1379" s="6" t="s">
        <v>322</v>
      </c>
      <c r="E1379" s="6" t="s">
        <v>77</v>
      </c>
      <c r="F1379" s="12">
        <v>244</v>
      </c>
      <c r="G1379" s="12">
        <v>825</v>
      </c>
      <c r="H1379" s="23">
        <v>32032</v>
      </c>
      <c r="I1379" s="27">
        <v>600000</v>
      </c>
      <c r="J1379" s="12" t="s">
        <v>11</v>
      </c>
      <c r="K1379" s="23">
        <v>340</v>
      </c>
      <c r="L1379" s="23">
        <v>825</v>
      </c>
    </row>
    <row r="1380" spans="1:12" x14ac:dyDescent="0.3">
      <c r="A1380" s="6" t="s">
        <v>6705</v>
      </c>
      <c r="B1380" s="32">
        <v>40430</v>
      </c>
      <c r="C1380" s="6" t="s">
        <v>6318</v>
      </c>
      <c r="D1380" s="6" t="s">
        <v>5092</v>
      </c>
      <c r="E1380" s="6" t="s">
        <v>77</v>
      </c>
      <c r="F1380" s="12">
        <v>130</v>
      </c>
      <c r="G1380" s="12">
        <v>301</v>
      </c>
      <c r="H1380" s="23">
        <v>49088</v>
      </c>
      <c r="I1380" s="27">
        <v>400000</v>
      </c>
      <c r="J1380" s="12" t="s">
        <v>11</v>
      </c>
      <c r="K1380" s="23">
        <v>156</v>
      </c>
      <c r="L1380" s="23">
        <v>301</v>
      </c>
    </row>
    <row r="1381" spans="1:12" x14ac:dyDescent="0.3">
      <c r="A1381" s="6" t="s">
        <v>6705</v>
      </c>
      <c r="B1381" s="32">
        <v>40449</v>
      </c>
      <c r="C1381" s="6" t="s">
        <v>3823</v>
      </c>
      <c r="D1381" s="6" t="s">
        <v>82</v>
      </c>
      <c r="E1381" s="6" t="s">
        <v>77</v>
      </c>
      <c r="F1381" s="12">
        <v>172</v>
      </c>
      <c r="G1381" s="12">
        <v>0</v>
      </c>
      <c r="H1381" s="23">
        <v>31252</v>
      </c>
      <c r="I1381" s="27">
        <v>161312</v>
      </c>
      <c r="J1381" s="12" t="s">
        <v>11</v>
      </c>
      <c r="K1381" s="23">
        <v>175</v>
      </c>
      <c r="L1381" s="23">
        <v>0</v>
      </c>
    </row>
    <row r="1382" spans="1:12" x14ac:dyDescent="0.3">
      <c r="A1382" s="6" t="s">
        <v>6705</v>
      </c>
      <c r="B1382" s="32">
        <v>40455</v>
      </c>
      <c r="C1382" s="6" t="s">
        <v>6324</v>
      </c>
      <c r="D1382" s="6" t="s">
        <v>1461</v>
      </c>
      <c r="E1382" s="6" t="s">
        <v>77</v>
      </c>
      <c r="F1382" s="12">
        <v>68</v>
      </c>
      <c r="G1382" s="12">
        <v>436</v>
      </c>
      <c r="H1382" s="23">
        <v>38688</v>
      </c>
      <c r="I1382" s="27">
        <v>353000</v>
      </c>
      <c r="J1382" s="12" t="s">
        <v>11</v>
      </c>
      <c r="K1382" s="23">
        <v>115</v>
      </c>
      <c r="L1382" s="23">
        <v>436</v>
      </c>
    </row>
    <row r="1383" spans="1:12" x14ac:dyDescent="0.3">
      <c r="A1383" s="6" t="s">
        <v>6705</v>
      </c>
      <c r="B1383" s="32">
        <v>40497</v>
      </c>
      <c r="C1383" s="6" t="s">
        <v>6332</v>
      </c>
      <c r="D1383" s="6" t="s">
        <v>743</v>
      </c>
      <c r="E1383" s="6" t="s">
        <v>408</v>
      </c>
      <c r="F1383" s="12">
        <v>97</v>
      </c>
      <c r="G1383" s="12">
        <v>252</v>
      </c>
      <c r="H1383" s="23">
        <v>74620</v>
      </c>
      <c r="I1383" s="27">
        <v>155000</v>
      </c>
      <c r="J1383" s="12" t="s">
        <v>11</v>
      </c>
      <c r="K1383" s="23">
        <v>84</v>
      </c>
      <c r="L1383" s="23">
        <v>252</v>
      </c>
    </row>
    <row r="1384" spans="1:12" x14ac:dyDescent="0.3">
      <c r="A1384" s="6" t="s">
        <v>6705</v>
      </c>
      <c r="B1384" s="32">
        <v>40534</v>
      </c>
      <c r="C1384" s="6" t="s">
        <v>6343</v>
      </c>
      <c r="D1384" s="6" t="s">
        <v>432</v>
      </c>
      <c r="E1384" s="6" t="s">
        <v>77</v>
      </c>
      <c r="F1384" s="12">
        <v>95</v>
      </c>
      <c r="G1384" s="12">
        <v>280</v>
      </c>
      <c r="H1384" s="23">
        <v>95576</v>
      </c>
      <c r="I1384" s="27">
        <v>1000000</v>
      </c>
      <c r="J1384" s="12" t="s">
        <v>11</v>
      </c>
      <c r="K1384" s="23">
        <v>104</v>
      </c>
      <c r="L1384" s="23">
        <v>280</v>
      </c>
    </row>
    <row r="1385" spans="1:12" x14ac:dyDescent="0.3">
      <c r="A1385" s="6" t="s">
        <v>6705</v>
      </c>
      <c r="B1385" s="32">
        <v>40595</v>
      </c>
      <c r="C1385" s="6" t="s">
        <v>5887</v>
      </c>
      <c r="D1385" s="6" t="s">
        <v>181</v>
      </c>
      <c r="E1385" s="6" t="s">
        <v>77</v>
      </c>
      <c r="F1385" s="12">
        <v>85</v>
      </c>
      <c r="G1385" s="12">
        <v>201</v>
      </c>
      <c r="H1385" s="23">
        <v>32292</v>
      </c>
      <c r="I1385" s="27">
        <v>18000</v>
      </c>
      <c r="J1385" s="12" t="s">
        <v>11</v>
      </c>
      <c r="K1385" s="23">
        <v>100</v>
      </c>
      <c r="L1385" s="23">
        <v>201</v>
      </c>
    </row>
    <row r="1386" spans="1:12" x14ac:dyDescent="0.3">
      <c r="A1386" s="6" t="s">
        <v>6705</v>
      </c>
      <c r="B1386" s="32">
        <v>40645</v>
      </c>
      <c r="C1386" s="6" t="s">
        <v>5900</v>
      </c>
      <c r="D1386" s="6" t="s">
        <v>690</v>
      </c>
      <c r="E1386" s="6" t="s">
        <v>77</v>
      </c>
      <c r="F1386" s="12">
        <v>234</v>
      </c>
      <c r="G1386" s="12">
        <v>19</v>
      </c>
      <c r="H1386" s="23">
        <v>30628</v>
      </c>
      <c r="I1386" s="27">
        <v>0</v>
      </c>
      <c r="J1386" s="12" t="s">
        <v>10</v>
      </c>
      <c r="K1386" s="23">
        <v>0</v>
      </c>
      <c r="L1386" s="23">
        <v>19</v>
      </c>
    </row>
    <row r="1387" spans="1:12" x14ac:dyDescent="0.3">
      <c r="A1387" s="6" t="s">
        <v>6705</v>
      </c>
      <c r="B1387" s="32">
        <v>40652</v>
      </c>
      <c r="C1387" s="6" t="s">
        <v>5903</v>
      </c>
      <c r="D1387" s="6" t="s">
        <v>98</v>
      </c>
      <c r="E1387" s="6" t="s">
        <v>728</v>
      </c>
      <c r="F1387" s="12">
        <v>148</v>
      </c>
      <c r="G1387" s="12">
        <v>760</v>
      </c>
      <c r="H1387" s="23">
        <v>81120</v>
      </c>
      <c r="I1387" s="27">
        <v>0</v>
      </c>
      <c r="J1387" s="12" t="s">
        <v>10</v>
      </c>
      <c r="K1387" s="23">
        <v>0</v>
      </c>
      <c r="L1387" s="23">
        <v>760</v>
      </c>
    </row>
    <row r="1388" spans="1:12" x14ac:dyDescent="0.3">
      <c r="A1388" s="6" t="s">
        <v>6705</v>
      </c>
      <c r="B1388" s="32">
        <v>40724</v>
      </c>
      <c r="C1388" s="6" t="s">
        <v>5911</v>
      </c>
      <c r="D1388" s="6" t="s">
        <v>1461</v>
      </c>
      <c r="E1388" s="6" t="s">
        <v>77</v>
      </c>
      <c r="F1388" s="12">
        <v>222</v>
      </c>
      <c r="G1388" s="12">
        <v>0</v>
      </c>
      <c r="H1388" s="23">
        <v>35932</v>
      </c>
      <c r="I1388" s="27">
        <v>115544</v>
      </c>
      <c r="J1388" s="12" t="s">
        <v>11</v>
      </c>
      <c r="K1388" s="23">
        <v>173</v>
      </c>
      <c r="L1388" s="23">
        <v>0</v>
      </c>
    </row>
    <row r="1389" spans="1:12" x14ac:dyDescent="0.3">
      <c r="A1389" s="6" t="s">
        <v>6705</v>
      </c>
      <c r="B1389" s="32">
        <v>40743</v>
      </c>
      <c r="C1389" s="6" t="s">
        <v>5942</v>
      </c>
      <c r="D1389" s="6" t="s">
        <v>1120</v>
      </c>
      <c r="E1389" s="6" t="s">
        <v>77</v>
      </c>
      <c r="F1389" s="12">
        <v>230</v>
      </c>
      <c r="G1389" s="12">
        <v>29</v>
      </c>
      <c r="H1389" s="23">
        <v>41028</v>
      </c>
      <c r="I1389" s="27">
        <v>0</v>
      </c>
      <c r="J1389" s="12" t="s">
        <v>10</v>
      </c>
      <c r="K1389" s="23">
        <v>0</v>
      </c>
      <c r="L1389" s="23">
        <v>29</v>
      </c>
    </row>
    <row r="1390" spans="1:12" x14ac:dyDescent="0.3">
      <c r="A1390" s="6" t="s">
        <v>6705</v>
      </c>
      <c r="B1390" s="32">
        <v>40749</v>
      </c>
      <c r="C1390" s="6" t="s">
        <v>5958</v>
      </c>
      <c r="D1390" s="6" t="s">
        <v>272</v>
      </c>
      <c r="E1390" s="6" t="s">
        <v>77</v>
      </c>
      <c r="F1390" s="12">
        <v>225</v>
      </c>
      <c r="G1390" s="12">
        <v>711</v>
      </c>
      <c r="H1390" s="23">
        <v>34112</v>
      </c>
      <c r="I1390" s="27">
        <v>0</v>
      </c>
      <c r="J1390" s="12" t="s">
        <v>10</v>
      </c>
      <c r="K1390" s="23">
        <v>0</v>
      </c>
      <c r="L1390" s="23">
        <v>711</v>
      </c>
    </row>
    <row r="1391" spans="1:12" x14ac:dyDescent="0.3">
      <c r="A1391" s="6" t="s">
        <v>6705</v>
      </c>
      <c r="B1391" s="32">
        <v>40876</v>
      </c>
      <c r="C1391" s="6" t="s">
        <v>6120</v>
      </c>
      <c r="D1391" s="6" t="s">
        <v>743</v>
      </c>
      <c r="E1391" s="6" t="s">
        <v>408</v>
      </c>
      <c r="F1391" s="12">
        <v>375</v>
      </c>
      <c r="G1391" s="12">
        <v>4</v>
      </c>
      <c r="H1391" s="23">
        <v>96096</v>
      </c>
      <c r="I1391" s="27">
        <v>0</v>
      </c>
      <c r="J1391" s="12" t="s">
        <v>11</v>
      </c>
      <c r="K1391" s="23">
        <v>281</v>
      </c>
      <c r="L1391" s="23">
        <v>4</v>
      </c>
    </row>
    <row r="1392" spans="1:12" x14ac:dyDescent="0.3">
      <c r="A1392" s="6" t="s">
        <v>6705</v>
      </c>
      <c r="B1392" s="32">
        <v>40940</v>
      </c>
      <c r="C1392" s="6" t="s">
        <v>5271</v>
      </c>
      <c r="D1392" s="6" t="s">
        <v>1368</v>
      </c>
      <c r="E1392" s="6" t="s">
        <v>77</v>
      </c>
      <c r="F1392" s="12">
        <v>141</v>
      </c>
      <c r="G1392" s="12">
        <v>1144</v>
      </c>
      <c r="H1392" s="23">
        <v>34008</v>
      </c>
      <c r="I1392" s="27">
        <v>0</v>
      </c>
      <c r="J1392" s="12" t="s">
        <v>10</v>
      </c>
      <c r="K1392" s="23">
        <v>0</v>
      </c>
      <c r="L1392" s="23">
        <v>1144</v>
      </c>
    </row>
    <row r="1393" spans="1:12" x14ac:dyDescent="0.3">
      <c r="A1393" s="6" t="s">
        <v>6705</v>
      </c>
      <c r="B1393" s="32">
        <v>41019</v>
      </c>
      <c r="C1393" s="6" t="s">
        <v>3887</v>
      </c>
      <c r="D1393" s="6" t="s">
        <v>2318</v>
      </c>
      <c r="E1393" s="6" t="s">
        <v>77</v>
      </c>
      <c r="F1393" s="12">
        <v>443</v>
      </c>
      <c r="G1393" s="12">
        <v>10</v>
      </c>
      <c r="H1393" s="23">
        <v>27248</v>
      </c>
      <c r="I1393" s="27">
        <v>825000</v>
      </c>
      <c r="J1393" s="12" t="s">
        <v>11</v>
      </c>
      <c r="K1393" s="23">
        <v>264</v>
      </c>
      <c r="L1393" s="23">
        <v>10</v>
      </c>
    </row>
    <row r="1394" spans="1:12" x14ac:dyDescent="0.3">
      <c r="A1394" s="6" t="s">
        <v>6705</v>
      </c>
      <c r="B1394" s="32">
        <v>41025</v>
      </c>
      <c r="C1394" s="6" t="s">
        <v>5374</v>
      </c>
      <c r="D1394" s="6" t="s">
        <v>510</v>
      </c>
      <c r="E1394" s="6" t="s">
        <v>728</v>
      </c>
      <c r="F1394" s="12">
        <v>142</v>
      </c>
      <c r="G1394" s="12">
        <v>723</v>
      </c>
      <c r="H1394" s="23">
        <v>65520</v>
      </c>
      <c r="I1394" s="27">
        <v>145000</v>
      </c>
      <c r="J1394" s="12" t="s">
        <v>11</v>
      </c>
      <c r="K1394" s="23">
        <v>99</v>
      </c>
      <c r="L1394" s="23">
        <v>723</v>
      </c>
    </row>
    <row r="1395" spans="1:12" x14ac:dyDescent="0.3">
      <c r="A1395" s="6" t="s">
        <v>6705</v>
      </c>
      <c r="B1395" s="32">
        <v>41073</v>
      </c>
      <c r="C1395" s="6" t="s">
        <v>5413</v>
      </c>
      <c r="D1395" s="6" t="s">
        <v>743</v>
      </c>
      <c r="E1395" s="6" t="s">
        <v>408</v>
      </c>
      <c r="F1395" s="12">
        <v>293</v>
      </c>
      <c r="G1395" s="12">
        <v>0</v>
      </c>
      <c r="H1395" s="23">
        <v>160108</v>
      </c>
      <c r="I1395" s="27">
        <v>2481644</v>
      </c>
      <c r="J1395" s="12" t="s">
        <v>11</v>
      </c>
      <c r="K1395" s="23">
        <v>274</v>
      </c>
      <c r="L1395" s="23">
        <v>0</v>
      </c>
    </row>
    <row r="1396" spans="1:12" x14ac:dyDescent="0.3">
      <c r="A1396" s="6" t="s">
        <v>6705</v>
      </c>
      <c r="B1396" s="32">
        <v>41074</v>
      </c>
      <c r="C1396" s="6" t="s">
        <v>5421</v>
      </c>
      <c r="D1396" s="6" t="s">
        <v>213</v>
      </c>
      <c r="E1396" s="6" t="s">
        <v>328</v>
      </c>
      <c r="F1396" s="12">
        <v>450</v>
      </c>
      <c r="G1396" s="12">
        <v>1422</v>
      </c>
      <c r="H1396" s="23">
        <v>30940</v>
      </c>
      <c r="I1396" s="27">
        <v>156000</v>
      </c>
      <c r="J1396" s="12" t="s">
        <v>11</v>
      </c>
      <c r="K1396" s="23">
        <v>273</v>
      </c>
      <c r="L1396" s="23">
        <v>1422</v>
      </c>
    </row>
    <row r="1397" spans="1:12" x14ac:dyDescent="0.3">
      <c r="A1397" s="6" t="s">
        <v>6705</v>
      </c>
      <c r="B1397" s="32">
        <v>41075</v>
      </c>
      <c r="C1397" s="6" t="s">
        <v>5428</v>
      </c>
      <c r="D1397" s="6" t="s">
        <v>873</v>
      </c>
      <c r="E1397" s="6" t="s">
        <v>77</v>
      </c>
      <c r="F1397" s="12">
        <v>95</v>
      </c>
      <c r="G1397" s="12">
        <v>996</v>
      </c>
      <c r="H1397" s="23">
        <v>36972</v>
      </c>
      <c r="I1397" s="27">
        <v>175000</v>
      </c>
      <c r="J1397" s="12" t="s">
        <v>11</v>
      </c>
      <c r="K1397" s="23">
        <v>231</v>
      </c>
      <c r="L1397" s="23">
        <v>996</v>
      </c>
    </row>
    <row r="1398" spans="1:12" x14ac:dyDescent="0.3">
      <c r="A1398" s="6" t="s">
        <v>6705</v>
      </c>
      <c r="B1398" s="32">
        <v>41080</v>
      </c>
      <c r="C1398" s="6" t="s">
        <v>5435</v>
      </c>
      <c r="D1398" s="6" t="s">
        <v>743</v>
      </c>
      <c r="E1398" s="6" t="s">
        <v>408</v>
      </c>
      <c r="F1398" s="12">
        <v>360</v>
      </c>
      <c r="G1398" s="12">
        <v>64</v>
      </c>
      <c r="H1398" s="23">
        <v>79196</v>
      </c>
      <c r="I1398" s="27">
        <v>739477</v>
      </c>
      <c r="J1398" s="12" t="s">
        <v>11</v>
      </c>
      <c r="K1398" s="23">
        <v>387</v>
      </c>
      <c r="L1398" s="23">
        <v>64</v>
      </c>
    </row>
    <row r="1399" spans="1:12" x14ac:dyDescent="0.3">
      <c r="A1399" s="6" t="s">
        <v>6705</v>
      </c>
      <c r="B1399" s="32">
        <v>41134</v>
      </c>
      <c r="C1399" s="6" t="s">
        <v>5478</v>
      </c>
      <c r="D1399" s="6" t="s">
        <v>173</v>
      </c>
      <c r="E1399" s="6" t="s">
        <v>77</v>
      </c>
      <c r="F1399" s="12">
        <v>275</v>
      </c>
      <c r="G1399" s="12">
        <v>0</v>
      </c>
      <c r="H1399" s="23">
        <v>36608</v>
      </c>
      <c r="I1399" s="27">
        <v>0</v>
      </c>
      <c r="J1399" s="12" t="s">
        <v>10</v>
      </c>
      <c r="K1399" s="23">
        <v>0</v>
      </c>
      <c r="L1399" s="23">
        <v>0</v>
      </c>
    </row>
    <row r="1400" spans="1:12" x14ac:dyDescent="0.3">
      <c r="A1400" s="6" t="s">
        <v>6705</v>
      </c>
      <c r="B1400" s="32">
        <v>41157</v>
      </c>
      <c r="C1400" s="6" t="s">
        <v>5502</v>
      </c>
      <c r="D1400" s="6" t="s">
        <v>533</v>
      </c>
      <c r="E1400" s="6" t="s">
        <v>328</v>
      </c>
      <c r="F1400" s="12">
        <v>229</v>
      </c>
      <c r="G1400" s="12">
        <v>0</v>
      </c>
      <c r="H1400" s="23">
        <v>27820</v>
      </c>
      <c r="I1400" s="27">
        <v>800000</v>
      </c>
      <c r="J1400" s="12" t="s">
        <v>11</v>
      </c>
      <c r="K1400" s="23">
        <v>255</v>
      </c>
      <c r="L1400" s="23">
        <v>0</v>
      </c>
    </row>
    <row r="1401" spans="1:12" x14ac:dyDescent="0.3">
      <c r="A1401" s="6" t="s">
        <v>6705</v>
      </c>
      <c r="B1401" s="32">
        <v>41187</v>
      </c>
      <c r="C1401" s="6" t="s">
        <v>5555</v>
      </c>
      <c r="D1401" s="6" t="s">
        <v>510</v>
      </c>
      <c r="E1401" s="6" t="s">
        <v>77</v>
      </c>
      <c r="F1401" s="12">
        <v>306</v>
      </c>
      <c r="G1401" s="12">
        <v>743</v>
      </c>
      <c r="H1401" s="23">
        <v>39988</v>
      </c>
      <c r="I1401" s="27">
        <v>0</v>
      </c>
      <c r="J1401" s="12" t="s">
        <v>10</v>
      </c>
      <c r="K1401" s="23">
        <v>0</v>
      </c>
      <c r="L1401" s="23">
        <v>743</v>
      </c>
    </row>
    <row r="1402" spans="1:12" x14ac:dyDescent="0.3">
      <c r="A1402" s="6" t="s">
        <v>6705</v>
      </c>
      <c r="B1402" s="32">
        <v>41232</v>
      </c>
      <c r="C1402" s="6" t="s">
        <v>5602</v>
      </c>
      <c r="D1402" s="6" t="s">
        <v>272</v>
      </c>
      <c r="E1402" s="6" t="s">
        <v>77</v>
      </c>
      <c r="F1402" s="12">
        <v>180</v>
      </c>
      <c r="G1402" s="12">
        <v>613</v>
      </c>
      <c r="H1402" s="23">
        <v>32656</v>
      </c>
      <c r="I1402" s="27">
        <v>168000</v>
      </c>
      <c r="J1402" s="12" t="s">
        <v>9</v>
      </c>
      <c r="K1402" s="23">
        <v>147</v>
      </c>
      <c r="L1402" s="23">
        <v>613</v>
      </c>
    </row>
    <row r="1403" spans="1:12" x14ac:dyDescent="0.3">
      <c r="A1403" s="6" t="s">
        <v>6705</v>
      </c>
      <c r="B1403" s="32">
        <v>41262</v>
      </c>
      <c r="C1403" s="6" t="s">
        <v>5643</v>
      </c>
      <c r="D1403" s="6" t="s">
        <v>190</v>
      </c>
      <c r="E1403" s="6" t="s">
        <v>77</v>
      </c>
      <c r="F1403" s="12">
        <v>315</v>
      </c>
      <c r="G1403" s="12">
        <v>0</v>
      </c>
      <c r="H1403" s="23">
        <v>29328</v>
      </c>
      <c r="I1403" s="27">
        <v>0</v>
      </c>
      <c r="J1403" s="12" t="s">
        <v>10</v>
      </c>
      <c r="K1403" s="23">
        <v>0</v>
      </c>
      <c r="L1403" s="23">
        <v>0</v>
      </c>
    </row>
    <row r="1404" spans="1:12" x14ac:dyDescent="0.3">
      <c r="A1404" s="6" t="s">
        <v>6705</v>
      </c>
      <c r="B1404" s="32">
        <v>41262</v>
      </c>
      <c r="C1404" s="6" t="s">
        <v>5657</v>
      </c>
      <c r="D1404" s="6" t="s">
        <v>690</v>
      </c>
      <c r="E1404" s="6" t="s">
        <v>77</v>
      </c>
      <c r="F1404" s="12">
        <v>444</v>
      </c>
      <c r="G1404" s="12">
        <v>0</v>
      </c>
      <c r="H1404" s="23">
        <v>36192</v>
      </c>
      <c r="I1404" s="27">
        <v>1000000</v>
      </c>
      <c r="J1404" s="12" t="s">
        <v>11</v>
      </c>
      <c r="K1404" s="23">
        <v>493</v>
      </c>
      <c r="L1404" s="23">
        <v>0</v>
      </c>
    </row>
    <row r="1405" spans="1:12" x14ac:dyDescent="0.3">
      <c r="A1405" s="6" t="s">
        <v>6705</v>
      </c>
      <c r="B1405" s="32">
        <v>41306</v>
      </c>
      <c r="C1405" s="6" t="s">
        <v>4613</v>
      </c>
      <c r="D1405" s="6" t="s">
        <v>173</v>
      </c>
      <c r="E1405" s="6" t="s">
        <v>77</v>
      </c>
      <c r="F1405" s="12">
        <v>170</v>
      </c>
      <c r="G1405" s="12">
        <v>0</v>
      </c>
      <c r="H1405" s="23">
        <v>38532</v>
      </c>
      <c r="I1405" s="27">
        <v>622000</v>
      </c>
      <c r="J1405" s="12" t="s">
        <v>9</v>
      </c>
      <c r="K1405" s="23">
        <v>128</v>
      </c>
      <c r="L1405" s="23">
        <v>0</v>
      </c>
    </row>
    <row r="1406" spans="1:12" x14ac:dyDescent="0.3">
      <c r="A1406" s="6" t="s">
        <v>6705</v>
      </c>
      <c r="B1406" s="32">
        <v>41340</v>
      </c>
      <c r="C1406" s="6" t="s">
        <v>4683</v>
      </c>
      <c r="D1406" s="6" t="s">
        <v>432</v>
      </c>
      <c r="E1406" s="6" t="s">
        <v>717</v>
      </c>
      <c r="F1406" s="12">
        <v>2098</v>
      </c>
      <c r="G1406" s="12">
        <v>143</v>
      </c>
      <c r="H1406" s="23">
        <v>65520</v>
      </c>
      <c r="I1406" s="27">
        <v>2000000</v>
      </c>
      <c r="J1406" s="12" t="s">
        <v>11</v>
      </c>
      <c r="K1406" s="23">
        <v>3159</v>
      </c>
      <c r="L1406" s="23">
        <v>143</v>
      </c>
    </row>
    <row r="1407" spans="1:12" x14ac:dyDescent="0.3">
      <c r="A1407" s="6" t="s">
        <v>6705</v>
      </c>
      <c r="B1407" s="32">
        <v>41464</v>
      </c>
      <c r="C1407" s="6" t="s">
        <v>2147</v>
      </c>
      <c r="D1407" s="6" t="s">
        <v>4807</v>
      </c>
      <c r="E1407" s="6" t="s">
        <v>77</v>
      </c>
      <c r="F1407" s="12">
        <v>218</v>
      </c>
      <c r="G1407" s="12">
        <v>1382</v>
      </c>
      <c r="H1407" s="23">
        <v>43056</v>
      </c>
      <c r="I1407" s="27">
        <v>1250000</v>
      </c>
      <c r="J1407" s="12" t="s">
        <v>11</v>
      </c>
      <c r="K1407" s="23">
        <v>277</v>
      </c>
      <c r="L1407" s="23">
        <v>1382</v>
      </c>
    </row>
    <row r="1408" spans="1:12" x14ac:dyDescent="0.3">
      <c r="A1408" s="6" t="s">
        <v>6705</v>
      </c>
      <c r="B1408" s="32">
        <v>41843</v>
      </c>
      <c r="C1408" s="6" t="s">
        <v>4243</v>
      </c>
      <c r="D1408" s="6" t="s">
        <v>743</v>
      </c>
      <c r="E1408" s="6" t="s">
        <v>408</v>
      </c>
      <c r="F1408" s="12">
        <v>1136</v>
      </c>
      <c r="G1408" s="12">
        <v>0</v>
      </c>
      <c r="H1408" s="23">
        <v>107536</v>
      </c>
      <c r="I1408" s="27">
        <v>2016250</v>
      </c>
      <c r="J1408" s="12" t="s">
        <v>11</v>
      </c>
      <c r="K1408" s="23">
        <v>457</v>
      </c>
      <c r="L1408" s="23">
        <v>0</v>
      </c>
    </row>
    <row r="1409" spans="1:12" x14ac:dyDescent="0.3">
      <c r="A1409" s="6" t="s">
        <v>6705</v>
      </c>
      <c r="B1409" s="32">
        <v>41900</v>
      </c>
      <c r="C1409" s="6" t="s">
        <v>4295</v>
      </c>
      <c r="D1409" s="6" t="s">
        <v>432</v>
      </c>
      <c r="E1409" s="6" t="s">
        <v>728</v>
      </c>
      <c r="F1409" s="12">
        <v>1113</v>
      </c>
      <c r="G1409" s="12">
        <v>831</v>
      </c>
      <c r="H1409" s="23">
        <v>46488</v>
      </c>
      <c r="I1409" s="27">
        <v>69000</v>
      </c>
      <c r="J1409" s="12" t="s">
        <v>11</v>
      </c>
      <c r="K1409" s="23">
        <v>689</v>
      </c>
      <c r="L1409" s="23">
        <v>831</v>
      </c>
    </row>
    <row r="1410" spans="1:12" x14ac:dyDescent="0.3">
      <c r="A1410" s="6" t="s">
        <v>6705</v>
      </c>
      <c r="B1410" s="32">
        <v>41908</v>
      </c>
      <c r="C1410" s="6" t="s">
        <v>4304</v>
      </c>
      <c r="D1410" s="6" t="s">
        <v>1642</v>
      </c>
      <c r="E1410" s="6" t="s">
        <v>77</v>
      </c>
      <c r="F1410" s="12">
        <v>113</v>
      </c>
      <c r="G1410" s="12">
        <v>145</v>
      </c>
      <c r="H1410" s="23">
        <v>37648</v>
      </c>
      <c r="I1410" s="27">
        <v>0</v>
      </c>
      <c r="J1410" s="12" t="s">
        <v>10</v>
      </c>
      <c r="K1410" s="23">
        <v>0</v>
      </c>
      <c r="L1410" s="23">
        <v>145</v>
      </c>
    </row>
    <row r="1411" spans="1:12" x14ac:dyDescent="0.3">
      <c r="A1411" s="6" t="s">
        <v>6705</v>
      </c>
      <c r="B1411" s="32">
        <v>42242</v>
      </c>
      <c r="C1411" s="6" t="s">
        <v>3855</v>
      </c>
      <c r="D1411" s="6" t="s">
        <v>1368</v>
      </c>
      <c r="E1411" s="6" t="s">
        <v>77</v>
      </c>
      <c r="F1411" s="12">
        <v>622</v>
      </c>
      <c r="G1411" s="12">
        <v>724</v>
      </c>
      <c r="H1411" s="23">
        <v>61568</v>
      </c>
      <c r="I1411" s="27">
        <v>1000000</v>
      </c>
      <c r="J1411" s="12" t="s">
        <v>11</v>
      </c>
      <c r="K1411" s="23">
        <v>746</v>
      </c>
      <c r="L1411" s="23">
        <v>724</v>
      </c>
    </row>
    <row r="1412" spans="1:12" x14ac:dyDescent="0.3">
      <c r="A1412" s="6" t="s">
        <v>6705</v>
      </c>
      <c r="B1412" s="32">
        <v>42290</v>
      </c>
      <c r="C1412" s="6" t="s">
        <v>3887</v>
      </c>
      <c r="D1412" s="6" t="s">
        <v>2318</v>
      </c>
      <c r="E1412" s="6" t="s">
        <v>77</v>
      </c>
      <c r="F1412" s="12">
        <v>386</v>
      </c>
      <c r="G1412" s="12">
        <v>1222</v>
      </c>
      <c r="H1412" s="23">
        <v>31876</v>
      </c>
      <c r="I1412" s="27">
        <v>0</v>
      </c>
      <c r="J1412" s="12" t="s">
        <v>10</v>
      </c>
      <c r="K1412" s="23">
        <v>0</v>
      </c>
      <c r="L1412" s="23">
        <v>1222</v>
      </c>
    </row>
    <row r="1413" spans="1:12" x14ac:dyDescent="0.3">
      <c r="A1413" s="6" t="s">
        <v>6705</v>
      </c>
      <c r="B1413" s="32">
        <v>42422</v>
      </c>
      <c r="C1413" s="6" t="s">
        <v>3183</v>
      </c>
      <c r="D1413" s="6" t="s">
        <v>1720</v>
      </c>
      <c r="E1413" s="6" t="s">
        <v>77</v>
      </c>
      <c r="F1413" s="12">
        <v>315</v>
      </c>
      <c r="G1413" s="12">
        <v>0</v>
      </c>
      <c r="H1413" s="23">
        <v>42952</v>
      </c>
      <c r="I1413" s="27">
        <v>0</v>
      </c>
      <c r="J1413" s="12" t="s">
        <v>10</v>
      </c>
      <c r="K1413" s="23">
        <v>0</v>
      </c>
      <c r="L1413" s="23">
        <v>0</v>
      </c>
    </row>
    <row r="1414" spans="1:12" x14ac:dyDescent="0.3">
      <c r="A1414" s="6" t="s">
        <v>6705</v>
      </c>
      <c r="B1414" s="32">
        <v>42940</v>
      </c>
      <c r="C1414" s="6" t="s">
        <v>2776</v>
      </c>
      <c r="D1414" s="6" t="s">
        <v>82</v>
      </c>
      <c r="E1414" s="6" t="s">
        <v>77</v>
      </c>
      <c r="F1414" s="12">
        <v>232</v>
      </c>
      <c r="G1414" s="12">
        <v>0</v>
      </c>
      <c r="H1414" s="23">
        <v>35204</v>
      </c>
      <c r="I1414" s="27">
        <v>2500000</v>
      </c>
      <c r="J1414" s="12" t="s">
        <v>11</v>
      </c>
      <c r="K1414" s="23">
        <v>438</v>
      </c>
      <c r="L1414" s="23">
        <v>0</v>
      </c>
    </row>
    <row r="1415" spans="1:12" x14ac:dyDescent="0.3">
      <c r="A1415" s="6" t="s">
        <v>6705</v>
      </c>
      <c r="B1415" s="32">
        <v>43088</v>
      </c>
      <c r="C1415" s="6" t="s">
        <v>2882</v>
      </c>
      <c r="D1415" s="6" t="s">
        <v>1017</v>
      </c>
      <c r="E1415" s="6" t="s">
        <v>77</v>
      </c>
      <c r="F1415" s="12">
        <v>640</v>
      </c>
      <c r="G1415" s="12">
        <v>0</v>
      </c>
      <c r="H1415" s="23">
        <v>50804</v>
      </c>
      <c r="I1415" s="27">
        <v>0</v>
      </c>
      <c r="J1415" s="12" t="s">
        <v>10</v>
      </c>
      <c r="K1415" s="23">
        <v>0</v>
      </c>
      <c r="L1415" s="23">
        <v>0</v>
      </c>
    </row>
    <row r="1416" spans="1:12" x14ac:dyDescent="0.3">
      <c r="A1416" s="6" t="s">
        <v>6705</v>
      </c>
      <c r="B1416" s="32">
        <v>43643</v>
      </c>
      <c r="C1416" s="6" t="s">
        <v>1657</v>
      </c>
      <c r="D1416" s="6" t="s">
        <v>743</v>
      </c>
      <c r="E1416" s="6" t="s">
        <v>728</v>
      </c>
      <c r="F1416" s="12">
        <v>1451</v>
      </c>
      <c r="G1416" s="12">
        <v>5401</v>
      </c>
      <c r="H1416" s="23">
        <v>66709</v>
      </c>
      <c r="I1416" s="27">
        <v>1722628</v>
      </c>
      <c r="J1416" s="12" t="s">
        <v>9</v>
      </c>
      <c r="K1416" s="23">
        <v>1531</v>
      </c>
      <c r="L1416" s="23">
        <v>5401</v>
      </c>
    </row>
    <row r="1417" spans="1:12" x14ac:dyDescent="0.3">
      <c r="A1417" s="6" t="s">
        <v>6705</v>
      </c>
      <c r="B1417" s="32" t="s">
        <v>429</v>
      </c>
      <c r="C1417" s="6" t="s">
        <v>431</v>
      </c>
      <c r="D1417" s="6" t="s">
        <v>432</v>
      </c>
      <c r="E1417" s="6" t="s">
        <v>77</v>
      </c>
      <c r="F1417" s="12">
        <v>653</v>
      </c>
      <c r="G1417" s="12">
        <v>664</v>
      </c>
      <c r="H1417" s="23">
        <v>1230</v>
      </c>
      <c r="I1417" s="27">
        <v>252336</v>
      </c>
      <c r="J1417" s="12" t="s">
        <v>9</v>
      </c>
      <c r="K1417" s="23">
        <v>301</v>
      </c>
      <c r="L1417" s="23">
        <v>664</v>
      </c>
    </row>
    <row r="1418" spans="1:12" x14ac:dyDescent="0.3">
      <c r="A1418" s="6" t="s">
        <v>6705</v>
      </c>
      <c r="B1418" s="32">
        <v>45566</v>
      </c>
      <c r="C1418" s="6" t="s">
        <v>6767</v>
      </c>
      <c r="D1418" s="6" t="s">
        <v>1642</v>
      </c>
      <c r="E1418" s="6" t="s">
        <v>77</v>
      </c>
      <c r="F1418" s="12">
        <v>251</v>
      </c>
      <c r="G1418" s="12">
        <v>0</v>
      </c>
      <c r="H1418" s="23">
        <v>1012</v>
      </c>
      <c r="I1418" s="27">
        <v>0</v>
      </c>
      <c r="J1418" s="12" t="s">
        <v>9</v>
      </c>
      <c r="K1418" s="23">
        <v>0</v>
      </c>
      <c r="L1418" s="23">
        <v>0</v>
      </c>
    </row>
    <row r="1422" spans="1:12" ht="17.399999999999999" x14ac:dyDescent="0.3">
      <c r="A1422" s="38" t="s">
        <v>7037</v>
      </c>
    </row>
    <row r="1423" spans="1:12" x14ac:dyDescent="0.3">
      <c r="A1423" s="39" t="s">
        <v>7038</v>
      </c>
    </row>
  </sheetData>
  <sheetProtection algorithmName="SHA-512" hashValue="e/d5QzNLIqzUCaykTn+OxVf66VId5SC/lR8OzMaEclZHvsXX1O18qlVt75zXo/Zb34bSiWIcaHnpQgYtKgMORQ==" saltValue="Owq65WdAG1WCpj+PxuHbGw==" spinCount="100000" sheet="1" objects="1" scenarios="1"/>
  <sortState xmlns:xlrd2="http://schemas.microsoft.com/office/spreadsheetml/2017/richdata2" ref="A1068:L1265">
    <sortCondition ref="A1068:A1265"/>
  </sortState>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D8362A-4B35-46CF-9AA8-038E82062612}">
  <dimension ref="A3:I10"/>
  <sheetViews>
    <sheetView workbookViewId="0">
      <selection activeCell="A3" sqref="A3:I10"/>
    </sheetView>
  </sheetViews>
  <sheetFormatPr defaultRowHeight="14.4" x14ac:dyDescent="0.3"/>
  <cols>
    <col min="1" max="1" width="12.77734375" bestFit="1" customWidth="1"/>
    <col min="2" max="2" width="60.44140625" bestFit="1" customWidth="1"/>
    <col min="3" max="3" width="27.77734375" bestFit="1" customWidth="1"/>
    <col min="4" max="4" width="26" bestFit="1" customWidth="1"/>
    <col min="5" max="5" width="33.5546875" bestFit="1" customWidth="1"/>
    <col min="6" max="6" width="31.77734375" bestFit="1" customWidth="1"/>
    <col min="7" max="7" width="26.77734375" bestFit="1" customWidth="1"/>
    <col min="8" max="8" width="23.21875" bestFit="1" customWidth="1"/>
    <col min="9" max="9" width="18.5546875" bestFit="1" customWidth="1"/>
  </cols>
  <sheetData>
    <row r="3" spans="1:9" x14ac:dyDescent="0.3">
      <c r="A3" s="18" t="s">
        <v>2</v>
      </c>
      <c r="B3" t="s">
        <v>6611</v>
      </c>
      <c r="C3" t="s">
        <v>4</v>
      </c>
      <c r="D3" t="s">
        <v>6612</v>
      </c>
      <c r="E3" t="s">
        <v>6613</v>
      </c>
      <c r="F3" t="s">
        <v>5</v>
      </c>
      <c r="G3" t="s">
        <v>6614</v>
      </c>
      <c r="H3" t="s">
        <v>6</v>
      </c>
      <c r="I3" t="s">
        <v>6615</v>
      </c>
    </row>
    <row r="4" spans="1:9" x14ac:dyDescent="0.3">
      <c r="A4" s="19" t="s">
        <v>254</v>
      </c>
      <c r="B4">
        <v>3088881800</v>
      </c>
      <c r="C4">
        <v>3688167750</v>
      </c>
      <c r="D4">
        <v>993900891.2299999</v>
      </c>
      <c r="E4">
        <v>90026</v>
      </c>
      <c r="F4">
        <v>154789860</v>
      </c>
      <c r="G4">
        <v>177409215.00999996</v>
      </c>
      <c r="H4">
        <v>1279068</v>
      </c>
      <c r="I4">
        <v>27148</v>
      </c>
    </row>
    <row r="5" spans="1:9" x14ac:dyDescent="0.3">
      <c r="A5" s="20" t="s">
        <v>57</v>
      </c>
      <c r="B5">
        <v>2731640900</v>
      </c>
      <c r="C5">
        <v>3226540750</v>
      </c>
      <c r="D5">
        <v>793393734.00999987</v>
      </c>
      <c r="E5">
        <v>76238</v>
      </c>
      <c r="F5">
        <v>71573344</v>
      </c>
      <c r="G5">
        <v>109476281.43999997</v>
      </c>
      <c r="H5">
        <v>735700</v>
      </c>
      <c r="I5">
        <v>17284</v>
      </c>
    </row>
    <row r="6" spans="1:9" x14ac:dyDescent="0.3">
      <c r="A6" s="20" t="s">
        <v>72</v>
      </c>
      <c r="B6">
        <v>357240900</v>
      </c>
      <c r="C6">
        <v>461627000</v>
      </c>
      <c r="D6">
        <v>200507157.22</v>
      </c>
      <c r="E6">
        <v>13788</v>
      </c>
      <c r="F6">
        <v>83216516</v>
      </c>
      <c r="G6">
        <v>67932933.569999993</v>
      </c>
      <c r="H6">
        <v>543368</v>
      </c>
      <c r="I6">
        <v>9864</v>
      </c>
    </row>
    <row r="7" spans="1:9" x14ac:dyDescent="0.3">
      <c r="A7" s="19" t="s">
        <v>8</v>
      </c>
      <c r="C7">
        <v>123783968</v>
      </c>
      <c r="D7">
        <v>664196983.21000004</v>
      </c>
      <c r="E7">
        <v>39247</v>
      </c>
      <c r="F7">
        <v>37226894</v>
      </c>
      <c r="G7">
        <v>124085418.62</v>
      </c>
      <c r="H7">
        <v>1024275</v>
      </c>
      <c r="I7">
        <v>20780</v>
      </c>
    </row>
    <row r="8" spans="1:9" x14ac:dyDescent="0.3">
      <c r="A8" s="20" t="s">
        <v>57</v>
      </c>
      <c r="C8">
        <v>79014010</v>
      </c>
      <c r="D8">
        <v>333158992.79000002</v>
      </c>
      <c r="E8">
        <v>26250</v>
      </c>
      <c r="F8">
        <v>21775228</v>
      </c>
      <c r="G8">
        <v>52722391.620000005</v>
      </c>
      <c r="H8">
        <v>3000</v>
      </c>
      <c r="I8">
        <v>12043</v>
      </c>
    </row>
    <row r="9" spans="1:9" x14ac:dyDescent="0.3">
      <c r="A9" s="20" t="s">
        <v>72</v>
      </c>
      <c r="C9">
        <v>44769958</v>
      </c>
      <c r="D9">
        <v>331037990.41999996</v>
      </c>
      <c r="E9">
        <v>12997</v>
      </c>
      <c r="F9">
        <v>15451666</v>
      </c>
      <c r="G9">
        <v>71363027</v>
      </c>
      <c r="H9">
        <v>1021275</v>
      </c>
      <c r="I9">
        <v>8737</v>
      </c>
    </row>
    <row r="10" spans="1:9" x14ac:dyDescent="0.3">
      <c r="A10" s="19" t="s">
        <v>12</v>
      </c>
      <c r="B10">
        <v>3088881800</v>
      </c>
      <c r="C10">
        <v>3811951718</v>
      </c>
      <c r="D10">
        <v>1658097874.4400001</v>
      </c>
      <c r="E10">
        <v>129273</v>
      </c>
      <c r="F10">
        <v>192016754</v>
      </c>
      <c r="G10">
        <v>301494633.63</v>
      </c>
      <c r="H10">
        <v>2303343</v>
      </c>
      <c r="I10">
        <v>47928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673B7D-4FBF-4541-B6AE-C5A66E4769CE}">
  <dimension ref="A1:AR787"/>
  <sheetViews>
    <sheetView topLeftCell="A755" workbookViewId="0">
      <selection activeCell="AO721" sqref="AO721"/>
    </sheetView>
  </sheetViews>
  <sheetFormatPr defaultRowHeight="14.4" x14ac:dyDescent="0.3"/>
  <cols>
    <col min="4" max="4" width="13" customWidth="1"/>
    <col min="41" max="41" width="16.77734375" customWidth="1"/>
  </cols>
  <sheetData>
    <row r="1" spans="1:44" s="4" customFormat="1" ht="117.6" customHeight="1" x14ac:dyDescent="0.3">
      <c r="A1" s="1" t="s">
        <v>13</v>
      </c>
      <c r="B1" s="1" t="s">
        <v>14</v>
      </c>
      <c r="C1" s="1" t="s">
        <v>15</v>
      </c>
      <c r="D1" s="2" t="s">
        <v>0</v>
      </c>
      <c r="E1" s="2" t="s">
        <v>16</v>
      </c>
      <c r="F1" s="1" t="s">
        <v>17</v>
      </c>
      <c r="G1" s="1" t="s">
        <v>18</v>
      </c>
      <c r="H1" s="1" t="s">
        <v>19</v>
      </c>
      <c r="I1" s="1" t="s">
        <v>20</v>
      </c>
      <c r="J1" s="1" t="s">
        <v>21</v>
      </c>
      <c r="K1" s="1" t="s">
        <v>22</v>
      </c>
      <c r="L1" s="1" t="s">
        <v>23</v>
      </c>
      <c r="M1" s="1" t="s">
        <v>24</v>
      </c>
      <c r="N1" s="1" t="s">
        <v>25</v>
      </c>
      <c r="O1" s="1" t="s">
        <v>26</v>
      </c>
      <c r="P1" s="1" t="s">
        <v>27</v>
      </c>
      <c r="Q1" s="1" t="s">
        <v>28</v>
      </c>
      <c r="R1" s="1" t="s">
        <v>29</v>
      </c>
      <c r="S1" s="1" t="s">
        <v>30</v>
      </c>
      <c r="T1" s="1" t="s">
        <v>31</v>
      </c>
      <c r="U1" s="1" t="s">
        <v>32</v>
      </c>
      <c r="V1" s="1" t="s">
        <v>33</v>
      </c>
      <c r="W1" s="1" t="s">
        <v>34</v>
      </c>
      <c r="X1" s="1" t="s">
        <v>35</v>
      </c>
      <c r="Y1" s="1" t="s">
        <v>36</v>
      </c>
      <c r="Z1" s="1" t="s">
        <v>37</v>
      </c>
      <c r="AA1" s="1" t="s">
        <v>38</v>
      </c>
      <c r="AB1" s="1" t="s">
        <v>39</v>
      </c>
      <c r="AC1" s="1" t="s">
        <v>40</v>
      </c>
      <c r="AD1" s="1" t="s">
        <v>41</v>
      </c>
      <c r="AE1" s="1" t="s">
        <v>42</v>
      </c>
      <c r="AF1" s="1" t="s">
        <v>43</v>
      </c>
      <c r="AG1" s="1" t="s">
        <v>44</v>
      </c>
      <c r="AH1" s="1" t="s">
        <v>45</v>
      </c>
      <c r="AI1" s="1" t="s">
        <v>46</v>
      </c>
      <c r="AJ1" s="1" t="s">
        <v>47</v>
      </c>
      <c r="AK1" s="1" t="s">
        <v>48</v>
      </c>
      <c r="AL1" s="1" t="s">
        <v>49</v>
      </c>
      <c r="AM1" s="1" t="s">
        <v>50</v>
      </c>
      <c r="AN1" s="1" t="s">
        <v>51</v>
      </c>
      <c r="AO1" s="1" t="s">
        <v>52</v>
      </c>
      <c r="AP1" s="1" t="s">
        <v>53</v>
      </c>
      <c r="AQ1" s="1" t="s">
        <v>54</v>
      </c>
      <c r="AR1" s="3" t="s">
        <v>55</v>
      </c>
    </row>
    <row r="2" spans="1:44" ht="15.6" x14ac:dyDescent="0.3">
      <c r="A2" s="6" t="s">
        <v>56</v>
      </c>
      <c r="B2" s="6" t="s">
        <v>8</v>
      </c>
      <c r="C2" s="6" t="s">
        <v>57</v>
      </c>
      <c r="D2" s="32">
        <v>44573</v>
      </c>
      <c r="E2" s="6">
        <v>2022</v>
      </c>
      <c r="F2" s="6" t="s">
        <v>58</v>
      </c>
      <c r="G2" s="6" t="s">
        <v>59</v>
      </c>
      <c r="H2" s="6" t="s">
        <v>57</v>
      </c>
      <c r="I2" s="6" t="s">
        <v>60</v>
      </c>
      <c r="J2" s="6">
        <v>2</v>
      </c>
      <c r="K2" s="6" t="s">
        <v>61</v>
      </c>
      <c r="L2" s="6" t="s">
        <v>57</v>
      </c>
      <c r="M2" s="6" t="s">
        <v>62</v>
      </c>
      <c r="N2" s="6">
        <v>27596</v>
      </c>
      <c r="O2" s="6" t="s">
        <v>63</v>
      </c>
      <c r="P2" s="14" t="s">
        <v>64</v>
      </c>
      <c r="Q2" s="6">
        <v>493110</v>
      </c>
      <c r="R2" s="6" t="s">
        <v>65</v>
      </c>
      <c r="S2" s="6" t="s">
        <v>66</v>
      </c>
      <c r="T2" s="6" t="s">
        <v>65</v>
      </c>
      <c r="U2" s="6" t="s">
        <v>67</v>
      </c>
      <c r="V2" s="11">
        <v>20000</v>
      </c>
      <c r="W2" s="28"/>
      <c r="X2" s="28"/>
      <c r="Y2" s="12">
        <v>31</v>
      </c>
      <c r="Z2" s="12">
        <v>0</v>
      </c>
      <c r="AA2" s="23">
        <v>862</v>
      </c>
      <c r="AB2" s="23">
        <v>310500</v>
      </c>
      <c r="AC2" s="30"/>
      <c r="AD2" s="12">
        <v>4</v>
      </c>
      <c r="AE2" s="12" t="s">
        <v>9</v>
      </c>
      <c r="AF2" s="23">
        <v>20000</v>
      </c>
      <c r="AG2" s="23">
        <v>0</v>
      </c>
      <c r="AH2" s="23"/>
      <c r="AI2" s="23"/>
      <c r="AJ2" s="12">
        <v>0</v>
      </c>
      <c r="AK2" s="12">
        <v>0</v>
      </c>
      <c r="AL2" s="23">
        <v>0</v>
      </c>
      <c r="AM2" s="23">
        <v>0</v>
      </c>
      <c r="AN2" s="23">
        <v>0</v>
      </c>
      <c r="AO2" s="23">
        <v>10000</v>
      </c>
      <c r="AP2" s="30" t="s">
        <v>68</v>
      </c>
      <c r="AQ2" s="27">
        <v>0</v>
      </c>
      <c r="AR2" s="27">
        <v>0</v>
      </c>
    </row>
    <row r="3" spans="1:44" ht="15.6" x14ac:dyDescent="0.3">
      <c r="A3" s="6" t="s">
        <v>69</v>
      </c>
      <c r="B3" s="6" t="s">
        <v>8</v>
      </c>
      <c r="C3" s="6" t="s">
        <v>57</v>
      </c>
      <c r="D3" s="32">
        <v>44593</v>
      </c>
      <c r="E3" s="6">
        <v>2022</v>
      </c>
      <c r="F3" s="6" t="s">
        <v>70</v>
      </c>
      <c r="G3" s="6" t="s">
        <v>71</v>
      </c>
      <c r="H3" s="6" t="s">
        <v>72</v>
      </c>
      <c r="I3" s="6" t="s">
        <v>73</v>
      </c>
      <c r="J3" s="6">
        <v>1</v>
      </c>
      <c r="K3" s="6" t="s">
        <v>74</v>
      </c>
      <c r="L3" s="6" t="s">
        <v>72</v>
      </c>
      <c r="M3" s="6" t="s">
        <v>74</v>
      </c>
      <c r="N3" s="6">
        <v>28504</v>
      </c>
      <c r="O3" s="6" t="s">
        <v>75</v>
      </c>
      <c r="P3" s="14" t="s">
        <v>76</v>
      </c>
      <c r="Q3" s="6">
        <v>326299</v>
      </c>
      <c r="R3" s="6" t="s">
        <v>65</v>
      </c>
      <c r="S3" s="6" t="s">
        <v>77</v>
      </c>
      <c r="T3" s="6" t="s">
        <v>65</v>
      </c>
      <c r="U3" s="6" t="s">
        <v>78</v>
      </c>
      <c r="V3" s="11">
        <v>300000</v>
      </c>
      <c r="W3" s="28"/>
      <c r="X3" s="28"/>
      <c r="Y3" s="12">
        <v>65</v>
      </c>
      <c r="Z3" s="12">
        <v>614</v>
      </c>
      <c r="AA3" s="23">
        <v>766</v>
      </c>
      <c r="AB3" s="23">
        <v>66915000</v>
      </c>
      <c r="AC3" s="30"/>
      <c r="AD3" s="12">
        <v>2</v>
      </c>
      <c r="AE3" s="12" t="s">
        <v>9</v>
      </c>
      <c r="AF3" s="23">
        <v>300000</v>
      </c>
      <c r="AG3" s="23">
        <v>0</v>
      </c>
      <c r="AH3" s="23"/>
      <c r="AI3" s="23"/>
      <c r="AJ3" s="12">
        <v>0</v>
      </c>
      <c r="AK3" s="12">
        <v>614</v>
      </c>
      <c r="AL3" s="23">
        <v>0</v>
      </c>
      <c r="AM3" s="23">
        <v>0</v>
      </c>
      <c r="AN3" s="23">
        <v>0</v>
      </c>
      <c r="AO3" s="23">
        <v>2700000</v>
      </c>
      <c r="AP3" s="30" t="s">
        <v>68</v>
      </c>
      <c r="AQ3" s="27">
        <v>0</v>
      </c>
      <c r="AR3" s="27">
        <v>0</v>
      </c>
    </row>
    <row r="4" spans="1:44" ht="15.6" x14ac:dyDescent="0.3">
      <c r="A4" s="6" t="s">
        <v>79</v>
      </c>
      <c r="B4" s="6" t="s">
        <v>8</v>
      </c>
      <c r="C4" s="6" t="s">
        <v>57</v>
      </c>
      <c r="D4" s="32">
        <v>44594</v>
      </c>
      <c r="E4" s="6">
        <v>2022</v>
      </c>
      <c r="F4" s="6" t="s">
        <v>80</v>
      </c>
      <c r="G4" s="6" t="s">
        <v>81</v>
      </c>
      <c r="H4" s="6" t="s">
        <v>72</v>
      </c>
      <c r="I4" s="6" t="s">
        <v>82</v>
      </c>
      <c r="J4" s="6">
        <v>2</v>
      </c>
      <c r="K4" s="6" t="s">
        <v>83</v>
      </c>
      <c r="L4" s="6" t="s">
        <v>72</v>
      </c>
      <c r="M4" s="6" t="s">
        <v>83</v>
      </c>
      <c r="N4" s="6">
        <v>27360</v>
      </c>
      <c r="O4" s="6" t="s">
        <v>84</v>
      </c>
      <c r="P4" s="14" t="s">
        <v>85</v>
      </c>
      <c r="Q4" s="6">
        <v>332913</v>
      </c>
      <c r="R4" s="6" t="s">
        <v>65</v>
      </c>
      <c r="S4" s="6" t="s">
        <v>77</v>
      </c>
      <c r="T4" s="6" t="s">
        <v>65</v>
      </c>
      <c r="U4" s="6" t="s">
        <v>86</v>
      </c>
      <c r="V4" s="11">
        <v>200000</v>
      </c>
      <c r="W4" s="28"/>
      <c r="X4" s="28"/>
      <c r="Y4" s="12">
        <v>86</v>
      </c>
      <c r="Z4" s="12">
        <v>123</v>
      </c>
      <c r="AA4" s="23">
        <v>813</v>
      </c>
      <c r="AB4" s="23">
        <v>12015000</v>
      </c>
      <c r="AC4" s="30"/>
      <c r="AD4" s="12">
        <v>3</v>
      </c>
      <c r="AE4" s="12" t="s">
        <v>9</v>
      </c>
      <c r="AF4" s="23">
        <v>200000</v>
      </c>
      <c r="AG4" s="23">
        <v>0</v>
      </c>
      <c r="AH4" s="23"/>
      <c r="AI4" s="23"/>
      <c r="AJ4" s="12">
        <v>0</v>
      </c>
      <c r="AK4" s="12">
        <v>123</v>
      </c>
      <c r="AL4" s="23">
        <v>0</v>
      </c>
      <c r="AM4" s="23">
        <v>0</v>
      </c>
      <c r="AN4" s="23">
        <v>0</v>
      </c>
      <c r="AO4" s="23">
        <v>583967</v>
      </c>
      <c r="AP4" s="30" t="s">
        <v>68</v>
      </c>
      <c r="AQ4" s="27">
        <v>0</v>
      </c>
      <c r="AR4" s="27">
        <v>0</v>
      </c>
    </row>
    <row r="5" spans="1:44" ht="15.6" x14ac:dyDescent="0.3">
      <c r="A5" s="6" t="s">
        <v>87</v>
      </c>
      <c r="B5" s="6" t="s">
        <v>8</v>
      </c>
      <c r="C5" s="6" t="s">
        <v>57</v>
      </c>
      <c r="D5" s="32">
        <v>44602</v>
      </c>
      <c r="E5" s="6">
        <v>2022</v>
      </c>
      <c r="F5" s="6" t="s">
        <v>88</v>
      </c>
      <c r="G5" s="6" t="s">
        <v>89</v>
      </c>
      <c r="H5" s="6" t="s">
        <v>72</v>
      </c>
      <c r="I5" s="6" t="s">
        <v>90</v>
      </c>
      <c r="J5" s="6">
        <v>1</v>
      </c>
      <c r="K5" s="6" t="s">
        <v>91</v>
      </c>
      <c r="L5" s="6" t="s">
        <v>72</v>
      </c>
      <c r="M5" s="6" t="s">
        <v>92</v>
      </c>
      <c r="N5" s="6">
        <v>27530</v>
      </c>
      <c r="O5" s="6" t="s">
        <v>93</v>
      </c>
      <c r="P5" s="14" t="s">
        <v>94</v>
      </c>
      <c r="Q5" s="6">
        <v>311421</v>
      </c>
      <c r="R5" s="6" t="s">
        <v>65</v>
      </c>
      <c r="S5" s="6" t="s">
        <v>77</v>
      </c>
      <c r="T5" s="6" t="s">
        <v>65</v>
      </c>
      <c r="U5" s="6" t="s">
        <v>86</v>
      </c>
      <c r="V5" s="11">
        <v>600000</v>
      </c>
      <c r="W5" s="28"/>
      <c r="X5" s="28"/>
      <c r="Y5" s="12">
        <v>150</v>
      </c>
      <c r="Z5" s="12">
        <v>1138</v>
      </c>
      <c r="AA5" s="23">
        <v>738</v>
      </c>
      <c r="AB5" s="23">
        <v>31680000</v>
      </c>
      <c r="AC5" s="30"/>
      <c r="AD5" s="12">
        <v>5</v>
      </c>
      <c r="AE5" s="12" t="s">
        <v>9</v>
      </c>
      <c r="AF5" s="23">
        <v>600000</v>
      </c>
      <c r="AG5" s="23">
        <v>0</v>
      </c>
      <c r="AH5" s="23"/>
      <c r="AI5" s="23"/>
      <c r="AJ5" s="12">
        <v>0</v>
      </c>
      <c r="AK5" s="12">
        <v>1138</v>
      </c>
      <c r="AL5" s="23">
        <v>0</v>
      </c>
      <c r="AM5" s="23">
        <v>0</v>
      </c>
      <c r="AN5" s="23">
        <v>0</v>
      </c>
      <c r="AO5" s="23">
        <v>1200000</v>
      </c>
      <c r="AP5" s="30" t="s">
        <v>68</v>
      </c>
      <c r="AQ5" s="27">
        <v>0</v>
      </c>
      <c r="AR5" s="27">
        <v>0</v>
      </c>
    </row>
    <row r="6" spans="1:44" ht="15.6" x14ac:dyDescent="0.3">
      <c r="A6" s="6" t="s">
        <v>95</v>
      </c>
      <c r="B6" s="6" t="s">
        <v>8</v>
      </c>
      <c r="C6" s="6" t="s">
        <v>57</v>
      </c>
      <c r="D6" s="32">
        <v>44603</v>
      </c>
      <c r="E6" s="6">
        <v>2022</v>
      </c>
      <c r="F6" s="6" t="s">
        <v>96</v>
      </c>
      <c r="G6" s="6" t="s">
        <v>97</v>
      </c>
      <c r="H6" s="6" t="s">
        <v>72</v>
      </c>
      <c r="I6" s="6" t="s">
        <v>98</v>
      </c>
      <c r="J6" s="6">
        <v>1</v>
      </c>
      <c r="K6" s="6" t="s">
        <v>99</v>
      </c>
      <c r="L6" s="6" t="s">
        <v>72</v>
      </c>
      <c r="M6" s="6" t="s">
        <v>100</v>
      </c>
      <c r="N6" s="6">
        <v>28655</v>
      </c>
      <c r="O6" s="6" t="s">
        <v>101</v>
      </c>
      <c r="P6" s="14" t="s">
        <v>102</v>
      </c>
      <c r="Q6" s="6">
        <v>336350</v>
      </c>
      <c r="R6" s="6" t="s">
        <v>65</v>
      </c>
      <c r="S6" s="6" t="s">
        <v>77</v>
      </c>
      <c r="T6" s="6" t="s">
        <v>65</v>
      </c>
      <c r="U6" s="6" t="s">
        <v>78</v>
      </c>
      <c r="V6" s="11">
        <v>75000</v>
      </c>
      <c r="W6" s="28"/>
      <c r="X6" s="28"/>
      <c r="Y6" s="12">
        <v>23</v>
      </c>
      <c r="Z6" s="12">
        <v>1001</v>
      </c>
      <c r="AA6" s="23">
        <v>760</v>
      </c>
      <c r="AB6" s="23">
        <v>3690000</v>
      </c>
      <c r="AC6" s="30"/>
      <c r="AD6" s="12">
        <v>2</v>
      </c>
      <c r="AE6" s="12" t="s">
        <v>9</v>
      </c>
      <c r="AF6" s="23">
        <v>75000</v>
      </c>
      <c r="AG6" s="23">
        <v>0</v>
      </c>
      <c r="AH6" s="23"/>
      <c r="AI6" s="23"/>
      <c r="AJ6" s="12">
        <v>0</v>
      </c>
      <c r="AK6" s="12">
        <v>1001</v>
      </c>
      <c r="AL6" s="23">
        <v>0</v>
      </c>
      <c r="AM6" s="23">
        <v>0</v>
      </c>
      <c r="AN6" s="23">
        <v>0</v>
      </c>
      <c r="AO6" s="23">
        <v>77797</v>
      </c>
      <c r="AP6" s="30" t="s">
        <v>68</v>
      </c>
      <c r="AQ6" s="27">
        <v>0</v>
      </c>
      <c r="AR6" s="27">
        <v>0</v>
      </c>
    </row>
    <row r="7" spans="1:44" ht="15.6" x14ac:dyDescent="0.3">
      <c r="A7" s="6" t="s">
        <v>103</v>
      </c>
      <c r="B7" s="6" t="s">
        <v>8</v>
      </c>
      <c r="C7" s="6" t="s">
        <v>57</v>
      </c>
      <c r="D7" s="32">
        <v>44609</v>
      </c>
      <c r="E7" s="6">
        <v>2022</v>
      </c>
      <c r="F7" s="6" t="s">
        <v>104</v>
      </c>
      <c r="G7" s="6" t="s">
        <v>105</v>
      </c>
      <c r="H7" s="6" t="s">
        <v>72</v>
      </c>
      <c r="I7" s="6" t="s">
        <v>82</v>
      </c>
      <c r="J7" s="6">
        <v>2</v>
      </c>
      <c r="K7" s="6" t="s">
        <v>106</v>
      </c>
      <c r="L7" s="6" t="s">
        <v>72</v>
      </c>
      <c r="M7" s="6" t="s">
        <v>106</v>
      </c>
      <c r="N7" s="6">
        <v>27360</v>
      </c>
      <c r="O7" s="6" t="s">
        <v>107</v>
      </c>
      <c r="P7" s="14" t="s">
        <v>108</v>
      </c>
      <c r="Q7" s="6">
        <v>332313</v>
      </c>
      <c r="R7" s="6" t="s">
        <v>65</v>
      </c>
      <c r="S7" s="6" t="s">
        <v>77</v>
      </c>
      <c r="T7" s="6" t="s">
        <v>65</v>
      </c>
      <c r="U7" s="6" t="s">
        <v>109</v>
      </c>
      <c r="V7" s="11">
        <v>50000</v>
      </c>
      <c r="W7" s="28"/>
      <c r="X7" s="28"/>
      <c r="Y7" s="12">
        <v>23</v>
      </c>
      <c r="Z7" s="12">
        <v>125</v>
      </c>
      <c r="AA7" s="23">
        <v>868</v>
      </c>
      <c r="AB7" s="23">
        <v>3769235</v>
      </c>
      <c r="AC7" s="30"/>
      <c r="AD7" s="12">
        <v>2</v>
      </c>
      <c r="AE7" s="12" t="s">
        <v>9</v>
      </c>
      <c r="AF7" s="23">
        <v>50000</v>
      </c>
      <c r="AG7" s="23">
        <v>0</v>
      </c>
      <c r="AH7" s="23"/>
      <c r="AI7" s="23"/>
      <c r="AJ7" s="12">
        <v>0</v>
      </c>
      <c r="AK7" s="12">
        <v>125</v>
      </c>
      <c r="AL7" s="23">
        <v>0</v>
      </c>
      <c r="AM7" s="23">
        <v>0</v>
      </c>
      <c r="AN7" s="23">
        <v>0</v>
      </c>
      <c r="AO7" s="23">
        <v>54000</v>
      </c>
      <c r="AP7" s="30" t="s">
        <v>68</v>
      </c>
      <c r="AQ7" s="27">
        <v>0</v>
      </c>
      <c r="AR7" s="27">
        <v>0</v>
      </c>
    </row>
    <row r="8" spans="1:44" ht="15.6" x14ac:dyDescent="0.3">
      <c r="A8" s="6" t="s">
        <v>110</v>
      </c>
      <c r="B8" s="6" t="s">
        <v>8</v>
      </c>
      <c r="C8" s="6" t="s">
        <v>57</v>
      </c>
      <c r="D8" s="32">
        <v>44664</v>
      </c>
      <c r="E8" s="6">
        <v>2022</v>
      </c>
      <c r="F8" s="6" t="s">
        <v>111</v>
      </c>
      <c r="G8" s="6" t="s">
        <v>112</v>
      </c>
      <c r="H8" s="6" t="s">
        <v>72</v>
      </c>
      <c r="I8" s="6" t="s">
        <v>113</v>
      </c>
      <c r="J8" s="6">
        <v>2</v>
      </c>
      <c r="K8" s="6" t="s">
        <v>114</v>
      </c>
      <c r="L8" s="6" t="s">
        <v>72</v>
      </c>
      <c r="M8" s="6" t="s">
        <v>115</v>
      </c>
      <c r="N8" s="6">
        <v>27565</v>
      </c>
      <c r="O8" s="6" t="s">
        <v>116</v>
      </c>
      <c r="P8" s="14" t="s">
        <v>117</v>
      </c>
      <c r="Q8" s="6">
        <v>324122</v>
      </c>
      <c r="R8" s="6" t="s">
        <v>65</v>
      </c>
      <c r="S8" s="6" t="s">
        <v>77</v>
      </c>
      <c r="T8" s="6" t="s">
        <v>65</v>
      </c>
      <c r="U8" s="6" t="s">
        <v>67</v>
      </c>
      <c r="V8" s="11">
        <v>125000</v>
      </c>
      <c r="W8" s="28"/>
      <c r="X8" s="28"/>
      <c r="Y8" s="12">
        <v>33</v>
      </c>
      <c r="Z8" s="12">
        <v>271</v>
      </c>
      <c r="AA8" s="23">
        <v>867</v>
      </c>
      <c r="AB8" s="23">
        <v>106920000</v>
      </c>
      <c r="AC8" s="30"/>
      <c r="AD8" s="12">
        <v>3</v>
      </c>
      <c r="AE8" s="12" t="s">
        <v>9</v>
      </c>
      <c r="AF8" s="23">
        <v>125000</v>
      </c>
      <c r="AG8" s="23">
        <v>0</v>
      </c>
      <c r="AH8" s="23"/>
      <c r="AI8" s="23"/>
      <c r="AJ8" s="12">
        <v>0</v>
      </c>
      <c r="AK8" s="12">
        <v>271</v>
      </c>
      <c r="AL8" s="23">
        <v>0</v>
      </c>
      <c r="AM8" s="23">
        <v>0</v>
      </c>
      <c r="AN8" s="23">
        <v>0</v>
      </c>
      <c r="AO8" s="23">
        <v>187500</v>
      </c>
      <c r="AP8" s="30" t="s">
        <v>68</v>
      </c>
      <c r="AQ8" s="27">
        <v>0</v>
      </c>
      <c r="AR8" s="27">
        <v>0</v>
      </c>
    </row>
    <row r="9" spans="1:44" ht="15.6" x14ac:dyDescent="0.3">
      <c r="A9" s="6" t="s">
        <v>118</v>
      </c>
      <c r="B9" s="6" t="s">
        <v>8</v>
      </c>
      <c r="C9" s="6" t="s">
        <v>57</v>
      </c>
      <c r="D9" s="32">
        <v>44671</v>
      </c>
      <c r="E9" s="6">
        <v>2022</v>
      </c>
      <c r="F9" s="6" t="s">
        <v>119</v>
      </c>
      <c r="G9" s="6" t="s">
        <v>120</v>
      </c>
      <c r="H9" s="6" t="s">
        <v>72</v>
      </c>
      <c r="I9" s="6" t="s">
        <v>98</v>
      </c>
      <c r="J9" s="6">
        <v>1</v>
      </c>
      <c r="K9" s="6" t="s">
        <v>121</v>
      </c>
      <c r="L9" s="6" t="s">
        <v>72</v>
      </c>
      <c r="M9" s="6" t="s">
        <v>122</v>
      </c>
      <c r="N9" s="6">
        <v>28613</v>
      </c>
      <c r="O9" s="6" t="s">
        <v>123</v>
      </c>
      <c r="P9" s="14" t="s">
        <v>124</v>
      </c>
      <c r="Q9" s="6">
        <v>337121</v>
      </c>
      <c r="R9" s="6">
        <v>337122</v>
      </c>
      <c r="S9" s="6" t="s">
        <v>77</v>
      </c>
      <c r="T9" s="6" t="s">
        <v>77</v>
      </c>
      <c r="U9" s="6" t="s">
        <v>109</v>
      </c>
      <c r="V9" s="11">
        <v>250000</v>
      </c>
      <c r="W9" s="28"/>
      <c r="X9" s="28"/>
      <c r="Y9" s="12">
        <v>90</v>
      </c>
      <c r="Z9" s="12">
        <v>620</v>
      </c>
      <c r="AA9" s="23">
        <v>760</v>
      </c>
      <c r="AB9" s="23">
        <v>5332500</v>
      </c>
      <c r="AC9" s="30"/>
      <c r="AD9" s="12">
        <v>4</v>
      </c>
      <c r="AE9" s="12" t="s">
        <v>9</v>
      </c>
      <c r="AF9" s="23">
        <v>250000</v>
      </c>
      <c r="AG9" s="23">
        <v>0</v>
      </c>
      <c r="AH9" s="23"/>
      <c r="AI9" s="23"/>
      <c r="AJ9" s="12">
        <v>0</v>
      </c>
      <c r="AK9" s="12">
        <v>620</v>
      </c>
      <c r="AL9" s="23">
        <v>0</v>
      </c>
      <c r="AM9" s="23">
        <v>0</v>
      </c>
      <c r="AN9" s="23">
        <v>0</v>
      </c>
      <c r="AO9" s="23">
        <v>187200</v>
      </c>
      <c r="AP9" s="30" t="s">
        <v>68</v>
      </c>
      <c r="AQ9" s="27">
        <v>0</v>
      </c>
      <c r="AR9" s="27">
        <v>0</v>
      </c>
    </row>
    <row r="10" spans="1:44" ht="15.6" x14ac:dyDescent="0.3">
      <c r="A10" s="6" t="s">
        <v>125</v>
      </c>
      <c r="B10" s="6" t="s">
        <v>8</v>
      </c>
      <c r="C10" s="6" t="s">
        <v>57</v>
      </c>
      <c r="D10" s="32">
        <v>44687</v>
      </c>
      <c r="E10" s="6">
        <v>2022</v>
      </c>
      <c r="F10" s="6" t="s">
        <v>126</v>
      </c>
      <c r="G10" s="6" t="s">
        <v>127</v>
      </c>
      <c r="H10" s="6" t="s">
        <v>57</v>
      </c>
      <c r="I10" s="6" t="s">
        <v>128</v>
      </c>
      <c r="J10" s="6">
        <v>2</v>
      </c>
      <c r="K10" s="6" t="s">
        <v>129</v>
      </c>
      <c r="L10" s="6" t="s">
        <v>57</v>
      </c>
      <c r="M10" s="6" t="s">
        <v>129</v>
      </c>
      <c r="N10" s="6">
        <v>28034</v>
      </c>
      <c r="O10" s="6" t="s">
        <v>130</v>
      </c>
      <c r="P10" s="14" t="s">
        <v>131</v>
      </c>
      <c r="Q10" s="6">
        <v>325991</v>
      </c>
      <c r="R10" s="6" t="s">
        <v>65</v>
      </c>
      <c r="S10" s="6" t="s">
        <v>77</v>
      </c>
      <c r="T10" s="6" t="s">
        <v>65</v>
      </c>
      <c r="U10" s="6" t="s">
        <v>132</v>
      </c>
      <c r="V10" s="11">
        <v>75000</v>
      </c>
      <c r="W10" s="28"/>
      <c r="X10" s="28"/>
      <c r="Y10" s="12">
        <v>29</v>
      </c>
      <c r="Z10" s="12">
        <v>0</v>
      </c>
      <c r="AA10" s="23">
        <v>808</v>
      </c>
      <c r="AB10" s="23">
        <v>42300000</v>
      </c>
      <c r="AC10" s="30"/>
      <c r="AD10" s="12">
        <v>3</v>
      </c>
      <c r="AE10" s="12" t="s">
        <v>9</v>
      </c>
      <c r="AF10" s="23">
        <v>75000</v>
      </c>
      <c r="AG10" s="23">
        <v>0</v>
      </c>
      <c r="AH10" s="23"/>
      <c r="AI10" s="23"/>
      <c r="AJ10" s="12">
        <v>0</v>
      </c>
      <c r="AK10" s="12">
        <v>0</v>
      </c>
      <c r="AL10" s="23">
        <v>0</v>
      </c>
      <c r="AM10" s="23">
        <v>0</v>
      </c>
      <c r="AN10" s="23">
        <v>0</v>
      </c>
      <c r="AO10" s="23">
        <v>2200000</v>
      </c>
      <c r="AP10" s="30" t="s">
        <v>133</v>
      </c>
      <c r="AQ10" s="27">
        <v>0</v>
      </c>
      <c r="AR10" s="27">
        <v>0</v>
      </c>
    </row>
    <row r="11" spans="1:44" ht="15.6" x14ac:dyDescent="0.3">
      <c r="A11" s="12" t="s">
        <v>134</v>
      </c>
      <c r="B11" s="6" t="s">
        <v>135</v>
      </c>
      <c r="C11" s="6" t="s">
        <v>57</v>
      </c>
      <c r="D11" s="32">
        <v>43636</v>
      </c>
      <c r="E11" s="6">
        <v>2022</v>
      </c>
      <c r="F11" s="6" t="s">
        <v>136</v>
      </c>
      <c r="G11" s="6" t="s">
        <v>137</v>
      </c>
      <c r="H11" s="6" t="s">
        <v>137</v>
      </c>
      <c r="I11" s="6" t="s">
        <v>138</v>
      </c>
      <c r="J11" s="6">
        <v>1</v>
      </c>
      <c r="K11" s="6" t="s">
        <v>139</v>
      </c>
      <c r="L11" s="6" t="s">
        <v>137</v>
      </c>
      <c r="M11" s="6" t="s">
        <v>140</v>
      </c>
      <c r="N11" s="6">
        <v>27889</v>
      </c>
      <c r="O11" s="6" t="s">
        <v>141</v>
      </c>
      <c r="P11" s="16" t="s">
        <v>142</v>
      </c>
      <c r="Q11" s="6" t="s">
        <v>143</v>
      </c>
      <c r="R11" s="6" t="s">
        <v>143</v>
      </c>
      <c r="S11" s="6" t="s">
        <v>143</v>
      </c>
      <c r="T11" s="6" t="s">
        <v>143</v>
      </c>
      <c r="U11" s="6" t="s">
        <v>144</v>
      </c>
      <c r="V11" s="26">
        <v>750000</v>
      </c>
      <c r="W11" s="11" t="s">
        <v>137</v>
      </c>
      <c r="X11" s="11" t="s">
        <v>137</v>
      </c>
      <c r="Y11" s="6" t="s">
        <v>143</v>
      </c>
      <c r="Z11" s="6" t="s">
        <v>143</v>
      </c>
      <c r="AA11" s="15" t="s">
        <v>143</v>
      </c>
      <c r="AB11" s="15" t="s">
        <v>143</v>
      </c>
      <c r="AC11" s="6" t="s">
        <v>137</v>
      </c>
      <c r="AD11" s="6" t="s">
        <v>137</v>
      </c>
      <c r="AE11" s="6" t="s">
        <v>9</v>
      </c>
      <c r="AF11" s="22">
        <v>750000</v>
      </c>
      <c r="AG11" s="22">
        <v>0</v>
      </c>
      <c r="AH11" s="15" t="s">
        <v>137</v>
      </c>
      <c r="AI11" s="15" t="s">
        <v>137</v>
      </c>
      <c r="AJ11" s="6" t="s">
        <v>143</v>
      </c>
      <c r="AK11" s="6" t="s">
        <v>143</v>
      </c>
      <c r="AL11" s="15" t="s">
        <v>143</v>
      </c>
      <c r="AM11" s="15" t="s">
        <v>143</v>
      </c>
      <c r="AN11" s="15" t="s">
        <v>145</v>
      </c>
      <c r="AO11" s="15" t="s">
        <v>143</v>
      </c>
      <c r="AP11" s="6" t="s">
        <v>143</v>
      </c>
      <c r="AQ11" s="11" t="s">
        <v>143</v>
      </c>
      <c r="AR11" s="11">
        <v>0</v>
      </c>
    </row>
    <row r="12" spans="1:44" ht="15.6" x14ac:dyDescent="0.3">
      <c r="A12" s="12" t="s">
        <v>146</v>
      </c>
      <c r="B12" s="6" t="s">
        <v>135</v>
      </c>
      <c r="C12" s="6" t="s">
        <v>57</v>
      </c>
      <c r="D12" s="32">
        <v>43881</v>
      </c>
      <c r="E12" s="6">
        <v>2022</v>
      </c>
      <c r="F12" s="6" t="s">
        <v>147</v>
      </c>
      <c r="G12" s="6" t="s">
        <v>148</v>
      </c>
      <c r="H12" s="6" t="s">
        <v>72</v>
      </c>
      <c r="I12" s="6" t="s">
        <v>90</v>
      </c>
      <c r="J12" s="6">
        <v>1</v>
      </c>
      <c r="K12" s="6" t="s">
        <v>149</v>
      </c>
      <c r="L12" s="6" t="s">
        <v>57</v>
      </c>
      <c r="M12" s="6" t="s">
        <v>150</v>
      </c>
      <c r="N12" s="6">
        <v>27530</v>
      </c>
      <c r="O12" s="6" t="s">
        <v>151</v>
      </c>
      <c r="P12" s="16" t="s">
        <v>152</v>
      </c>
      <c r="Q12" s="6">
        <v>524126</v>
      </c>
      <c r="R12" s="6" t="s">
        <v>143</v>
      </c>
      <c r="S12" s="6" t="s">
        <v>153</v>
      </c>
      <c r="T12" s="6" t="s">
        <v>143</v>
      </c>
      <c r="U12" s="6" t="s">
        <v>154</v>
      </c>
      <c r="V12" s="26">
        <v>500000</v>
      </c>
      <c r="W12" s="11" t="s">
        <v>137</v>
      </c>
      <c r="X12" s="11" t="s">
        <v>137</v>
      </c>
      <c r="Y12" s="6" t="s">
        <v>143</v>
      </c>
      <c r="Z12" s="6" t="s">
        <v>143</v>
      </c>
      <c r="AA12" s="15" t="s">
        <v>143</v>
      </c>
      <c r="AB12" s="15" t="s">
        <v>143</v>
      </c>
      <c r="AC12" s="6" t="s">
        <v>137</v>
      </c>
      <c r="AD12" s="6" t="s">
        <v>137</v>
      </c>
      <c r="AE12" s="6" t="s">
        <v>9</v>
      </c>
      <c r="AF12" s="22">
        <v>500000</v>
      </c>
      <c r="AG12" s="22">
        <v>0</v>
      </c>
      <c r="AH12" s="15" t="s">
        <v>137</v>
      </c>
      <c r="AI12" s="15" t="s">
        <v>137</v>
      </c>
      <c r="AJ12" s="6" t="s">
        <v>143</v>
      </c>
      <c r="AK12" s="6" t="s">
        <v>143</v>
      </c>
      <c r="AL12" s="15" t="s">
        <v>143</v>
      </c>
      <c r="AM12" s="15" t="s">
        <v>143</v>
      </c>
      <c r="AN12" s="15" t="s">
        <v>145</v>
      </c>
      <c r="AO12" s="15" t="s">
        <v>143</v>
      </c>
      <c r="AP12" s="6" t="s">
        <v>143</v>
      </c>
      <c r="AQ12" s="11" t="s">
        <v>143</v>
      </c>
      <c r="AR12" s="11">
        <v>0</v>
      </c>
    </row>
    <row r="13" spans="1:44" ht="15.6" x14ac:dyDescent="0.3">
      <c r="A13" s="12" t="s">
        <v>155</v>
      </c>
      <c r="B13" s="6" t="s">
        <v>135</v>
      </c>
      <c r="C13" s="6" t="s">
        <v>57</v>
      </c>
      <c r="D13" s="32">
        <v>44175</v>
      </c>
      <c r="E13" s="6">
        <v>2022</v>
      </c>
      <c r="F13" s="6" t="s">
        <v>156</v>
      </c>
      <c r="G13" s="6" t="s">
        <v>137</v>
      </c>
      <c r="H13" s="6" t="s">
        <v>157</v>
      </c>
      <c r="I13" s="6" t="s">
        <v>158</v>
      </c>
      <c r="J13" s="6">
        <v>2</v>
      </c>
      <c r="K13" s="6" t="s">
        <v>159</v>
      </c>
      <c r="L13" s="6" t="s">
        <v>137</v>
      </c>
      <c r="M13" s="6" t="s">
        <v>160</v>
      </c>
      <c r="N13" s="6">
        <v>27944</v>
      </c>
      <c r="O13" s="6" t="s">
        <v>161</v>
      </c>
      <c r="P13" s="16" t="s">
        <v>162</v>
      </c>
      <c r="Q13" s="6" t="s">
        <v>143</v>
      </c>
      <c r="R13" s="6" t="s">
        <v>143</v>
      </c>
      <c r="S13" s="6" t="s">
        <v>143</v>
      </c>
      <c r="T13" s="6" t="s">
        <v>143</v>
      </c>
      <c r="U13" s="6" t="s">
        <v>154</v>
      </c>
      <c r="V13" s="26">
        <v>1500000</v>
      </c>
      <c r="W13" s="11" t="s">
        <v>137</v>
      </c>
      <c r="X13" s="11" t="s">
        <v>137</v>
      </c>
      <c r="Y13" s="6" t="s">
        <v>143</v>
      </c>
      <c r="Z13" s="6" t="s">
        <v>143</v>
      </c>
      <c r="AA13" s="15" t="s">
        <v>143</v>
      </c>
      <c r="AB13" s="15" t="s">
        <v>143</v>
      </c>
      <c r="AC13" s="6" t="s">
        <v>137</v>
      </c>
      <c r="AD13" s="6" t="s">
        <v>137</v>
      </c>
      <c r="AE13" s="6" t="s">
        <v>9</v>
      </c>
      <c r="AF13" s="22">
        <v>1500000</v>
      </c>
      <c r="AG13" s="22">
        <v>0</v>
      </c>
      <c r="AH13" s="15" t="s">
        <v>137</v>
      </c>
      <c r="AI13" s="15" t="s">
        <v>137</v>
      </c>
      <c r="AJ13" s="6" t="s">
        <v>143</v>
      </c>
      <c r="AK13" s="6" t="s">
        <v>143</v>
      </c>
      <c r="AL13" s="15" t="s">
        <v>143</v>
      </c>
      <c r="AM13" s="15" t="s">
        <v>143</v>
      </c>
      <c r="AN13" s="15" t="s">
        <v>145</v>
      </c>
      <c r="AO13" s="15" t="s">
        <v>143</v>
      </c>
      <c r="AP13" s="6" t="s">
        <v>143</v>
      </c>
      <c r="AQ13" s="11" t="s">
        <v>143</v>
      </c>
      <c r="AR13" s="11">
        <v>0</v>
      </c>
    </row>
    <row r="14" spans="1:44" ht="15.6" x14ac:dyDescent="0.3">
      <c r="A14" s="12" t="s">
        <v>163</v>
      </c>
      <c r="B14" s="6" t="s">
        <v>135</v>
      </c>
      <c r="C14" s="6" t="s">
        <v>57</v>
      </c>
      <c r="D14" s="32">
        <v>44245</v>
      </c>
      <c r="E14" s="6">
        <v>2022</v>
      </c>
      <c r="F14" s="6" t="s">
        <v>164</v>
      </c>
      <c r="G14" s="6" t="s">
        <v>137</v>
      </c>
      <c r="H14" s="6" t="s">
        <v>137</v>
      </c>
      <c r="I14" s="6" t="s">
        <v>165</v>
      </c>
      <c r="J14" s="6">
        <v>1</v>
      </c>
      <c r="K14" s="6" t="s">
        <v>166</v>
      </c>
      <c r="L14" s="6" t="s">
        <v>137</v>
      </c>
      <c r="M14" s="6" t="s">
        <v>167</v>
      </c>
      <c r="N14" s="6">
        <v>28328</v>
      </c>
      <c r="O14" s="6" t="s">
        <v>168</v>
      </c>
      <c r="P14" s="16" t="s">
        <v>169</v>
      </c>
      <c r="Q14" s="6" t="s">
        <v>143</v>
      </c>
      <c r="R14" s="6" t="s">
        <v>143</v>
      </c>
      <c r="S14" s="6" t="s">
        <v>143</v>
      </c>
      <c r="T14" s="6" t="s">
        <v>143</v>
      </c>
      <c r="U14" s="6" t="s">
        <v>170</v>
      </c>
      <c r="V14" s="26">
        <v>1281995</v>
      </c>
      <c r="W14" s="11" t="s">
        <v>137</v>
      </c>
      <c r="X14" s="11" t="s">
        <v>137</v>
      </c>
      <c r="Y14" s="6" t="s">
        <v>143</v>
      </c>
      <c r="Z14" s="6" t="s">
        <v>143</v>
      </c>
      <c r="AA14" s="15" t="s">
        <v>143</v>
      </c>
      <c r="AB14" s="15" t="s">
        <v>143</v>
      </c>
      <c r="AC14" s="6" t="s">
        <v>137</v>
      </c>
      <c r="AD14" s="6" t="s">
        <v>137</v>
      </c>
      <c r="AE14" s="6" t="s">
        <v>9</v>
      </c>
      <c r="AF14" s="22">
        <v>1281995</v>
      </c>
      <c r="AG14" s="22">
        <v>0</v>
      </c>
      <c r="AH14" s="15" t="s">
        <v>137</v>
      </c>
      <c r="AI14" s="15" t="s">
        <v>137</v>
      </c>
      <c r="AJ14" s="6" t="s">
        <v>143</v>
      </c>
      <c r="AK14" s="6" t="s">
        <v>143</v>
      </c>
      <c r="AL14" s="15" t="s">
        <v>143</v>
      </c>
      <c r="AM14" s="15" t="s">
        <v>143</v>
      </c>
      <c r="AN14" s="15" t="s">
        <v>145</v>
      </c>
      <c r="AO14" s="15" t="s">
        <v>143</v>
      </c>
      <c r="AP14" s="6" t="s">
        <v>143</v>
      </c>
      <c r="AQ14" s="11" t="s">
        <v>143</v>
      </c>
      <c r="AR14" s="11">
        <v>0</v>
      </c>
    </row>
    <row r="15" spans="1:44" ht="15.6" x14ac:dyDescent="0.3">
      <c r="A15" s="12" t="s">
        <v>171</v>
      </c>
      <c r="B15" s="6" t="s">
        <v>135</v>
      </c>
      <c r="C15" s="6" t="s">
        <v>57</v>
      </c>
      <c r="D15" s="32">
        <v>44301</v>
      </c>
      <c r="E15" s="6">
        <v>2022</v>
      </c>
      <c r="F15" s="6" t="s">
        <v>172</v>
      </c>
      <c r="G15" s="6" t="s">
        <v>137</v>
      </c>
      <c r="H15" s="6" t="s">
        <v>137</v>
      </c>
      <c r="I15" s="6" t="s">
        <v>173</v>
      </c>
      <c r="J15" s="6">
        <v>1</v>
      </c>
      <c r="K15" s="6" t="s">
        <v>174</v>
      </c>
      <c r="L15" s="6" t="s">
        <v>137</v>
      </c>
      <c r="M15" s="6" t="s">
        <v>175</v>
      </c>
      <c r="N15" s="6">
        <v>28151</v>
      </c>
      <c r="O15" s="6" t="s">
        <v>176</v>
      </c>
      <c r="P15" s="16" t="s">
        <v>177</v>
      </c>
      <c r="Q15" s="6" t="s">
        <v>143</v>
      </c>
      <c r="R15" s="6" t="s">
        <v>143</v>
      </c>
      <c r="S15" s="6" t="s">
        <v>143</v>
      </c>
      <c r="T15" s="6" t="s">
        <v>143</v>
      </c>
      <c r="U15" s="6" t="s">
        <v>178</v>
      </c>
      <c r="V15" s="26">
        <v>1272030</v>
      </c>
      <c r="W15" s="11" t="s">
        <v>137</v>
      </c>
      <c r="X15" s="11" t="s">
        <v>137</v>
      </c>
      <c r="Y15" s="6" t="s">
        <v>143</v>
      </c>
      <c r="Z15" s="6" t="s">
        <v>143</v>
      </c>
      <c r="AA15" s="15" t="s">
        <v>143</v>
      </c>
      <c r="AB15" s="15" t="s">
        <v>143</v>
      </c>
      <c r="AC15" s="6" t="s">
        <v>137</v>
      </c>
      <c r="AD15" s="6" t="s">
        <v>137</v>
      </c>
      <c r="AE15" s="6" t="s">
        <v>9</v>
      </c>
      <c r="AF15" s="22">
        <v>1272030</v>
      </c>
      <c r="AG15" s="22">
        <v>0</v>
      </c>
      <c r="AH15" s="15" t="s">
        <v>137</v>
      </c>
      <c r="AI15" s="15" t="s">
        <v>137</v>
      </c>
      <c r="AJ15" s="6" t="s">
        <v>143</v>
      </c>
      <c r="AK15" s="6" t="s">
        <v>143</v>
      </c>
      <c r="AL15" s="15" t="s">
        <v>143</v>
      </c>
      <c r="AM15" s="15" t="s">
        <v>143</v>
      </c>
      <c r="AN15" s="15" t="s">
        <v>145</v>
      </c>
      <c r="AO15" s="15" t="s">
        <v>143</v>
      </c>
      <c r="AP15" s="6" t="s">
        <v>143</v>
      </c>
      <c r="AQ15" s="11" t="s">
        <v>143</v>
      </c>
      <c r="AR15" s="11">
        <v>0</v>
      </c>
    </row>
    <row r="16" spans="1:44" ht="15.6" x14ac:dyDescent="0.3">
      <c r="A16" s="12" t="s">
        <v>179</v>
      </c>
      <c r="B16" s="6" t="s">
        <v>135</v>
      </c>
      <c r="C16" s="6" t="s">
        <v>57</v>
      </c>
      <c r="D16" s="32">
        <v>44364</v>
      </c>
      <c r="E16" s="6">
        <v>2022</v>
      </c>
      <c r="F16" s="6" t="s">
        <v>180</v>
      </c>
      <c r="G16" s="6" t="s">
        <v>137</v>
      </c>
      <c r="H16" s="6" t="s">
        <v>137</v>
      </c>
      <c r="I16" s="6" t="s">
        <v>181</v>
      </c>
      <c r="J16" s="6">
        <v>2</v>
      </c>
      <c r="K16" s="6" t="s">
        <v>182</v>
      </c>
      <c r="L16" s="6" t="s">
        <v>137</v>
      </c>
      <c r="M16" s="6" t="s">
        <v>183</v>
      </c>
      <c r="N16" s="6">
        <v>28640</v>
      </c>
      <c r="O16" s="6" t="s">
        <v>184</v>
      </c>
      <c r="P16" s="16" t="s">
        <v>185</v>
      </c>
      <c r="Q16" s="6" t="s">
        <v>143</v>
      </c>
      <c r="R16" s="6" t="s">
        <v>143</v>
      </c>
      <c r="S16" s="6" t="s">
        <v>143</v>
      </c>
      <c r="T16" s="6" t="s">
        <v>143</v>
      </c>
      <c r="U16" s="6" t="s">
        <v>186</v>
      </c>
      <c r="V16" s="26">
        <v>438024</v>
      </c>
      <c r="W16" s="11" t="s">
        <v>137</v>
      </c>
      <c r="X16" s="11" t="s">
        <v>137</v>
      </c>
      <c r="Y16" s="6" t="s">
        <v>143</v>
      </c>
      <c r="Z16" s="6" t="s">
        <v>143</v>
      </c>
      <c r="AA16" s="15" t="s">
        <v>143</v>
      </c>
      <c r="AB16" s="15" t="s">
        <v>143</v>
      </c>
      <c r="AC16" s="6" t="s">
        <v>137</v>
      </c>
      <c r="AD16" s="6" t="s">
        <v>137</v>
      </c>
      <c r="AE16" s="6" t="s">
        <v>9</v>
      </c>
      <c r="AF16" s="22">
        <v>438024</v>
      </c>
      <c r="AG16" s="22">
        <v>0</v>
      </c>
      <c r="AH16" s="15" t="s">
        <v>137</v>
      </c>
      <c r="AI16" s="15" t="s">
        <v>137</v>
      </c>
      <c r="AJ16" s="6" t="s">
        <v>143</v>
      </c>
      <c r="AK16" s="6" t="s">
        <v>143</v>
      </c>
      <c r="AL16" s="15" t="s">
        <v>143</v>
      </c>
      <c r="AM16" s="15" t="s">
        <v>143</v>
      </c>
      <c r="AN16" s="15" t="s">
        <v>145</v>
      </c>
      <c r="AO16" s="15" t="s">
        <v>143</v>
      </c>
      <c r="AP16" s="6" t="s">
        <v>143</v>
      </c>
      <c r="AQ16" s="11" t="s">
        <v>143</v>
      </c>
      <c r="AR16" s="11">
        <v>0</v>
      </c>
    </row>
    <row r="17" spans="1:44" ht="15.6" x14ac:dyDescent="0.3">
      <c r="A17" s="12" t="s">
        <v>187</v>
      </c>
      <c r="B17" s="6" t="s">
        <v>135</v>
      </c>
      <c r="C17" s="6" t="s">
        <v>57</v>
      </c>
      <c r="D17" s="32">
        <v>44427</v>
      </c>
      <c r="E17" s="6">
        <v>2022</v>
      </c>
      <c r="F17" s="6" t="s">
        <v>188</v>
      </c>
      <c r="G17" s="6" t="s">
        <v>189</v>
      </c>
      <c r="H17" s="6" t="s">
        <v>57</v>
      </c>
      <c r="I17" s="6" t="s">
        <v>190</v>
      </c>
      <c r="J17" s="6">
        <v>1</v>
      </c>
      <c r="K17" s="6" t="s">
        <v>191</v>
      </c>
      <c r="L17" s="6" t="s">
        <v>57</v>
      </c>
      <c r="M17" s="6" t="s">
        <v>192</v>
      </c>
      <c r="N17" s="6">
        <v>28739</v>
      </c>
      <c r="O17" s="6" t="s">
        <v>193</v>
      </c>
      <c r="P17" s="16" t="s">
        <v>194</v>
      </c>
      <c r="Q17" s="6">
        <v>321113</v>
      </c>
      <c r="R17" s="6" t="s">
        <v>143</v>
      </c>
      <c r="S17" s="6" t="s">
        <v>77</v>
      </c>
      <c r="T17" s="6" t="s">
        <v>143</v>
      </c>
      <c r="U17" s="6" t="s">
        <v>178</v>
      </c>
      <c r="V17" s="26">
        <v>446198</v>
      </c>
      <c r="W17" s="11" t="s">
        <v>137</v>
      </c>
      <c r="X17" s="11" t="s">
        <v>137</v>
      </c>
      <c r="Y17" s="6" t="s">
        <v>143</v>
      </c>
      <c r="Z17" s="6" t="s">
        <v>143</v>
      </c>
      <c r="AA17" s="15" t="s">
        <v>143</v>
      </c>
      <c r="AB17" s="15" t="s">
        <v>143</v>
      </c>
      <c r="AC17" s="6" t="s">
        <v>137</v>
      </c>
      <c r="AD17" s="6" t="s">
        <v>137</v>
      </c>
      <c r="AE17" s="6" t="s">
        <v>9</v>
      </c>
      <c r="AF17" s="22">
        <v>446198</v>
      </c>
      <c r="AG17" s="22">
        <v>0</v>
      </c>
      <c r="AH17" s="15" t="s">
        <v>137</v>
      </c>
      <c r="AI17" s="15" t="s">
        <v>137</v>
      </c>
      <c r="AJ17" s="6" t="s">
        <v>143</v>
      </c>
      <c r="AK17" s="6" t="s">
        <v>143</v>
      </c>
      <c r="AL17" s="15" t="s">
        <v>143</v>
      </c>
      <c r="AM17" s="15" t="s">
        <v>143</v>
      </c>
      <c r="AN17" s="15" t="s">
        <v>145</v>
      </c>
      <c r="AO17" s="15" t="s">
        <v>143</v>
      </c>
      <c r="AP17" s="6" t="s">
        <v>143</v>
      </c>
      <c r="AQ17" s="11" t="s">
        <v>143</v>
      </c>
      <c r="AR17" s="11">
        <v>0</v>
      </c>
    </row>
    <row r="18" spans="1:44" ht="15.6" x14ac:dyDescent="0.3">
      <c r="A18" s="12" t="s">
        <v>195</v>
      </c>
      <c r="B18" s="6" t="s">
        <v>135</v>
      </c>
      <c r="C18" s="6" t="s">
        <v>57</v>
      </c>
      <c r="D18" s="32">
        <v>44427</v>
      </c>
      <c r="E18" s="6">
        <v>2022</v>
      </c>
      <c r="F18" s="6" t="s">
        <v>196</v>
      </c>
      <c r="G18" s="6" t="s">
        <v>197</v>
      </c>
      <c r="H18" s="6" t="s">
        <v>72</v>
      </c>
      <c r="I18" s="6" t="s">
        <v>198</v>
      </c>
      <c r="J18" s="6">
        <v>2</v>
      </c>
      <c r="K18" s="6" t="s">
        <v>199</v>
      </c>
      <c r="L18" s="6" t="s">
        <v>72</v>
      </c>
      <c r="M18" s="6" t="s">
        <v>200</v>
      </c>
      <c r="N18" s="6">
        <v>28002</v>
      </c>
      <c r="O18" s="6" t="s">
        <v>201</v>
      </c>
      <c r="P18" s="16" t="s">
        <v>202</v>
      </c>
      <c r="Q18" s="6">
        <v>336390</v>
      </c>
      <c r="R18" s="6" t="s">
        <v>143</v>
      </c>
      <c r="S18" s="6" t="s">
        <v>77</v>
      </c>
      <c r="T18" s="6" t="s">
        <v>143</v>
      </c>
      <c r="U18" s="6" t="s">
        <v>144</v>
      </c>
      <c r="V18" s="26">
        <v>300000</v>
      </c>
      <c r="W18" s="11" t="s">
        <v>137</v>
      </c>
      <c r="X18" s="11" t="s">
        <v>137</v>
      </c>
      <c r="Y18" s="6" t="s">
        <v>143</v>
      </c>
      <c r="Z18" s="6" t="s">
        <v>143</v>
      </c>
      <c r="AA18" s="15" t="s">
        <v>143</v>
      </c>
      <c r="AB18" s="15" t="s">
        <v>143</v>
      </c>
      <c r="AC18" s="6" t="s">
        <v>137</v>
      </c>
      <c r="AD18" s="6" t="s">
        <v>137</v>
      </c>
      <c r="AE18" s="6" t="s">
        <v>9</v>
      </c>
      <c r="AF18" s="22">
        <v>300000</v>
      </c>
      <c r="AG18" s="22">
        <v>0</v>
      </c>
      <c r="AH18" s="15" t="s">
        <v>137</v>
      </c>
      <c r="AI18" s="15" t="s">
        <v>137</v>
      </c>
      <c r="AJ18" s="6" t="s">
        <v>143</v>
      </c>
      <c r="AK18" s="6" t="s">
        <v>143</v>
      </c>
      <c r="AL18" s="15" t="s">
        <v>143</v>
      </c>
      <c r="AM18" s="15" t="s">
        <v>143</v>
      </c>
      <c r="AN18" s="15" t="s">
        <v>145</v>
      </c>
      <c r="AO18" s="15" t="s">
        <v>143</v>
      </c>
      <c r="AP18" s="6" t="s">
        <v>143</v>
      </c>
      <c r="AQ18" s="11" t="s">
        <v>143</v>
      </c>
      <c r="AR18" s="11">
        <v>0</v>
      </c>
    </row>
    <row r="19" spans="1:44" ht="15.6" x14ac:dyDescent="0.3">
      <c r="A19" s="12" t="s">
        <v>203</v>
      </c>
      <c r="B19" s="6" t="s">
        <v>135</v>
      </c>
      <c r="C19" s="6" t="s">
        <v>57</v>
      </c>
      <c r="D19" s="32">
        <v>44435</v>
      </c>
      <c r="E19" s="6">
        <v>2022</v>
      </c>
      <c r="F19" s="6" t="s">
        <v>204</v>
      </c>
      <c r="G19" s="6" t="s">
        <v>137</v>
      </c>
      <c r="H19" s="6" t="s">
        <v>72</v>
      </c>
      <c r="I19" s="6" t="s">
        <v>198</v>
      </c>
      <c r="J19" s="6" t="s">
        <v>205</v>
      </c>
      <c r="K19" s="6" t="s">
        <v>206</v>
      </c>
      <c r="L19" s="6" t="s">
        <v>72</v>
      </c>
      <c r="M19" s="6" t="s">
        <v>207</v>
      </c>
      <c r="N19" s="6">
        <v>28219</v>
      </c>
      <c r="O19" s="6" t="s">
        <v>208</v>
      </c>
      <c r="P19" s="16" t="s">
        <v>209</v>
      </c>
      <c r="Q19" s="6">
        <v>326122</v>
      </c>
      <c r="R19" s="6" t="s">
        <v>143</v>
      </c>
      <c r="S19" s="6" t="s">
        <v>153</v>
      </c>
      <c r="T19" s="6" t="s">
        <v>143</v>
      </c>
      <c r="U19" s="6" t="s">
        <v>186</v>
      </c>
      <c r="V19" s="26">
        <v>2500000</v>
      </c>
      <c r="W19" s="11" t="s">
        <v>137</v>
      </c>
      <c r="X19" s="11" t="s">
        <v>137</v>
      </c>
      <c r="Y19" s="6" t="s">
        <v>143</v>
      </c>
      <c r="Z19" s="6" t="s">
        <v>143</v>
      </c>
      <c r="AA19" s="15" t="s">
        <v>143</v>
      </c>
      <c r="AB19" s="15" t="s">
        <v>143</v>
      </c>
      <c r="AC19" s="6" t="s">
        <v>137</v>
      </c>
      <c r="AD19" s="6" t="s">
        <v>137</v>
      </c>
      <c r="AE19" s="6" t="s">
        <v>11</v>
      </c>
      <c r="AF19" s="22">
        <v>0</v>
      </c>
      <c r="AG19" s="22">
        <v>2500000</v>
      </c>
      <c r="AH19" s="15" t="s">
        <v>137</v>
      </c>
      <c r="AI19" s="15" t="s">
        <v>137</v>
      </c>
      <c r="AJ19" s="6" t="s">
        <v>143</v>
      </c>
      <c r="AK19" s="6" t="s">
        <v>143</v>
      </c>
      <c r="AL19" s="15" t="s">
        <v>143</v>
      </c>
      <c r="AM19" s="15" t="s">
        <v>143</v>
      </c>
      <c r="AN19" s="15" t="s">
        <v>145</v>
      </c>
      <c r="AO19" s="15" t="s">
        <v>143</v>
      </c>
      <c r="AP19" s="6" t="s">
        <v>143</v>
      </c>
      <c r="AQ19" s="11" t="s">
        <v>143</v>
      </c>
      <c r="AR19" s="11">
        <v>2500000</v>
      </c>
    </row>
    <row r="20" spans="1:44" ht="15.6" x14ac:dyDescent="0.3">
      <c r="A20" s="12" t="s">
        <v>210</v>
      </c>
      <c r="B20" s="6" t="s">
        <v>135</v>
      </c>
      <c r="C20" s="6" t="s">
        <v>57</v>
      </c>
      <c r="D20" s="32">
        <v>44490</v>
      </c>
      <c r="E20" s="6">
        <v>2022</v>
      </c>
      <c r="F20" s="6" t="s">
        <v>211</v>
      </c>
      <c r="G20" s="6" t="s">
        <v>212</v>
      </c>
      <c r="H20" s="6" t="s">
        <v>72</v>
      </c>
      <c r="I20" s="6" t="s">
        <v>213</v>
      </c>
      <c r="J20" s="6">
        <v>2</v>
      </c>
      <c r="K20" s="6" t="s">
        <v>214</v>
      </c>
      <c r="L20" s="6" t="s">
        <v>72</v>
      </c>
      <c r="M20" s="6" t="s">
        <v>215</v>
      </c>
      <c r="N20" s="6">
        <v>27401</v>
      </c>
      <c r="O20" s="6" t="s">
        <v>216</v>
      </c>
      <c r="P20" s="16" t="s">
        <v>217</v>
      </c>
      <c r="Q20" s="6">
        <v>424330</v>
      </c>
      <c r="R20" s="6" t="s">
        <v>143</v>
      </c>
      <c r="S20" s="6" t="s">
        <v>218</v>
      </c>
      <c r="T20" s="6" t="s">
        <v>143</v>
      </c>
      <c r="U20" s="6" t="s">
        <v>178</v>
      </c>
      <c r="V20" s="26">
        <v>500000</v>
      </c>
      <c r="W20" s="11" t="s">
        <v>137</v>
      </c>
      <c r="X20" s="11" t="s">
        <v>137</v>
      </c>
      <c r="Y20" s="6" t="s">
        <v>143</v>
      </c>
      <c r="Z20" s="6" t="s">
        <v>143</v>
      </c>
      <c r="AA20" s="15" t="s">
        <v>143</v>
      </c>
      <c r="AB20" s="15" t="s">
        <v>143</v>
      </c>
      <c r="AC20" s="6" t="s">
        <v>137</v>
      </c>
      <c r="AD20" s="6" t="s">
        <v>137</v>
      </c>
      <c r="AE20" s="6" t="s">
        <v>9</v>
      </c>
      <c r="AF20" s="22">
        <v>500000</v>
      </c>
      <c r="AG20" s="22">
        <v>0</v>
      </c>
      <c r="AH20" s="15" t="s">
        <v>137</v>
      </c>
      <c r="AI20" s="15" t="s">
        <v>137</v>
      </c>
      <c r="AJ20" s="6" t="s">
        <v>143</v>
      </c>
      <c r="AK20" s="6" t="s">
        <v>143</v>
      </c>
      <c r="AL20" s="15" t="s">
        <v>143</v>
      </c>
      <c r="AM20" s="15" t="s">
        <v>143</v>
      </c>
      <c r="AN20" s="15" t="s">
        <v>145</v>
      </c>
      <c r="AO20" s="15" t="s">
        <v>143</v>
      </c>
      <c r="AP20" s="6" t="s">
        <v>143</v>
      </c>
      <c r="AQ20" s="11" t="s">
        <v>143</v>
      </c>
      <c r="AR20" s="11">
        <v>0</v>
      </c>
    </row>
    <row r="21" spans="1:44" ht="15.6" x14ac:dyDescent="0.3">
      <c r="A21" s="12" t="s">
        <v>219</v>
      </c>
      <c r="B21" s="6" t="s">
        <v>135</v>
      </c>
      <c r="C21" s="6" t="s">
        <v>57</v>
      </c>
      <c r="D21" s="32">
        <v>44609</v>
      </c>
      <c r="E21" s="6">
        <v>2022</v>
      </c>
      <c r="F21" s="6" t="s">
        <v>220</v>
      </c>
      <c r="G21" s="6" t="s">
        <v>137</v>
      </c>
      <c r="H21" s="6" t="s">
        <v>137</v>
      </c>
      <c r="I21" s="6" t="s">
        <v>221</v>
      </c>
      <c r="J21" s="6">
        <v>2</v>
      </c>
      <c r="K21" s="6" t="s">
        <v>222</v>
      </c>
      <c r="L21" s="6" t="s">
        <v>137</v>
      </c>
      <c r="M21" s="6" t="s">
        <v>223</v>
      </c>
      <c r="N21" s="6">
        <v>27858</v>
      </c>
      <c r="O21" s="6" t="s">
        <v>224</v>
      </c>
      <c r="P21" s="16" t="s">
        <v>225</v>
      </c>
      <c r="Q21" s="6" t="s">
        <v>143</v>
      </c>
      <c r="R21" s="6" t="s">
        <v>143</v>
      </c>
      <c r="S21" s="6" t="s">
        <v>143</v>
      </c>
      <c r="T21" s="6" t="s">
        <v>143</v>
      </c>
      <c r="U21" s="6" t="s">
        <v>178</v>
      </c>
      <c r="V21" s="26">
        <v>342900</v>
      </c>
      <c r="W21" s="11" t="s">
        <v>137</v>
      </c>
      <c r="X21" s="11" t="s">
        <v>137</v>
      </c>
      <c r="Y21" s="6" t="s">
        <v>143</v>
      </c>
      <c r="Z21" s="6" t="s">
        <v>143</v>
      </c>
      <c r="AA21" s="15" t="s">
        <v>143</v>
      </c>
      <c r="AB21" s="15" t="s">
        <v>143</v>
      </c>
      <c r="AC21" s="6" t="s">
        <v>137</v>
      </c>
      <c r="AD21" s="6" t="s">
        <v>137</v>
      </c>
      <c r="AE21" s="6" t="s">
        <v>9</v>
      </c>
      <c r="AF21" s="22">
        <v>342900</v>
      </c>
      <c r="AG21" s="22">
        <v>0</v>
      </c>
      <c r="AH21" s="15" t="s">
        <v>137</v>
      </c>
      <c r="AI21" s="15" t="s">
        <v>137</v>
      </c>
      <c r="AJ21" s="6" t="s">
        <v>143</v>
      </c>
      <c r="AK21" s="6" t="s">
        <v>143</v>
      </c>
      <c r="AL21" s="15" t="s">
        <v>143</v>
      </c>
      <c r="AM21" s="15" t="s">
        <v>143</v>
      </c>
      <c r="AN21" s="15" t="s">
        <v>145</v>
      </c>
      <c r="AO21" s="15" t="s">
        <v>143</v>
      </c>
      <c r="AP21" s="6" t="s">
        <v>143</v>
      </c>
      <c r="AQ21" s="11" t="s">
        <v>143</v>
      </c>
      <c r="AR21" s="11">
        <v>0</v>
      </c>
    </row>
    <row r="22" spans="1:44" ht="15.6" x14ac:dyDescent="0.3">
      <c r="A22" s="12" t="s">
        <v>226</v>
      </c>
      <c r="B22" s="6" t="s">
        <v>135</v>
      </c>
      <c r="C22" s="6" t="s">
        <v>57</v>
      </c>
      <c r="D22" s="32">
        <v>44609</v>
      </c>
      <c r="E22" s="6">
        <v>2022</v>
      </c>
      <c r="F22" s="6" t="s">
        <v>227</v>
      </c>
      <c r="G22" s="6" t="s">
        <v>137</v>
      </c>
      <c r="H22" s="6" t="s">
        <v>137</v>
      </c>
      <c r="I22" s="6" t="s">
        <v>60</v>
      </c>
      <c r="J22" s="6">
        <v>2</v>
      </c>
      <c r="K22" s="6" t="s">
        <v>228</v>
      </c>
      <c r="L22" s="6" t="s">
        <v>137</v>
      </c>
      <c r="M22" s="6" t="s">
        <v>229</v>
      </c>
      <c r="N22" s="6">
        <v>27549</v>
      </c>
      <c r="O22" s="6" t="s">
        <v>230</v>
      </c>
      <c r="P22" s="16" t="s">
        <v>231</v>
      </c>
      <c r="Q22" s="6" t="s">
        <v>143</v>
      </c>
      <c r="R22" s="6" t="s">
        <v>143</v>
      </c>
      <c r="S22" s="6" t="s">
        <v>143</v>
      </c>
      <c r="T22" s="6" t="s">
        <v>143</v>
      </c>
      <c r="U22" s="6" t="s">
        <v>170</v>
      </c>
      <c r="V22" s="26">
        <v>377305</v>
      </c>
      <c r="W22" s="11" t="s">
        <v>137</v>
      </c>
      <c r="X22" s="11" t="s">
        <v>137</v>
      </c>
      <c r="Y22" s="6" t="s">
        <v>143</v>
      </c>
      <c r="Z22" s="6" t="s">
        <v>143</v>
      </c>
      <c r="AA22" s="15" t="s">
        <v>143</v>
      </c>
      <c r="AB22" s="15" t="s">
        <v>143</v>
      </c>
      <c r="AC22" s="6" t="s">
        <v>137</v>
      </c>
      <c r="AD22" s="6" t="s">
        <v>137</v>
      </c>
      <c r="AE22" s="6" t="s">
        <v>9</v>
      </c>
      <c r="AF22" s="22">
        <v>377305</v>
      </c>
      <c r="AG22" s="22">
        <v>0</v>
      </c>
      <c r="AH22" s="15" t="s">
        <v>137</v>
      </c>
      <c r="AI22" s="15" t="s">
        <v>137</v>
      </c>
      <c r="AJ22" s="6" t="s">
        <v>143</v>
      </c>
      <c r="AK22" s="6" t="s">
        <v>143</v>
      </c>
      <c r="AL22" s="15" t="s">
        <v>143</v>
      </c>
      <c r="AM22" s="15" t="s">
        <v>143</v>
      </c>
      <c r="AN22" s="15" t="s">
        <v>145</v>
      </c>
      <c r="AO22" s="15" t="s">
        <v>143</v>
      </c>
      <c r="AP22" s="6" t="s">
        <v>143</v>
      </c>
      <c r="AQ22" s="11" t="s">
        <v>143</v>
      </c>
      <c r="AR22" s="11">
        <v>0</v>
      </c>
    </row>
    <row r="23" spans="1:44" ht="15.6" x14ac:dyDescent="0.3">
      <c r="A23" s="12" t="s">
        <v>232</v>
      </c>
      <c r="B23" s="6" t="s">
        <v>135</v>
      </c>
      <c r="C23" s="6" t="s">
        <v>57</v>
      </c>
      <c r="D23" s="32">
        <v>44609</v>
      </c>
      <c r="E23" s="6">
        <v>2022</v>
      </c>
      <c r="F23" s="6" t="s">
        <v>233</v>
      </c>
      <c r="G23" s="6" t="s">
        <v>137</v>
      </c>
      <c r="H23" s="6" t="s">
        <v>137</v>
      </c>
      <c r="I23" s="6" t="s">
        <v>234</v>
      </c>
      <c r="J23" s="6">
        <v>2</v>
      </c>
      <c r="K23" s="6" t="s">
        <v>235</v>
      </c>
      <c r="L23" s="6" t="s">
        <v>137</v>
      </c>
      <c r="M23" s="6" t="s">
        <v>236</v>
      </c>
      <c r="N23" s="6">
        <v>27205</v>
      </c>
      <c r="O23" s="6" t="s">
        <v>237</v>
      </c>
      <c r="P23" s="16" t="s">
        <v>238</v>
      </c>
      <c r="Q23" s="6" t="s">
        <v>143</v>
      </c>
      <c r="R23" s="6" t="s">
        <v>143</v>
      </c>
      <c r="S23" s="6" t="s">
        <v>143</v>
      </c>
      <c r="T23" s="6" t="s">
        <v>143</v>
      </c>
      <c r="U23" s="6" t="s">
        <v>186</v>
      </c>
      <c r="V23" s="26">
        <v>1000000</v>
      </c>
      <c r="W23" s="11" t="s">
        <v>137</v>
      </c>
      <c r="X23" s="11" t="s">
        <v>137</v>
      </c>
      <c r="Y23" s="6" t="s">
        <v>143</v>
      </c>
      <c r="Z23" s="6" t="s">
        <v>143</v>
      </c>
      <c r="AA23" s="15" t="s">
        <v>143</v>
      </c>
      <c r="AB23" s="15" t="s">
        <v>143</v>
      </c>
      <c r="AC23" s="6" t="s">
        <v>137</v>
      </c>
      <c r="AD23" s="6" t="s">
        <v>137</v>
      </c>
      <c r="AE23" s="6" t="s">
        <v>9</v>
      </c>
      <c r="AF23" s="22">
        <v>1000000</v>
      </c>
      <c r="AG23" s="22">
        <v>0</v>
      </c>
      <c r="AH23" s="15" t="s">
        <v>137</v>
      </c>
      <c r="AI23" s="15" t="s">
        <v>137</v>
      </c>
      <c r="AJ23" s="6" t="s">
        <v>143</v>
      </c>
      <c r="AK23" s="6" t="s">
        <v>143</v>
      </c>
      <c r="AL23" s="15" t="s">
        <v>143</v>
      </c>
      <c r="AM23" s="15" t="s">
        <v>143</v>
      </c>
      <c r="AN23" s="15" t="s">
        <v>145</v>
      </c>
      <c r="AO23" s="15" t="s">
        <v>143</v>
      </c>
      <c r="AP23" s="6" t="s">
        <v>143</v>
      </c>
      <c r="AQ23" s="11" t="s">
        <v>143</v>
      </c>
      <c r="AR23" s="11">
        <v>0</v>
      </c>
    </row>
    <row r="24" spans="1:44" ht="15.6" x14ac:dyDescent="0.3">
      <c r="A24" s="12" t="s">
        <v>239</v>
      </c>
      <c r="B24" s="6" t="s">
        <v>135</v>
      </c>
      <c r="C24" s="6" t="s">
        <v>57</v>
      </c>
      <c r="D24" s="32">
        <v>44672</v>
      </c>
      <c r="E24" s="6">
        <v>2022</v>
      </c>
      <c r="F24" s="6" t="s">
        <v>240</v>
      </c>
      <c r="G24" s="6" t="s">
        <v>241</v>
      </c>
      <c r="H24" s="6" t="s">
        <v>72</v>
      </c>
      <c r="I24" s="6" t="s">
        <v>82</v>
      </c>
      <c r="J24" s="6">
        <v>2</v>
      </c>
      <c r="K24" s="6" t="s">
        <v>242</v>
      </c>
      <c r="L24" s="6" t="s">
        <v>57</v>
      </c>
      <c r="M24" s="6" t="s">
        <v>243</v>
      </c>
      <c r="N24" s="6">
        <v>27360</v>
      </c>
      <c r="O24" s="6" t="s">
        <v>244</v>
      </c>
      <c r="P24" s="16" t="s">
        <v>245</v>
      </c>
      <c r="Q24" s="6">
        <v>331110</v>
      </c>
      <c r="R24" s="6" t="s">
        <v>143</v>
      </c>
      <c r="S24" s="6" t="s">
        <v>77</v>
      </c>
      <c r="T24" s="6" t="s">
        <v>143</v>
      </c>
      <c r="U24" s="6" t="s">
        <v>178</v>
      </c>
      <c r="V24" s="26">
        <v>825000</v>
      </c>
      <c r="W24" s="11" t="s">
        <v>137</v>
      </c>
      <c r="X24" s="11" t="s">
        <v>137</v>
      </c>
      <c r="Y24" s="6" t="s">
        <v>143</v>
      </c>
      <c r="Z24" s="6" t="s">
        <v>143</v>
      </c>
      <c r="AA24" s="15" t="s">
        <v>143</v>
      </c>
      <c r="AB24" s="15" t="s">
        <v>143</v>
      </c>
      <c r="AC24" s="6" t="s">
        <v>137</v>
      </c>
      <c r="AD24" s="6" t="s">
        <v>137</v>
      </c>
      <c r="AE24" s="6" t="s">
        <v>9</v>
      </c>
      <c r="AF24" s="22">
        <v>825000</v>
      </c>
      <c r="AG24" s="22">
        <v>0</v>
      </c>
      <c r="AH24" s="15" t="s">
        <v>137</v>
      </c>
      <c r="AI24" s="15" t="s">
        <v>137</v>
      </c>
      <c r="AJ24" s="6" t="s">
        <v>143</v>
      </c>
      <c r="AK24" s="6" t="s">
        <v>143</v>
      </c>
      <c r="AL24" s="15" t="s">
        <v>143</v>
      </c>
      <c r="AM24" s="15" t="s">
        <v>143</v>
      </c>
      <c r="AN24" s="15" t="s">
        <v>145</v>
      </c>
      <c r="AO24" s="15" t="s">
        <v>143</v>
      </c>
      <c r="AP24" s="6" t="s">
        <v>143</v>
      </c>
      <c r="AQ24" s="11" t="s">
        <v>143</v>
      </c>
      <c r="AR24" s="11">
        <v>0</v>
      </c>
    </row>
    <row r="25" spans="1:44" ht="15.6" x14ac:dyDescent="0.3">
      <c r="A25" s="12" t="s">
        <v>246</v>
      </c>
      <c r="B25" s="6" t="s">
        <v>135</v>
      </c>
      <c r="C25" s="6" t="s">
        <v>57</v>
      </c>
      <c r="D25" s="32">
        <v>44728</v>
      </c>
      <c r="E25" s="6">
        <v>2022</v>
      </c>
      <c r="F25" s="6" t="s">
        <v>247</v>
      </c>
      <c r="G25" s="6" t="s">
        <v>248</v>
      </c>
      <c r="H25" s="6" t="s">
        <v>72</v>
      </c>
      <c r="I25" s="6" t="s">
        <v>98</v>
      </c>
      <c r="J25" s="6">
        <v>1</v>
      </c>
      <c r="K25" s="6" t="s">
        <v>249</v>
      </c>
      <c r="L25" s="6" t="s">
        <v>72</v>
      </c>
      <c r="M25" s="6" t="s">
        <v>250</v>
      </c>
      <c r="N25" s="6">
        <v>28655</v>
      </c>
      <c r="O25" s="6" t="s">
        <v>251</v>
      </c>
      <c r="P25" s="16" t="s">
        <v>252</v>
      </c>
      <c r="Q25" s="6">
        <v>312112</v>
      </c>
      <c r="R25" s="6" t="s">
        <v>143</v>
      </c>
      <c r="S25" s="6" t="s">
        <v>77</v>
      </c>
      <c r="T25" s="6" t="s">
        <v>143</v>
      </c>
      <c r="U25" s="6" t="s">
        <v>178</v>
      </c>
      <c r="V25" s="26">
        <v>377497</v>
      </c>
      <c r="W25" s="11" t="s">
        <v>137</v>
      </c>
      <c r="X25" s="11" t="s">
        <v>137</v>
      </c>
      <c r="Y25" s="6" t="s">
        <v>143</v>
      </c>
      <c r="Z25" s="6" t="s">
        <v>143</v>
      </c>
      <c r="AA25" s="15" t="s">
        <v>143</v>
      </c>
      <c r="AB25" s="15" t="s">
        <v>143</v>
      </c>
      <c r="AC25" s="6" t="s">
        <v>137</v>
      </c>
      <c r="AD25" s="6" t="s">
        <v>137</v>
      </c>
      <c r="AE25" s="6" t="s">
        <v>9</v>
      </c>
      <c r="AF25" s="22">
        <v>377497</v>
      </c>
      <c r="AG25" s="22">
        <v>0</v>
      </c>
      <c r="AH25" s="15" t="s">
        <v>137</v>
      </c>
      <c r="AI25" s="15" t="s">
        <v>137</v>
      </c>
      <c r="AJ25" s="6" t="s">
        <v>143</v>
      </c>
      <c r="AK25" s="6" t="s">
        <v>143</v>
      </c>
      <c r="AL25" s="15" t="s">
        <v>143</v>
      </c>
      <c r="AM25" s="15" t="s">
        <v>143</v>
      </c>
      <c r="AN25" s="15" t="s">
        <v>145</v>
      </c>
      <c r="AO25" s="15" t="s">
        <v>143</v>
      </c>
      <c r="AP25" s="6" t="s">
        <v>143</v>
      </c>
      <c r="AQ25" s="11" t="s">
        <v>143</v>
      </c>
      <c r="AR25" s="11">
        <v>0</v>
      </c>
    </row>
    <row r="26" spans="1:44" ht="15.6" x14ac:dyDescent="0.3">
      <c r="A26" s="12" t="s">
        <v>253</v>
      </c>
      <c r="B26" s="12" t="s">
        <v>254</v>
      </c>
      <c r="C26" s="12" t="s">
        <v>57</v>
      </c>
      <c r="D26" s="12" t="s">
        <v>255</v>
      </c>
      <c r="E26" s="12">
        <v>2022</v>
      </c>
      <c r="F26" s="12" t="s">
        <v>256</v>
      </c>
      <c r="G26" s="12" t="s">
        <v>257</v>
      </c>
      <c r="H26" s="12" t="s">
        <v>57</v>
      </c>
      <c r="I26" s="12" t="s">
        <v>213</v>
      </c>
      <c r="J26" s="12">
        <v>2</v>
      </c>
      <c r="K26" s="12" t="s">
        <v>258</v>
      </c>
      <c r="L26" s="12" t="s">
        <v>57</v>
      </c>
      <c r="M26" s="12" t="s">
        <v>259</v>
      </c>
      <c r="N26" s="12" t="s">
        <v>260</v>
      </c>
      <c r="O26" s="12" t="s">
        <v>261</v>
      </c>
      <c r="P26" s="12" t="s">
        <v>262</v>
      </c>
      <c r="Q26" s="12">
        <v>336411</v>
      </c>
      <c r="R26" s="12" t="s">
        <v>263</v>
      </c>
      <c r="S26" s="12" t="s">
        <v>77</v>
      </c>
      <c r="T26" s="12" t="s">
        <v>263</v>
      </c>
      <c r="U26" s="12" t="s">
        <v>264</v>
      </c>
      <c r="V26" s="27">
        <v>96998000</v>
      </c>
      <c r="W26" s="27">
        <v>87298200</v>
      </c>
      <c r="X26" s="27">
        <v>9699800</v>
      </c>
      <c r="Y26" s="12">
        <v>1585</v>
      </c>
      <c r="Z26" s="12" t="s">
        <v>263</v>
      </c>
      <c r="AA26" s="12">
        <v>61913</v>
      </c>
      <c r="AB26" s="12">
        <v>450000000</v>
      </c>
      <c r="AC26" s="12">
        <v>5</v>
      </c>
      <c r="AD26" s="12" t="s">
        <v>265</v>
      </c>
      <c r="AE26" s="12" t="s">
        <v>9</v>
      </c>
      <c r="AF26" s="12">
        <v>87298200</v>
      </c>
      <c r="AG26" s="12">
        <v>0</v>
      </c>
      <c r="AH26" s="12">
        <v>9699800</v>
      </c>
      <c r="AI26" s="12">
        <v>0</v>
      </c>
      <c r="AJ26" s="12" t="s">
        <v>266</v>
      </c>
      <c r="AK26" s="12" t="s">
        <v>266</v>
      </c>
      <c r="AL26" s="12" t="s">
        <v>266</v>
      </c>
      <c r="AM26" s="12" t="s">
        <v>266</v>
      </c>
      <c r="AN26" s="33" t="s">
        <v>263</v>
      </c>
      <c r="AO26" s="12">
        <v>12100002</v>
      </c>
      <c r="AP26" s="12" t="s">
        <v>267</v>
      </c>
      <c r="AQ26" s="27">
        <v>0</v>
      </c>
      <c r="AR26" s="11">
        <f t="shared" ref="AR26:AR40" si="0">IFERROR(AG26-AN26,AG26)</f>
        <v>0</v>
      </c>
    </row>
    <row r="27" spans="1:44" ht="15.6" x14ac:dyDescent="0.3">
      <c r="A27" s="12" t="s">
        <v>268</v>
      </c>
      <c r="B27" s="12" t="s">
        <v>254</v>
      </c>
      <c r="C27" s="12" t="s">
        <v>57</v>
      </c>
      <c r="D27" s="12" t="s">
        <v>269</v>
      </c>
      <c r="E27" s="12">
        <v>2022</v>
      </c>
      <c r="F27" s="12" t="s">
        <v>270</v>
      </c>
      <c r="G27" s="12" t="s">
        <v>271</v>
      </c>
      <c r="H27" s="12" t="s">
        <v>72</v>
      </c>
      <c r="I27" s="12" t="s">
        <v>272</v>
      </c>
      <c r="J27" s="12">
        <v>3</v>
      </c>
      <c r="K27" s="12" t="s">
        <v>273</v>
      </c>
      <c r="L27" s="12" t="s">
        <v>57</v>
      </c>
      <c r="M27" s="12" t="s">
        <v>274</v>
      </c>
      <c r="N27" s="12" t="s">
        <v>275</v>
      </c>
      <c r="O27" s="12" t="s">
        <v>276</v>
      </c>
      <c r="P27" s="12" t="s">
        <v>277</v>
      </c>
      <c r="Q27" s="12">
        <v>325412</v>
      </c>
      <c r="R27" s="12" t="s">
        <v>263</v>
      </c>
      <c r="S27" s="12" t="s">
        <v>77</v>
      </c>
      <c r="T27" s="12" t="s">
        <v>263</v>
      </c>
      <c r="U27" s="12" t="s">
        <v>264</v>
      </c>
      <c r="V27" s="27">
        <v>16169000</v>
      </c>
      <c r="W27" s="27">
        <v>12126750</v>
      </c>
      <c r="X27" s="27">
        <v>4042250</v>
      </c>
      <c r="Y27" s="12">
        <v>530</v>
      </c>
      <c r="Z27" s="12">
        <v>462</v>
      </c>
      <c r="AA27" s="12">
        <v>63500</v>
      </c>
      <c r="AB27" s="12">
        <v>845100000</v>
      </c>
      <c r="AC27" s="12">
        <v>5</v>
      </c>
      <c r="AD27" s="12">
        <v>12</v>
      </c>
      <c r="AE27" s="12" t="s">
        <v>9</v>
      </c>
      <c r="AF27" s="12">
        <v>12126750</v>
      </c>
      <c r="AG27" s="12">
        <v>0</v>
      </c>
      <c r="AH27" s="12">
        <v>4042250</v>
      </c>
      <c r="AI27" s="12">
        <v>0</v>
      </c>
      <c r="AJ27" s="12" t="s">
        <v>266</v>
      </c>
      <c r="AK27" s="12" t="s">
        <v>266</v>
      </c>
      <c r="AL27" s="12" t="s">
        <v>266</v>
      </c>
      <c r="AM27" s="12" t="s">
        <v>266</v>
      </c>
      <c r="AN27" s="33" t="s">
        <v>263</v>
      </c>
      <c r="AO27" s="12">
        <v>62181605</v>
      </c>
      <c r="AP27" s="12" t="s">
        <v>133</v>
      </c>
      <c r="AQ27" s="27">
        <v>0</v>
      </c>
      <c r="AR27" s="11">
        <f t="shared" si="0"/>
        <v>0</v>
      </c>
    </row>
    <row r="28" spans="1:44" ht="15.6" x14ac:dyDescent="0.3">
      <c r="A28" s="12" t="s">
        <v>278</v>
      </c>
      <c r="B28" s="12" t="s">
        <v>254</v>
      </c>
      <c r="C28" s="12" t="s">
        <v>57</v>
      </c>
      <c r="D28" s="12" t="s">
        <v>279</v>
      </c>
      <c r="E28" s="12">
        <v>2022</v>
      </c>
      <c r="F28" s="12" t="s">
        <v>280</v>
      </c>
      <c r="G28" s="12" t="s">
        <v>281</v>
      </c>
      <c r="H28" s="12" t="s">
        <v>72</v>
      </c>
      <c r="I28" s="12" t="s">
        <v>282</v>
      </c>
      <c r="J28" s="12">
        <v>3</v>
      </c>
      <c r="K28" s="12" t="s">
        <v>283</v>
      </c>
      <c r="L28" s="12" t="s">
        <v>72</v>
      </c>
      <c r="M28" s="12" t="s">
        <v>284</v>
      </c>
      <c r="N28" s="12" t="s">
        <v>285</v>
      </c>
      <c r="O28" s="12" t="s">
        <v>286</v>
      </c>
      <c r="P28" s="12" t="s">
        <v>287</v>
      </c>
      <c r="Q28" s="12">
        <v>325510</v>
      </c>
      <c r="R28" s="12" t="s">
        <v>263</v>
      </c>
      <c r="S28" s="12" t="s">
        <v>77</v>
      </c>
      <c r="T28" s="12" t="s">
        <v>263</v>
      </c>
      <c r="U28" s="12" t="s">
        <v>288</v>
      </c>
      <c r="V28" s="27">
        <v>3631000</v>
      </c>
      <c r="W28" s="27">
        <v>2723250</v>
      </c>
      <c r="X28" s="27">
        <v>907750</v>
      </c>
      <c r="Y28" s="12">
        <v>165</v>
      </c>
      <c r="Z28" s="12">
        <v>617</v>
      </c>
      <c r="AA28" s="12">
        <v>59359</v>
      </c>
      <c r="AB28" s="12">
        <v>291676426</v>
      </c>
      <c r="AC28" s="12">
        <v>2</v>
      </c>
      <c r="AD28" s="12">
        <v>12</v>
      </c>
      <c r="AE28" s="12" t="s">
        <v>9</v>
      </c>
      <c r="AF28" s="12">
        <v>2723250</v>
      </c>
      <c r="AG28" s="12">
        <v>0</v>
      </c>
      <c r="AH28" s="12">
        <v>907750</v>
      </c>
      <c r="AI28" s="12">
        <v>0</v>
      </c>
      <c r="AJ28" s="12" t="s">
        <v>266</v>
      </c>
      <c r="AK28" s="12" t="s">
        <v>266</v>
      </c>
      <c r="AL28" s="12" t="s">
        <v>266</v>
      </c>
      <c r="AM28" s="12" t="s">
        <v>266</v>
      </c>
      <c r="AN28" s="33" t="s">
        <v>263</v>
      </c>
      <c r="AO28" s="12">
        <v>16531589</v>
      </c>
      <c r="AP28" s="12" t="s">
        <v>267</v>
      </c>
      <c r="AQ28" s="27">
        <v>0</v>
      </c>
      <c r="AR28" s="11">
        <f t="shared" si="0"/>
        <v>0</v>
      </c>
    </row>
    <row r="29" spans="1:44" ht="15.6" x14ac:dyDescent="0.3">
      <c r="A29" s="12" t="s">
        <v>289</v>
      </c>
      <c r="B29" s="12" t="s">
        <v>254</v>
      </c>
      <c r="C29" s="12" t="s">
        <v>57</v>
      </c>
      <c r="D29" s="12" t="s">
        <v>290</v>
      </c>
      <c r="E29" s="12">
        <v>2022</v>
      </c>
      <c r="F29" s="12" t="s">
        <v>291</v>
      </c>
      <c r="G29" s="12" t="s">
        <v>292</v>
      </c>
      <c r="H29" s="12" t="s">
        <v>72</v>
      </c>
      <c r="I29" s="12" t="s">
        <v>282</v>
      </c>
      <c r="J29" s="12">
        <v>3</v>
      </c>
      <c r="K29" s="12" t="s">
        <v>293</v>
      </c>
      <c r="L29" s="12" t="s">
        <v>57</v>
      </c>
      <c r="M29" s="12" t="s">
        <v>294</v>
      </c>
      <c r="N29" s="12" t="s">
        <v>295</v>
      </c>
      <c r="O29" s="12" t="s">
        <v>296</v>
      </c>
      <c r="P29" s="12" t="s">
        <v>297</v>
      </c>
      <c r="Q29" s="12">
        <v>325412</v>
      </c>
      <c r="R29" s="12" t="s">
        <v>263</v>
      </c>
      <c r="S29" s="12" t="s">
        <v>77</v>
      </c>
      <c r="T29" s="12" t="s">
        <v>263</v>
      </c>
      <c r="U29" s="12" t="s">
        <v>288</v>
      </c>
      <c r="V29" s="27">
        <v>2667000</v>
      </c>
      <c r="W29" s="27">
        <v>2000250</v>
      </c>
      <c r="X29" s="27">
        <v>666750</v>
      </c>
      <c r="Y29" s="12">
        <v>355</v>
      </c>
      <c r="Z29" s="12">
        <v>683</v>
      </c>
      <c r="AA29" s="12">
        <v>51209</v>
      </c>
      <c r="AB29" s="12">
        <v>159300000</v>
      </c>
      <c r="AC29" s="12">
        <v>4</v>
      </c>
      <c r="AD29" s="12">
        <v>12</v>
      </c>
      <c r="AE29" s="12" t="s">
        <v>9</v>
      </c>
      <c r="AF29" s="12">
        <v>2000250</v>
      </c>
      <c r="AG29" s="12">
        <v>0</v>
      </c>
      <c r="AH29" s="12">
        <v>666750</v>
      </c>
      <c r="AI29" s="12">
        <v>0</v>
      </c>
      <c r="AJ29" s="12" t="s">
        <v>266</v>
      </c>
      <c r="AK29" s="12" t="s">
        <v>266</v>
      </c>
      <c r="AL29" s="12" t="s">
        <v>266</v>
      </c>
      <c r="AM29" s="12" t="s">
        <v>266</v>
      </c>
      <c r="AN29" s="33" t="s">
        <v>263</v>
      </c>
      <c r="AO29" s="12">
        <v>3902204</v>
      </c>
      <c r="AP29" s="12" t="s">
        <v>267</v>
      </c>
      <c r="AQ29" s="27">
        <v>0</v>
      </c>
      <c r="AR29" s="11">
        <f t="shared" si="0"/>
        <v>0</v>
      </c>
    </row>
    <row r="30" spans="1:44" ht="15.6" x14ac:dyDescent="0.3">
      <c r="A30" s="12" t="s">
        <v>298</v>
      </c>
      <c r="B30" s="12" t="s">
        <v>254</v>
      </c>
      <c r="C30" s="12" t="s">
        <v>57</v>
      </c>
      <c r="D30" s="12" t="s">
        <v>299</v>
      </c>
      <c r="E30" s="12">
        <v>2022</v>
      </c>
      <c r="F30" s="12" t="s">
        <v>300</v>
      </c>
      <c r="G30" s="12" t="s">
        <v>301</v>
      </c>
      <c r="H30" s="12" t="s">
        <v>72</v>
      </c>
      <c r="I30" s="12" t="s">
        <v>302</v>
      </c>
      <c r="J30" s="12">
        <v>2</v>
      </c>
      <c r="K30" s="12" t="s">
        <v>303</v>
      </c>
      <c r="L30" s="12" t="s">
        <v>57</v>
      </c>
      <c r="M30" s="12" t="s">
        <v>304</v>
      </c>
      <c r="N30" s="12" t="s">
        <v>305</v>
      </c>
      <c r="O30" s="12" t="s">
        <v>306</v>
      </c>
      <c r="P30" s="12" t="s">
        <v>307</v>
      </c>
      <c r="Q30" s="12">
        <v>321992</v>
      </c>
      <c r="R30" s="12" t="s">
        <v>263</v>
      </c>
      <c r="S30" s="12" t="s">
        <v>77</v>
      </c>
      <c r="T30" s="12" t="s">
        <v>263</v>
      </c>
      <c r="U30" s="12" t="s">
        <v>264</v>
      </c>
      <c r="V30" s="27">
        <v>2735000</v>
      </c>
      <c r="W30" s="27">
        <v>2051250</v>
      </c>
      <c r="X30" s="27">
        <v>683750</v>
      </c>
      <c r="Y30" s="12">
        <v>212</v>
      </c>
      <c r="Z30" s="12">
        <v>63</v>
      </c>
      <c r="AA30" s="12">
        <v>45423</v>
      </c>
      <c r="AB30" s="12">
        <v>11800000</v>
      </c>
      <c r="AC30" s="12">
        <v>2</v>
      </c>
      <c r="AD30" s="12">
        <v>12</v>
      </c>
      <c r="AE30" s="12" t="s">
        <v>9</v>
      </c>
      <c r="AF30" s="12">
        <v>2051250</v>
      </c>
      <c r="AG30" s="12">
        <v>0</v>
      </c>
      <c r="AH30" s="12">
        <v>683750</v>
      </c>
      <c r="AI30" s="12">
        <v>0</v>
      </c>
      <c r="AJ30" s="12" t="s">
        <v>266</v>
      </c>
      <c r="AK30" s="12" t="s">
        <v>266</v>
      </c>
      <c r="AL30" s="12" t="s">
        <v>266</v>
      </c>
      <c r="AM30" s="12" t="s">
        <v>266</v>
      </c>
      <c r="AN30" s="33" t="s">
        <v>263</v>
      </c>
      <c r="AO30" s="12">
        <v>500424</v>
      </c>
      <c r="AP30" s="12" t="s">
        <v>267</v>
      </c>
      <c r="AQ30" s="27">
        <v>0</v>
      </c>
      <c r="AR30" s="11">
        <f t="shared" si="0"/>
        <v>0</v>
      </c>
    </row>
    <row r="31" spans="1:44" ht="15.6" x14ac:dyDescent="0.3">
      <c r="A31" s="12" t="s">
        <v>308</v>
      </c>
      <c r="B31" s="12" t="s">
        <v>254</v>
      </c>
      <c r="C31" s="12" t="s">
        <v>57</v>
      </c>
      <c r="D31" s="12" t="s">
        <v>309</v>
      </c>
      <c r="E31" s="12">
        <v>2022</v>
      </c>
      <c r="F31" s="12" t="s">
        <v>310</v>
      </c>
      <c r="G31" s="12" t="s">
        <v>311</v>
      </c>
      <c r="H31" s="12" t="s">
        <v>57</v>
      </c>
      <c r="I31" s="12" t="s">
        <v>312</v>
      </c>
      <c r="J31" s="12">
        <v>3</v>
      </c>
      <c r="K31" s="12" t="s">
        <v>313</v>
      </c>
      <c r="L31" s="12" t="s">
        <v>57</v>
      </c>
      <c r="M31" s="12" t="s">
        <v>314</v>
      </c>
      <c r="N31" s="12" t="s">
        <v>157</v>
      </c>
      <c r="O31" s="12" t="s">
        <v>315</v>
      </c>
      <c r="P31" s="12" t="s">
        <v>316</v>
      </c>
      <c r="Q31" s="12">
        <v>336110</v>
      </c>
      <c r="R31" s="12">
        <v>335910</v>
      </c>
      <c r="S31" s="12" t="s">
        <v>77</v>
      </c>
      <c r="T31" s="12" t="s">
        <v>77</v>
      </c>
      <c r="U31" s="12" t="s">
        <v>264</v>
      </c>
      <c r="V31" s="27">
        <v>352868000</v>
      </c>
      <c r="W31" s="27">
        <v>316187400</v>
      </c>
      <c r="X31" s="27">
        <v>36680600</v>
      </c>
      <c r="Y31" s="12">
        <v>6000</v>
      </c>
      <c r="Z31" s="12" t="s">
        <v>263</v>
      </c>
      <c r="AA31" s="12">
        <v>45986</v>
      </c>
      <c r="AB31" s="12">
        <v>3206960000</v>
      </c>
      <c r="AC31" s="12">
        <v>2</v>
      </c>
      <c r="AD31" s="12" t="s">
        <v>317</v>
      </c>
      <c r="AE31" s="12" t="s">
        <v>9</v>
      </c>
      <c r="AF31" s="12">
        <v>316187400</v>
      </c>
      <c r="AG31" s="12">
        <v>0</v>
      </c>
      <c r="AH31" s="12">
        <v>36680600</v>
      </c>
      <c r="AI31" s="12">
        <v>0</v>
      </c>
      <c r="AJ31" s="12" t="s">
        <v>266</v>
      </c>
      <c r="AK31" s="12" t="s">
        <v>266</v>
      </c>
      <c r="AL31" s="12" t="s">
        <v>266</v>
      </c>
      <c r="AM31" s="12" t="s">
        <v>266</v>
      </c>
      <c r="AN31" s="33" t="s">
        <v>263</v>
      </c>
      <c r="AO31" s="12" t="s">
        <v>65</v>
      </c>
      <c r="AP31" s="12" t="s">
        <v>65</v>
      </c>
      <c r="AQ31" s="27" t="s">
        <v>65</v>
      </c>
      <c r="AR31" s="11">
        <f t="shared" si="0"/>
        <v>0</v>
      </c>
    </row>
    <row r="32" spans="1:44" ht="15.6" x14ac:dyDescent="0.3">
      <c r="A32" s="12" t="s">
        <v>318</v>
      </c>
      <c r="B32" s="12" t="s">
        <v>254</v>
      </c>
      <c r="C32" s="12" t="s">
        <v>57</v>
      </c>
      <c r="D32" s="12" t="s">
        <v>319</v>
      </c>
      <c r="E32" s="12">
        <v>2022</v>
      </c>
      <c r="F32" s="12" t="s">
        <v>320</v>
      </c>
      <c r="G32" s="12" t="s">
        <v>321</v>
      </c>
      <c r="H32" s="12" t="s">
        <v>72</v>
      </c>
      <c r="I32" s="12" t="s">
        <v>322</v>
      </c>
      <c r="J32" s="12">
        <v>2</v>
      </c>
      <c r="K32" s="12" t="s">
        <v>323</v>
      </c>
      <c r="L32" s="12" t="s">
        <v>57</v>
      </c>
      <c r="M32" s="12" t="s">
        <v>324</v>
      </c>
      <c r="N32" s="12" t="s">
        <v>325</v>
      </c>
      <c r="O32" s="12" t="s">
        <v>326</v>
      </c>
      <c r="P32" s="12" t="s">
        <v>327</v>
      </c>
      <c r="Q32" s="12">
        <v>493110</v>
      </c>
      <c r="R32" s="12" t="s">
        <v>263</v>
      </c>
      <c r="S32" s="12" t="s">
        <v>328</v>
      </c>
      <c r="T32" s="12" t="s">
        <v>263</v>
      </c>
      <c r="U32" s="12" t="s">
        <v>329</v>
      </c>
      <c r="V32" s="27">
        <v>2570000</v>
      </c>
      <c r="W32" s="27">
        <v>2313000</v>
      </c>
      <c r="X32" s="27">
        <v>257000</v>
      </c>
      <c r="Y32" s="12">
        <v>207</v>
      </c>
      <c r="Z32" s="12">
        <v>4</v>
      </c>
      <c r="AA32" s="12">
        <v>48772</v>
      </c>
      <c r="AB32" s="12">
        <v>507870000</v>
      </c>
      <c r="AC32" s="12">
        <v>4</v>
      </c>
      <c r="AD32" s="12">
        <v>12</v>
      </c>
      <c r="AE32" s="12" t="s">
        <v>9</v>
      </c>
      <c r="AF32" s="12">
        <v>2313000</v>
      </c>
      <c r="AG32" s="12">
        <v>0</v>
      </c>
      <c r="AH32" s="12">
        <v>267000</v>
      </c>
      <c r="AI32" s="12">
        <v>0</v>
      </c>
      <c r="AJ32" s="12" t="s">
        <v>266</v>
      </c>
      <c r="AK32" s="12" t="s">
        <v>266</v>
      </c>
      <c r="AL32" s="12" t="s">
        <v>266</v>
      </c>
      <c r="AM32" s="12" t="s">
        <v>266</v>
      </c>
      <c r="AN32" s="33" t="s">
        <v>263</v>
      </c>
      <c r="AO32" s="12" t="s">
        <v>330</v>
      </c>
      <c r="AP32" s="12" t="s">
        <v>330</v>
      </c>
      <c r="AQ32" s="27" t="s">
        <v>330</v>
      </c>
      <c r="AR32" s="11">
        <f t="shared" si="0"/>
        <v>0</v>
      </c>
    </row>
    <row r="33" spans="1:44" ht="15.6" x14ac:dyDescent="0.3">
      <c r="A33" s="12" t="s">
        <v>331</v>
      </c>
      <c r="B33" s="12" t="s">
        <v>254</v>
      </c>
      <c r="C33" s="12" t="s">
        <v>57</v>
      </c>
      <c r="D33" s="12" t="s">
        <v>332</v>
      </c>
      <c r="E33" s="12">
        <v>2022</v>
      </c>
      <c r="F33" s="12" t="s">
        <v>333</v>
      </c>
      <c r="G33" s="12" t="s">
        <v>241</v>
      </c>
      <c r="H33" s="12" t="s">
        <v>72</v>
      </c>
      <c r="I33" s="12" t="s">
        <v>82</v>
      </c>
      <c r="J33" s="12">
        <v>2</v>
      </c>
      <c r="K33" s="12" t="s">
        <v>334</v>
      </c>
      <c r="L33" s="12" t="s">
        <v>57</v>
      </c>
      <c r="M33" s="12" t="s">
        <v>335</v>
      </c>
      <c r="N33" s="12" t="s">
        <v>336</v>
      </c>
      <c r="O33" s="12" t="s">
        <v>337</v>
      </c>
      <c r="P33" s="12" t="s">
        <v>338</v>
      </c>
      <c r="Q33" s="12">
        <v>331110</v>
      </c>
      <c r="R33" s="12" t="s">
        <v>263</v>
      </c>
      <c r="S33" s="12" t="s">
        <v>77</v>
      </c>
      <c r="T33" s="12" t="s">
        <v>263</v>
      </c>
      <c r="U33" s="12" t="s">
        <v>339</v>
      </c>
      <c r="V33" s="27">
        <v>3706000</v>
      </c>
      <c r="W33" s="27">
        <v>3335400</v>
      </c>
      <c r="X33" s="27">
        <v>370600</v>
      </c>
      <c r="Y33" s="12">
        <v>162</v>
      </c>
      <c r="Z33" s="12">
        <v>496</v>
      </c>
      <c r="AA33" s="12">
        <v>89694</v>
      </c>
      <c r="AB33" s="12">
        <v>279000000</v>
      </c>
      <c r="AC33" s="12">
        <v>3</v>
      </c>
      <c r="AD33" s="12">
        <v>12</v>
      </c>
      <c r="AE33" s="12" t="s">
        <v>9</v>
      </c>
      <c r="AF33" s="12">
        <v>3335400</v>
      </c>
      <c r="AG33" s="12">
        <v>0</v>
      </c>
      <c r="AH33" s="12">
        <v>370600</v>
      </c>
      <c r="AI33" s="12">
        <v>0</v>
      </c>
      <c r="AJ33" s="12" t="s">
        <v>266</v>
      </c>
      <c r="AK33" s="12" t="s">
        <v>266</v>
      </c>
      <c r="AL33" s="12" t="s">
        <v>266</v>
      </c>
      <c r="AM33" s="12" t="s">
        <v>266</v>
      </c>
      <c r="AN33" s="33" t="s">
        <v>263</v>
      </c>
      <c r="AO33" s="12">
        <v>0</v>
      </c>
      <c r="AP33" s="12" t="s">
        <v>340</v>
      </c>
      <c r="AQ33" s="27">
        <v>0</v>
      </c>
      <c r="AR33" s="11">
        <f t="shared" si="0"/>
        <v>0</v>
      </c>
    </row>
    <row r="34" spans="1:44" ht="15.6" x14ac:dyDescent="0.3">
      <c r="A34" s="12" t="s">
        <v>341</v>
      </c>
      <c r="B34" s="12" t="s">
        <v>254</v>
      </c>
      <c r="C34" s="12" t="s">
        <v>57</v>
      </c>
      <c r="D34" s="12" t="s">
        <v>342</v>
      </c>
      <c r="E34" s="12">
        <v>2022</v>
      </c>
      <c r="F34" s="12" t="s">
        <v>343</v>
      </c>
      <c r="G34" s="12" t="s">
        <v>344</v>
      </c>
      <c r="H34" s="12" t="s">
        <v>72</v>
      </c>
      <c r="I34" s="12" t="s">
        <v>234</v>
      </c>
      <c r="J34" s="12">
        <v>2</v>
      </c>
      <c r="K34" s="12" t="s">
        <v>345</v>
      </c>
      <c r="L34" s="12" t="s">
        <v>72</v>
      </c>
      <c r="M34" s="12" t="s">
        <v>346</v>
      </c>
      <c r="N34" s="12" t="s">
        <v>347</v>
      </c>
      <c r="O34" s="12" t="s">
        <v>348</v>
      </c>
      <c r="P34" s="12" t="s">
        <v>349</v>
      </c>
      <c r="Q34" s="12">
        <v>326199</v>
      </c>
      <c r="R34" s="12" t="s">
        <v>263</v>
      </c>
      <c r="S34" s="12" t="s">
        <v>77</v>
      </c>
      <c r="T34" s="12" t="s">
        <v>263</v>
      </c>
      <c r="U34" s="12" t="s">
        <v>288</v>
      </c>
      <c r="V34" s="27">
        <v>1232000</v>
      </c>
      <c r="W34" s="27">
        <v>1108800</v>
      </c>
      <c r="X34" s="27">
        <v>123200</v>
      </c>
      <c r="Y34" s="12">
        <v>198</v>
      </c>
      <c r="Z34" s="12">
        <v>1462</v>
      </c>
      <c r="AA34" s="12">
        <v>42076</v>
      </c>
      <c r="AB34" s="12">
        <v>55800000</v>
      </c>
      <c r="AC34" s="12">
        <v>4</v>
      </c>
      <c r="AD34" s="12">
        <v>12</v>
      </c>
      <c r="AE34" s="12" t="s">
        <v>9</v>
      </c>
      <c r="AF34" s="12">
        <v>1108800</v>
      </c>
      <c r="AG34" s="12">
        <v>0</v>
      </c>
      <c r="AH34" s="12">
        <v>123200</v>
      </c>
      <c r="AI34" s="12">
        <v>0</v>
      </c>
      <c r="AJ34" s="12" t="s">
        <v>266</v>
      </c>
      <c r="AK34" s="12" t="s">
        <v>266</v>
      </c>
      <c r="AL34" s="12" t="s">
        <v>266</v>
      </c>
      <c r="AM34" s="12" t="s">
        <v>266</v>
      </c>
      <c r="AN34" s="33" t="s">
        <v>263</v>
      </c>
      <c r="AO34" s="12">
        <v>950000</v>
      </c>
      <c r="AP34" s="12" t="s">
        <v>267</v>
      </c>
      <c r="AQ34" s="27">
        <v>0</v>
      </c>
      <c r="AR34" s="11">
        <f t="shared" si="0"/>
        <v>0</v>
      </c>
    </row>
    <row r="35" spans="1:44" ht="15.6" x14ac:dyDescent="0.3">
      <c r="A35" s="12" t="s">
        <v>350</v>
      </c>
      <c r="B35" s="12" t="s">
        <v>254</v>
      </c>
      <c r="C35" s="12" t="s">
        <v>57</v>
      </c>
      <c r="D35" s="12" t="s">
        <v>351</v>
      </c>
      <c r="E35" s="12">
        <v>2022</v>
      </c>
      <c r="F35" s="12" t="s">
        <v>352</v>
      </c>
      <c r="G35" s="12" t="s">
        <v>353</v>
      </c>
      <c r="H35" s="12" t="s">
        <v>57</v>
      </c>
      <c r="I35" s="12" t="s">
        <v>354</v>
      </c>
      <c r="J35" s="12">
        <v>1</v>
      </c>
      <c r="K35" s="12" t="s">
        <v>355</v>
      </c>
      <c r="L35" s="12" t="s">
        <v>57</v>
      </c>
      <c r="M35" s="12" t="s">
        <v>356</v>
      </c>
      <c r="N35" s="12" t="s">
        <v>357</v>
      </c>
      <c r="O35" s="12" t="s">
        <v>358</v>
      </c>
      <c r="P35" s="12" t="s">
        <v>359</v>
      </c>
      <c r="Q35" s="12">
        <v>321214</v>
      </c>
      <c r="R35" s="12" t="s">
        <v>263</v>
      </c>
      <c r="S35" s="12" t="s">
        <v>77</v>
      </c>
      <c r="T35" s="12" t="s">
        <v>263</v>
      </c>
      <c r="U35" s="12" t="s">
        <v>360</v>
      </c>
      <c r="V35" s="27">
        <v>1045000</v>
      </c>
      <c r="W35" s="27">
        <v>1045000</v>
      </c>
      <c r="X35" s="27" t="s">
        <v>263</v>
      </c>
      <c r="Y35" s="12">
        <v>100</v>
      </c>
      <c r="Z35" s="12">
        <v>87</v>
      </c>
      <c r="AA35" s="12">
        <v>43835</v>
      </c>
      <c r="AB35" s="12">
        <v>5467500</v>
      </c>
      <c r="AC35" s="12">
        <v>4</v>
      </c>
      <c r="AD35" s="12">
        <v>12</v>
      </c>
      <c r="AE35" s="12" t="s">
        <v>9</v>
      </c>
      <c r="AF35" s="12">
        <v>1045000</v>
      </c>
      <c r="AG35" s="12">
        <v>0</v>
      </c>
      <c r="AH35" s="12">
        <v>0</v>
      </c>
      <c r="AI35" s="12">
        <v>0</v>
      </c>
      <c r="AJ35" s="12" t="s">
        <v>266</v>
      </c>
      <c r="AK35" s="12" t="s">
        <v>266</v>
      </c>
      <c r="AL35" s="12" t="s">
        <v>266</v>
      </c>
      <c r="AM35" s="12" t="s">
        <v>266</v>
      </c>
      <c r="AN35" s="33" t="s">
        <v>263</v>
      </c>
      <c r="AO35" s="12">
        <v>1946436</v>
      </c>
      <c r="AP35" s="12" t="s">
        <v>361</v>
      </c>
      <c r="AQ35" s="27">
        <v>0</v>
      </c>
      <c r="AR35" s="11">
        <f t="shared" si="0"/>
        <v>0</v>
      </c>
    </row>
    <row r="36" spans="1:44" ht="15.6" x14ac:dyDescent="0.3">
      <c r="A36" s="12" t="s">
        <v>362</v>
      </c>
      <c r="B36" s="12" t="s">
        <v>254</v>
      </c>
      <c r="C36" s="12" t="s">
        <v>57</v>
      </c>
      <c r="D36" s="12" t="s">
        <v>363</v>
      </c>
      <c r="E36" s="12">
        <v>2022</v>
      </c>
      <c r="F36" s="12" t="s">
        <v>364</v>
      </c>
      <c r="G36" s="12" t="s">
        <v>365</v>
      </c>
      <c r="H36" s="12" t="s">
        <v>72</v>
      </c>
      <c r="I36" s="12" t="s">
        <v>366</v>
      </c>
      <c r="J36" s="12">
        <v>1</v>
      </c>
      <c r="K36" s="12" t="s">
        <v>367</v>
      </c>
      <c r="L36" s="12" t="s">
        <v>57</v>
      </c>
      <c r="M36" s="12" t="s">
        <v>368</v>
      </c>
      <c r="N36" s="12" t="s">
        <v>369</v>
      </c>
      <c r="O36" s="12" t="s">
        <v>370</v>
      </c>
      <c r="P36" s="12" t="s">
        <v>371</v>
      </c>
      <c r="Q36" s="12">
        <v>321991</v>
      </c>
      <c r="R36" s="12" t="s">
        <v>263</v>
      </c>
      <c r="S36" s="12" t="s">
        <v>77</v>
      </c>
      <c r="T36" s="12" t="s">
        <v>263</v>
      </c>
      <c r="U36" s="12" t="s">
        <v>329</v>
      </c>
      <c r="V36" s="27">
        <v>1352000</v>
      </c>
      <c r="W36" s="27">
        <v>1352000</v>
      </c>
      <c r="X36" s="27">
        <v>0</v>
      </c>
      <c r="Y36" s="12">
        <v>164</v>
      </c>
      <c r="Z36" s="12">
        <v>592</v>
      </c>
      <c r="AA36" s="12">
        <v>41758</v>
      </c>
      <c r="AB36" s="12">
        <v>16830000</v>
      </c>
      <c r="AC36" s="12">
        <v>3</v>
      </c>
      <c r="AD36" s="12">
        <v>12</v>
      </c>
      <c r="AE36" s="12" t="s">
        <v>9</v>
      </c>
      <c r="AF36" s="12">
        <v>1352000</v>
      </c>
      <c r="AG36" s="12">
        <v>0</v>
      </c>
      <c r="AH36" s="12">
        <v>0</v>
      </c>
      <c r="AI36" s="12">
        <v>0</v>
      </c>
      <c r="AJ36" s="12" t="s">
        <v>266</v>
      </c>
      <c r="AK36" s="12" t="s">
        <v>266</v>
      </c>
      <c r="AL36" s="12" t="s">
        <v>266</v>
      </c>
      <c r="AM36" s="12" t="s">
        <v>266</v>
      </c>
      <c r="AN36" s="33" t="s">
        <v>263</v>
      </c>
      <c r="AO36" s="12">
        <v>157539</v>
      </c>
      <c r="AP36" s="12" t="s">
        <v>133</v>
      </c>
      <c r="AQ36" s="27">
        <v>0</v>
      </c>
      <c r="AR36" s="11">
        <f t="shared" si="0"/>
        <v>0</v>
      </c>
    </row>
    <row r="37" spans="1:44" ht="15.6" x14ac:dyDescent="0.3">
      <c r="A37" s="12" t="s">
        <v>372</v>
      </c>
      <c r="B37" s="12" t="s">
        <v>254</v>
      </c>
      <c r="C37" s="12" t="s">
        <v>57</v>
      </c>
      <c r="D37" s="12" t="s">
        <v>363</v>
      </c>
      <c r="E37" s="12">
        <v>2022</v>
      </c>
      <c r="F37" s="12" t="s">
        <v>373</v>
      </c>
      <c r="G37" s="12" t="s">
        <v>374</v>
      </c>
      <c r="H37" s="12" t="s">
        <v>57</v>
      </c>
      <c r="I37" s="12" t="s">
        <v>375</v>
      </c>
      <c r="J37" s="12">
        <v>1</v>
      </c>
      <c r="K37" s="12" t="s">
        <v>376</v>
      </c>
      <c r="L37" s="12" t="s">
        <v>57</v>
      </c>
      <c r="M37" s="12" t="s">
        <v>377</v>
      </c>
      <c r="N37" s="12" t="s">
        <v>378</v>
      </c>
      <c r="O37" s="12" t="s">
        <v>157</v>
      </c>
      <c r="P37" s="12" t="s">
        <v>379</v>
      </c>
      <c r="Q37" s="12">
        <v>326122</v>
      </c>
      <c r="R37" s="12" t="s">
        <v>263</v>
      </c>
      <c r="S37" s="12" t="s">
        <v>77</v>
      </c>
      <c r="T37" s="12" t="s">
        <v>263</v>
      </c>
      <c r="U37" s="12" t="s">
        <v>264</v>
      </c>
      <c r="V37" s="27">
        <v>1080000</v>
      </c>
      <c r="W37" s="27">
        <v>1080000</v>
      </c>
      <c r="X37" s="27" t="s">
        <v>263</v>
      </c>
      <c r="Y37" s="12">
        <v>151</v>
      </c>
      <c r="Z37" s="12">
        <v>0</v>
      </c>
      <c r="AA37" s="12">
        <v>44425</v>
      </c>
      <c r="AB37" s="12">
        <v>11598015</v>
      </c>
      <c r="AC37" s="12">
        <v>5</v>
      </c>
      <c r="AD37" s="12">
        <v>12</v>
      </c>
      <c r="AE37" s="12" t="s">
        <v>9</v>
      </c>
      <c r="AF37" s="12">
        <v>1080000</v>
      </c>
      <c r="AG37" s="12">
        <v>0</v>
      </c>
      <c r="AH37" s="12">
        <v>0</v>
      </c>
      <c r="AI37" s="12">
        <v>0</v>
      </c>
      <c r="AJ37" s="12" t="s">
        <v>266</v>
      </c>
      <c r="AK37" s="12" t="s">
        <v>266</v>
      </c>
      <c r="AL37" s="12" t="s">
        <v>266</v>
      </c>
      <c r="AM37" s="12" t="s">
        <v>266</v>
      </c>
      <c r="AN37" s="33" t="s">
        <v>263</v>
      </c>
      <c r="AO37" s="12" t="s">
        <v>65</v>
      </c>
      <c r="AP37" s="12" t="s">
        <v>65</v>
      </c>
      <c r="AQ37" s="27" t="s">
        <v>65</v>
      </c>
      <c r="AR37" s="11">
        <f t="shared" si="0"/>
        <v>0</v>
      </c>
    </row>
    <row r="38" spans="1:44" ht="15.6" x14ac:dyDescent="0.3">
      <c r="A38" s="12" t="s">
        <v>380</v>
      </c>
      <c r="B38" s="12" t="s">
        <v>254</v>
      </c>
      <c r="C38" s="12" t="s">
        <v>57</v>
      </c>
      <c r="D38" s="12" t="s">
        <v>363</v>
      </c>
      <c r="E38" s="12">
        <v>2022</v>
      </c>
      <c r="F38" s="12" t="s">
        <v>381</v>
      </c>
      <c r="G38" s="12" t="s">
        <v>382</v>
      </c>
      <c r="H38" s="12" t="s">
        <v>57</v>
      </c>
      <c r="I38" s="12" t="s">
        <v>272</v>
      </c>
      <c r="J38" s="12">
        <v>3</v>
      </c>
      <c r="K38" s="12" t="s">
        <v>383</v>
      </c>
      <c r="L38" s="12" t="s">
        <v>57</v>
      </c>
      <c r="M38" s="12" t="s">
        <v>384</v>
      </c>
      <c r="N38" s="12" t="s">
        <v>385</v>
      </c>
      <c r="O38" s="12" t="s">
        <v>386</v>
      </c>
      <c r="P38" s="12" t="s">
        <v>387</v>
      </c>
      <c r="Q38" s="12">
        <v>322212</v>
      </c>
      <c r="R38" s="12" t="s">
        <v>263</v>
      </c>
      <c r="S38" s="12" t="s">
        <v>77</v>
      </c>
      <c r="T38" s="12" t="s">
        <v>263</v>
      </c>
      <c r="U38" s="12" t="s">
        <v>288</v>
      </c>
      <c r="V38" s="27">
        <v>1667000</v>
      </c>
      <c r="W38" s="27">
        <v>1250250</v>
      </c>
      <c r="X38" s="27">
        <v>416750</v>
      </c>
      <c r="Y38" s="12">
        <v>135</v>
      </c>
      <c r="Z38" s="12">
        <v>0</v>
      </c>
      <c r="AA38" s="12">
        <v>60528</v>
      </c>
      <c r="AB38" s="12">
        <v>24736447</v>
      </c>
      <c r="AC38" s="12">
        <v>1</v>
      </c>
      <c r="AD38" s="12">
        <v>12</v>
      </c>
      <c r="AE38" s="12" t="s">
        <v>9</v>
      </c>
      <c r="AF38" s="12">
        <v>1250250</v>
      </c>
      <c r="AG38" s="12">
        <v>0</v>
      </c>
      <c r="AH38" s="12">
        <v>416750</v>
      </c>
      <c r="AI38" s="12">
        <v>0</v>
      </c>
      <c r="AJ38" s="12" t="s">
        <v>266</v>
      </c>
      <c r="AK38" s="12" t="s">
        <v>266</v>
      </c>
      <c r="AL38" s="12" t="s">
        <v>266</v>
      </c>
      <c r="AM38" s="12" t="s">
        <v>266</v>
      </c>
      <c r="AN38" s="33" t="s">
        <v>263</v>
      </c>
      <c r="AO38" s="12">
        <v>707083</v>
      </c>
      <c r="AP38" s="12" t="s">
        <v>133</v>
      </c>
      <c r="AQ38" s="27">
        <v>0</v>
      </c>
      <c r="AR38" s="11">
        <f t="shared" si="0"/>
        <v>0</v>
      </c>
    </row>
    <row r="39" spans="1:44" ht="15.6" x14ac:dyDescent="0.3">
      <c r="A39" s="12" t="s">
        <v>388</v>
      </c>
      <c r="B39" s="12" t="s">
        <v>254</v>
      </c>
      <c r="C39" s="12" t="s">
        <v>57</v>
      </c>
      <c r="D39" s="12" t="s">
        <v>389</v>
      </c>
      <c r="E39" s="12">
        <v>2022</v>
      </c>
      <c r="F39" s="12" t="s">
        <v>390</v>
      </c>
      <c r="G39" s="12" t="s">
        <v>391</v>
      </c>
      <c r="H39" s="12" t="s">
        <v>57</v>
      </c>
      <c r="I39" s="12" t="s">
        <v>128</v>
      </c>
      <c r="J39" s="12">
        <v>2</v>
      </c>
      <c r="K39" s="12" t="s">
        <v>392</v>
      </c>
      <c r="L39" s="12" t="s">
        <v>57</v>
      </c>
      <c r="M39" s="12" t="s">
        <v>393</v>
      </c>
      <c r="N39" s="12" t="s">
        <v>394</v>
      </c>
      <c r="O39" s="12" t="s">
        <v>395</v>
      </c>
      <c r="P39" s="12" t="s">
        <v>396</v>
      </c>
      <c r="Q39" s="12">
        <v>311991</v>
      </c>
      <c r="R39" s="12" t="s">
        <v>263</v>
      </c>
      <c r="S39" s="12" t="s">
        <v>77</v>
      </c>
      <c r="T39" s="12" t="s">
        <v>263</v>
      </c>
      <c r="U39" s="12" t="s">
        <v>397</v>
      </c>
      <c r="V39" s="27">
        <v>2396000</v>
      </c>
      <c r="W39" s="27">
        <v>2156400</v>
      </c>
      <c r="X39" s="27">
        <v>239600</v>
      </c>
      <c r="Y39" s="12">
        <v>197</v>
      </c>
      <c r="Z39" s="12">
        <v>0</v>
      </c>
      <c r="AA39" s="12">
        <v>42018</v>
      </c>
      <c r="AB39" s="12">
        <v>38025000</v>
      </c>
      <c r="AC39" s="12">
        <v>4</v>
      </c>
      <c r="AD39" s="12">
        <v>12</v>
      </c>
      <c r="AE39" s="12" t="s">
        <v>9</v>
      </c>
      <c r="AF39" s="12">
        <v>2156400</v>
      </c>
      <c r="AG39" s="12">
        <v>0</v>
      </c>
      <c r="AH39" s="12">
        <v>239600</v>
      </c>
      <c r="AI39" s="12">
        <v>0</v>
      </c>
      <c r="AJ39" s="12" t="s">
        <v>266</v>
      </c>
      <c r="AK39" s="12" t="s">
        <v>266</v>
      </c>
      <c r="AL39" s="12" t="s">
        <v>266</v>
      </c>
      <c r="AM39" s="12" t="s">
        <v>266</v>
      </c>
      <c r="AN39" s="33" t="s">
        <v>263</v>
      </c>
      <c r="AO39" s="12" t="s">
        <v>315</v>
      </c>
      <c r="AP39" s="12" t="s">
        <v>133</v>
      </c>
      <c r="AQ39" s="27" t="s">
        <v>315</v>
      </c>
      <c r="AR39" s="11">
        <f t="shared" si="0"/>
        <v>0</v>
      </c>
    </row>
    <row r="40" spans="1:44" ht="15.6" x14ac:dyDescent="0.3">
      <c r="A40" s="12" t="s">
        <v>398</v>
      </c>
      <c r="B40" s="12" t="s">
        <v>254</v>
      </c>
      <c r="C40" s="12" t="s">
        <v>57</v>
      </c>
      <c r="D40" s="12" t="s">
        <v>399</v>
      </c>
      <c r="E40" s="12">
        <v>2022</v>
      </c>
      <c r="F40" s="12" t="s">
        <v>400</v>
      </c>
      <c r="G40" s="12" t="s">
        <v>401</v>
      </c>
      <c r="H40" s="12" t="s">
        <v>57</v>
      </c>
      <c r="I40" s="12" t="s">
        <v>402</v>
      </c>
      <c r="J40" s="12">
        <v>3</v>
      </c>
      <c r="K40" s="12" t="s">
        <v>403</v>
      </c>
      <c r="L40" s="12" t="s">
        <v>57</v>
      </c>
      <c r="M40" s="12" t="s">
        <v>404</v>
      </c>
      <c r="N40" s="12" t="s">
        <v>405</v>
      </c>
      <c r="O40" s="12" t="s">
        <v>406</v>
      </c>
      <c r="P40" s="12" t="s">
        <v>407</v>
      </c>
      <c r="Q40" s="12">
        <v>325520</v>
      </c>
      <c r="R40" s="12">
        <v>551114</v>
      </c>
      <c r="S40" s="12" t="s">
        <v>77</v>
      </c>
      <c r="T40" s="12" t="s">
        <v>408</v>
      </c>
      <c r="U40" s="12" t="s">
        <v>288</v>
      </c>
      <c r="V40" s="27">
        <v>1663000</v>
      </c>
      <c r="W40" s="27">
        <v>1247250</v>
      </c>
      <c r="X40" s="27">
        <v>415750</v>
      </c>
      <c r="Y40" s="12">
        <v>204</v>
      </c>
      <c r="Z40" s="12" t="s">
        <v>263</v>
      </c>
      <c r="AA40" s="12">
        <v>66343</v>
      </c>
      <c r="AB40" s="12">
        <v>42056550</v>
      </c>
      <c r="AC40" s="12">
        <v>3</v>
      </c>
      <c r="AD40" s="12">
        <v>12</v>
      </c>
      <c r="AE40" s="12" t="s">
        <v>9</v>
      </c>
      <c r="AF40" s="12">
        <v>1247250</v>
      </c>
      <c r="AG40" s="12">
        <v>0</v>
      </c>
      <c r="AH40" s="12">
        <v>415750</v>
      </c>
      <c r="AI40" s="12">
        <v>0</v>
      </c>
      <c r="AJ40" s="12" t="s">
        <v>266</v>
      </c>
      <c r="AK40" s="12" t="s">
        <v>266</v>
      </c>
      <c r="AL40" s="12" t="s">
        <v>266</v>
      </c>
      <c r="AM40" s="12" t="s">
        <v>266</v>
      </c>
      <c r="AN40" s="33" t="s">
        <v>263</v>
      </c>
      <c r="AO40" s="12">
        <v>1890000</v>
      </c>
      <c r="AP40" s="12" t="s">
        <v>409</v>
      </c>
      <c r="AQ40" s="27">
        <v>0</v>
      </c>
      <c r="AR40" s="11">
        <f t="shared" si="0"/>
        <v>0</v>
      </c>
    </row>
    <row r="41" spans="1:44" ht="15.6" x14ac:dyDescent="0.3">
      <c r="A41" s="6" t="s">
        <v>410</v>
      </c>
      <c r="B41" s="6" t="s">
        <v>8</v>
      </c>
      <c r="C41" s="6" t="s">
        <v>57</v>
      </c>
      <c r="D41" s="32" t="s">
        <v>411</v>
      </c>
      <c r="E41" s="6">
        <v>2021</v>
      </c>
      <c r="F41" s="6" t="s">
        <v>412</v>
      </c>
      <c r="G41" s="6" t="s">
        <v>413</v>
      </c>
      <c r="H41" s="6" t="s">
        <v>72</v>
      </c>
      <c r="I41" s="6" t="s">
        <v>414</v>
      </c>
      <c r="J41" s="6">
        <v>3</v>
      </c>
      <c r="K41" s="6" t="s">
        <v>415</v>
      </c>
      <c r="L41" s="6" t="s">
        <v>72</v>
      </c>
      <c r="M41" s="6" t="s">
        <v>415</v>
      </c>
      <c r="N41" s="6">
        <v>28425</v>
      </c>
      <c r="O41" s="6" t="s">
        <v>416</v>
      </c>
      <c r="P41" s="14" t="s">
        <v>417</v>
      </c>
      <c r="Q41" s="6">
        <v>311411</v>
      </c>
      <c r="R41" s="6" t="s">
        <v>65</v>
      </c>
      <c r="S41" s="6" t="s">
        <v>77</v>
      </c>
      <c r="T41" s="6" t="s">
        <v>65</v>
      </c>
      <c r="U41" s="6" t="s">
        <v>418</v>
      </c>
      <c r="V41" s="11">
        <v>50000</v>
      </c>
      <c r="W41" s="28"/>
      <c r="X41" s="28"/>
      <c r="Y41" s="12">
        <v>48</v>
      </c>
      <c r="Z41" s="12">
        <v>48</v>
      </c>
      <c r="AA41" s="23">
        <v>653</v>
      </c>
      <c r="AB41" s="23">
        <v>15520000</v>
      </c>
      <c r="AC41" s="30"/>
      <c r="AD41" s="12">
        <v>3</v>
      </c>
      <c r="AE41" s="12" t="s">
        <v>9</v>
      </c>
      <c r="AF41" s="23">
        <v>50000</v>
      </c>
      <c r="AG41" s="23">
        <v>0</v>
      </c>
      <c r="AH41" s="23"/>
      <c r="AI41" s="23"/>
      <c r="AJ41" s="12">
        <v>0</v>
      </c>
      <c r="AK41" s="12">
        <v>0</v>
      </c>
      <c r="AL41" s="23">
        <v>0</v>
      </c>
      <c r="AM41" s="23">
        <v>0</v>
      </c>
      <c r="AN41" s="23">
        <v>0</v>
      </c>
      <c r="AO41" s="23">
        <v>67500</v>
      </c>
      <c r="AP41" s="30" t="s">
        <v>68</v>
      </c>
      <c r="AQ41" s="27">
        <v>0</v>
      </c>
      <c r="AR41" s="27">
        <v>0</v>
      </c>
    </row>
    <row r="42" spans="1:44" ht="15.6" x14ac:dyDescent="0.3">
      <c r="A42" s="6" t="s">
        <v>419</v>
      </c>
      <c r="B42" s="6" t="s">
        <v>8</v>
      </c>
      <c r="C42" s="6" t="s">
        <v>57</v>
      </c>
      <c r="D42" s="32" t="s">
        <v>420</v>
      </c>
      <c r="E42" s="6">
        <v>2021</v>
      </c>
      <c r="F42" s="6" t="s">
        <v>421</v>
      </c>
      <c r="G42" s="6" t="s">
        <v>422</v>
      </c>
      <c r="H42" s="6" t="s">
        <v>72</v>
      </c>
      <c r="I42" s="6" t="s">
        <v>73</v>
      </c>
      <c r="J42" s="6">
        <v>1</v>
      </c>
      <c r="K42" s="6" t="s">
        <v>423</v>
      </c>
      <c r="L42" s="6" t="s">
        <v>72</v>
      </c>
      <c r="M42" s="6" t="s">
        <v>424</v>
      </c>
      <c r="N42" s="6">
        <v>28504</v>
      </c>
      <c r="O42" s="6" t="s">
        <v>425</v>
      </c>
      <c r="P42" s="14" t="s">
        <v>426</v>
      </c>
      <c r="Q42" s="6">
        <v>333900</v>
      </c>
      <c r="R42" s="6" t="s">
        <v>65</v>
      </c>
      <c r="S42" s="6" t="s">
        <v>77</v>
      </c>
      <c r="T42" s="6" t="s">
        <v>65</v>
      </c>
      <c r="U42" s="6" t="s">
        <v>427</v>
      </c>
      <c r="V42" s="11">
        <v>400000</v>
      </c>
      <c r="W42" s="28"/>
      <c r="X42" s="28"/>
      <c r="Y42" s="12">
        <v>119</v>
      </c>
      <c r="Z42" s="12">
        <v>511</v>
      </c>
      <c r="AA42" s="23">
        <v>735</v>
      </c>
      <c r="AB42" s="23">
        <v>11880000</v>
      </c>
      <c r="AC42" s="30"/>
      <c r="AD42" s="12">
        <v>5</v>
      </c>
      <c r="AE42" s="12" t="s">
        <v>9</v>
      </c>
      <c r="AF42" s="23">
        <v>400000</v>
      </c>
      <c r="AG42" s="23">
        <v>0</v>
      </c>
      <c r="AH42" s="23"/>
      <c r="AI42" s="23"/>
      <c r="AJ42" s="12">
        <v>0</v>
      </c>
      <c r="AK42" s="12">
        <v>0</v>
      </c>
      <c r="AL42" s="23">
        <v>0</v>
      </c>
      <c r="AM42" s="23">
        <v>0</v>
      </c>
      <c r="AN42" s="23">
        <v>0</v>
      </c>
      <c r="AO42" s="23">
        <v>500000</v>
      </c>
      <c r="AP42" s="30" t="s">
        <v>133</v>
      </c>
      <c r="AQ42" s="27">
        <v>0</v>
      </c>
      <c r="AR42" s="27">
        <v>0</v>
      </c>
    </row>
    <row r="43" spans="1:44" ht="15.6" x14ac:dyDescent="0.3">
      <c r="A43" s="6" t="s">
        <v>428</v>
      </c>
      <c r="B43" s="6" t="s">
        <v>8</v>
      </c>
      <c r="C43" s="6" t="s">
        <v>72</v>
      </c>
      <c r="D43" s="32" t="s">
        <v>429</v>
      </c>
      <c r="E43" s="6">
        <v>2021</v>
      </c>
      <c r="F43" s="6" t="s">
        <v>430</v>
      </c>
      <c r="G43" s="6" t="s">
        <v>431</v>
      </c>
      <c r="H43" s="6" t="s">
        <v>72</v>
      </c>
      <c r="I43" s="6" t="s">
        <v>432</v>
      </c>
      <c r="J43" s="6">
        <v>3</v>
      </c>
      <c r="K43" s="6" t="s">
        <v>315</v>
      </c>
      <c r="L43" s="6" t="s">
        <v>72</v>
      </c>
      <c r="M43" s="6" t="s">
        <v>315</v>
      </c>
      <c r="N43" s="6" t="s">
        <v>315</v>
      </c>
      <c r="O43" s="6" t="s">
        <v>137</v>
      </c>
      <c r="P43" s="14" t="s">
        <v>433</v>
      </c>
      <c r="Q43" s="6">
        <v>325414</v>
      </c>
      <c r="R43" s="6" t="s">
        <v>65</v>
      </c>
      <c r="S43" s="6" t="s">
        <v>77</v>
      </c>
      <c r="T43" s="6" t="s">
        <v>65</v>
      </c>
      <c r="U43" s="6" t="s">
        <v>434</v>
      </c>
      <c r="V43" s="11">
        <v>2000000</v>
      </c>
      <c r="W43" s="28"/>
      <c r="X43" s="25"/>
      <c r="Y43" s="12">
        <v>0</v>
      </c>
      <c r="Z43" s="12">
        <v>631</v>
      </c>
      <c r="AA43" s="23">
        <v>1230</v>
      </c>
      <c r="AB43" s="23" t="s">
        <v>263</v>
      </c>
      <c r="AC43" s="30"/>
      <c r="AD43" s="12">
        <v>5</v>
      </c>
      <c r="AE43" s="12" t="s">
        <v>9</v>
      </c>
      <c r="AF43" s="23">
        <v>2000000</v>
      </c>
      <c r="AG43" s="23">
        <v>0</v>
      </c>
      <c r="AH43" s="23"/>
      <c r="AI43" s="23"/>
      <c r="AJ43" s="12">
        <v>0</v>
      </c>
      <c r="AK43" s="12">
        <v>0</v>
      </c>
      <c r="AL43" s="23">
        <v>0</v>
      </c>
      <c r="AM43" s="23">
        <v>0</v>
      </c>
      <c r="AN43" s="23">
        <v>0</v>
      </c>
      <c r="AO43" s="23">
        <v>21000000</v>
      </c>
      <c r="AP43" s="30" t="s">
        <v>435</v>
      </c>
      <c r="AQ43" s="27">
        <v>0</v>
      </c>
      <c r="AR43" s="27">
        <v>0</v>
      </c>
    </row>
    <row r="44" spans="1:44" ht="15.6" x14ac:dyDescent="0.3">
      <c r="A44" s="6" t="s">
        <v>436</v>
      </c>
      <c r="B44" s="6" t="s">
        <v>8</v>
      </c>
      <c r="C44" s="6" t="s">
        <v>57</v>
      </c>
      <c r="D44" s="32" t="s">
        <v>437</v>
      </c>
      <c r="E44" s="6">
        <v>2021</v>
      </c>
      <c r="F44" s="6" t="s">
        <v>438</v>
      </c>
      <c r="G44" s="6" t="s">
        <v>439</v>
      </c>
      <c r="H44" s="6" t="s">
        <v>72</v>
      </c>
      <c r="I44" s="6" t="s">
        <v>440</v>
      </c>
      <c r="J44" s="6">
        <v>3</v>
      </c>
      <c r="K44" s="6" t="s">
        <v>441</v>
      </c>
      <c r="L44" s="6" t="s">
        <v>72</v>
      </c>
      <c r="M44" s="6" t="s">
        <v>442</v>
      </c>
      <c r="N44" s="6">
        <v>28712</v>
      </c>
      <c r="O44" s="6" t="s">
        <v>443</v>
      </c>
      <c r="P44" s="14" t="s">
        <v>444</v>
      </c>
      <c r="Q44" s="6">
        <v>541710</v>
      </c>
      <c r="R44" s="6" t="s">
        <v>65</v>
      </c>
      <c r="S44" s="6" t="s">
        <v>445</v>
      </c>
      <c r="T44" s="6" t="s">
        <v>65</v>
      </c>
      <c r="U44" s="6" t="s">
        <v>427</v>
      </c>
      <c r="V44" s="11">
        <v>375000</v>
      </c>
      <c r="W44" s="28"/>
      <c r="X44" s="28"/>
      <c r="Y44" s="12">
        <v>67</v>
      </c>
      <c r="Z44" s="12">
        <v>26</v>
      </c>
      <c r="AA44" s="23">
        <v>689</v>
      </c>
      <c r="AB44" s="23">
        <v>14220000</v>
      </c>
      <c r="AC44" s="30"/>
      <c r="AD44" s="12">
        <v>5</v>
      </c>
      <c r="AE44" s="12" t="s">
        <v>9</v>
      </c>
      <c r="AF44" s="23">
        <v>375000</v>
      </c>
      <c r="AG44" s="23">
        <v>0</v>
      </c>
      <c r="AH44" s="23"/>
      <c r="AI44" s="23"/>
      <c r="AJ44" s="12">
        <v>0</v>
      </c>
      <c r="AK44" s="12">
        <v>0</v>
      </c>
      <c r="AL44" s="23">
        <v>0</v>
      </c>
      <c r="AM44" s="23">
        <v>0</v>
      </c>
      <c r="AN44" s="23">
        <v>0</v>
      </c>
      <c r="AO44" s="23">
        <v>463000</v>
      </c>
      <c r="AP44" s="30" t="s">
        <v>133</v>
      </c>
      <c r="AQ44" s="27">
        <v>0</v>
      </c>
      <c r="AR44" s="27">
        <v>0</v>
      </c>
    </row>
    <row r="45" spans="1:44" ht="15.6" x14ac:dyDescent="0.3">
      <c r="A45" s="6" t="s">
        <v>446</v>
      </c>
      <c r="B45" s="6" t="s">
        <v>8</v>
      </c>
      <c r="C45" s="6" t="s">
        <v>57</v>
      </c>
      <c r="D45" s="32" t="s">
        <v>447</v>
      </c>
      <c r="E45" s="6">
        <v>2021</v>
      </c>
      <c r="F45" s="6" t="s">
        <v>448</v>
      </c>
      <c r="G45" s="6" t="s">
        <v>449</v>
      </c>
      <c r="H45" s="6" t="s">
        <v>57</v>
      </c>
      <c r="I45" s="6" t="s">
        <v>198</v>
      </c>
      <c r="J45" s="6">
        <v>2</v>
      </c>
      <c r="K45" s="6" t="s">
        <v>315</v>
      </c>
      <c r="L45" s="6" t="s">
        <v>57</v>
      </c>
      <c r="M45" s="6" t="s">
        <v>315</v>
      </c>
      <c r="N45" s="6" t="s">
        <v>315</v>
      </c>
      <c r="O45" s="6" t="s">
        <v>450</v>
      </c>
      <c r="P45" s="14" t="s">
        <v>451</v>
      </c>
      <c r="Q45" s="6">
        <v>336390</v>
      </c>
      <c r="R45" s="6" t="s">
        <v>65</v>
      </c>
      <c r="S45" s="6" t="s">
        <v>77</v>
      </c>
      <c r="T45" s="6" t="s">
        <v>65</v>
      </c>
      <c r="U45" s="6" t="s">
        <v>452</v>
      </c>
      <c r="V45" s="11">
        <v>175000</v>
      </c>
      <c r="W45" s="28"/>
      <c r="X45" s="28"/>
      <c r="Y45" s="12">
        <v>57</v>
      </c>
      <c r="Z45" s="12">
        <v>0</v>
      </c>
      <c r="AA45" s="23">
        <v>658</v>
      </c>
      <c r="AB45" s="23">
        <v>3150000</v>
      </c>
      <c r="AC45" s="30"/>
      <c r="AD45" s="12">
        <v>5</v>
      </c>
      <c r="AE45" s="12" t="s">
        <v>9</v>
      </c>
      <c r="AF45" s="23">
        <v>175000</v>
      </c>
      <c r="AG45" s="23">
        <v>0</v>
      </c>
      <c r="AH45" s="23"/>
      <c r="AI45" s="23"/>
      <c r="AJ45" s="12">
        <v>0</v>
      </c>
      <c r="AK45" s="12">
        <v>0</v>
      </c>
      <c r="AL45" s="23">
        <v>0</v>
      </c>
      <c r="AM45" s="23">
        <v>0</v>
      </c>
      <c r="AN45" s="23">
        <v>0</v>
      </c>
      <c r="AO45" s="23">
        <v>300000</v>
      </c>
      <c r="AP45" s="30" t="s">
        <v>453</v>
      </c>
      <c r="AQ45" s="27">
        <v>0</v>
      </c>
      <c r="AR45" s="27">
        <v>0</v>
      </c>
    </row>
    <row r="46" spans="1:44" ht="15.6" x14ac:dyDescent="0.3">
      <c r="A46" s="6" t="s">
        <v>454</v>
      </c>
      <c r="B46" s="6" t="s">
        <v>8</v>
      </c>
      <c r="C46" s="6" t="s">
        <v>57</v>
      </c>
      <c r="D46" s="32" t="s">
        <v>455</v>
      </c>
      <c r="E46" s="6">
        <v>2021</v>
      </c>
      <c r="F46" s="6" t="s">
        <v>456</v>
      </c>
      <c r="G46" s="6" t="s">
        <v>457</v>
      </c>
      <c r="H46" s="6" t="s">
        <v>72</v>
      </c>
      <c r="I46" s="6" t="s">
        <v>90</v>
      </c>
      <c r="J46" s="6">
        <v>1</v>
      </c>
      <c r="K46" s="6" t="s">
        <v>458</v>
      </c>
      <c r="L46" s="6" t="s">
        <v>72</v>
      </c>
      <c r="M46" s="6" t="s">
        <v>459</v>
      </c>
      <c r="N46" s="6">
        <v>27530</v>
      </c>
      <c r="O46" s="6" t="s">
        <v>460</v>
      </c>
      <c r="P46" s="14" t="s">
        <v>461</v>
      </c>
      <c r="Q46" s="6">
        <v>336390</v>
      </c>
      <c r="R46" s="6" t="s">
        <v>65</v>
      </c>
      <c r="S46" s="6" t="s">
        <v>77</v>
      </c>
      <c r="T46" s="6" t="s">
        <v>65</v>
      </c>
      <c r="U46" s="6" t="s">
        <v>418</v>
      </c>
      <c r="V46" s="11">
        <v>125000</v>
      </c>
      <c r="W46" s="28"/>
      <c r="X46" s="28"/>
      <c r="Y46" s="12">
        <v>86</v>
      </c>
      <c r="Z46" s="12">
        <v>450</v>
      </c>
      <c r="AA46" s="23">
        <v>738</v>
      </c>
      <c r="AB46" s="23">
        <v>400000</v>
      </c>
      <c r="AC46" s="30"/>
      <c r="AD46" s="12">
        <v>2</v>
      </c>
      <c r="AE46" s="12" t="s">
        <v>9</v>
      </c>
      <c r="AF46" s="23">
        <v>125000</v>
      </c>
      <c r="AG46" s="23">
        <v>0</v>
      </c>
      <c r="AH46" s="23"/>
      <c r="AI46" s="23"/>
      <c r="AJ46" s="12">
        <v>0</v>
      </c>
      <c r="AK46" s="12">
        <v>0</v>
      </c>
      <c r="AL46" s="23">
        <v>0</v>
      </c>
      <c r="AM46" s="23">
        <v>0</v>
      </c>
      <c r="AN46" s="23">
        <v>0</v>
      </c>
      <c r="AO46" s="23">
        <v>42000</v>
      </c>
      <c r="AP46" s="30" t="s">
        <v>133</v>
      </c>
      <c r="AQ46" s="27">
        <v>0</v>
      </c>
      <c r="AR46" s="27">
        <v>0</v>
      </c>
    </row>
    <row r="47" spans="1:44" ht="15.6" x14ac:dyDescent="0.3">
      <c r="A47" s="6" t="s">
        <v>462</v>
      </c>
      <c r="B47" s="6" t="s">
        <v>8</v>
      </c>
      <c r="C47" s="6" t="s">
        <v>57</v>
      </c>
      <c r="D47" s="32" t="s">
        <v>463</v>
      </c>
      <c r="E47" s="6">
        <v>2021</v>
      </c>
      <c r="F47" s="6" t="s">
        <v>464</v>
      </c>
      <c r="G47" s="6" t="s">
        <v>465</v>
      </c>
      <c r="H47" s="6" t="s">
        <v>57</v>
      </c>
      <c r="I47" s="6" t="s">
        <v>466</v>
      </c>
      <c r="J47" s="6">
        <v>1</v>
      </c>
      <c r="K47" s="6" t="s">
        <v>467</v>
      </c>
      <c r="L47" s="6" t="s">
        <v>57</v>
      </c>
      <c r="M47" s="6" t="s">
        <v>468</v>
      </c>
      <c r="N47" s="6">
        <v>28439</v>
      </c>
      <c r="O47" s="6" t="s">
        <v>469</v>
      </c>
      <c r="P47" s="14" t="s">
        <v>470</v>
      </c>
      <c r="Q47" s="6">
        <v>326122</v>
      </c>
      <c r="R47" s="6" t="s">
        <v>65</v>
      </c>
      <c r="S47" s="6" t="s">
        <v>77</v>
      </c>
      <c r="T47" s="6" t="s">
        <v>65</v>
      </c>
      <c r="U47" s="6" t="s">
        <v>471</v>
      </c>
      <c r="V47" s="11">
        <v>125000</v>
      </c>
      <c r="W47" s="28"/>
      <c r="X47" s="28"/>
      <c r="Y47" s="12">
        <v>40</v>
      </c>
      <c r="Z47" s="12">
        <v>0</v>
      </c>
      <c r="AA47" s="23">
        <v>667</v>
      </c>
      <c r="AB47" s="23">
        <v>4140000</v>
      </c>
      <c r="AC47" s="30"/>
      <c r="AD47" s="12">
        <v>3</v>
      </c>
      <c r="AE47" s="12" t="s">
        <v>9</v>
      </c>
      <c r="AF47" s="23">
        <v>125000</v>
      </c>
      <c r="AG47" s="23">
        <v>0</v>
      </c>
      <c r="AH47" s="23"/>
      <c r="AI47" s="23"/>
      <c r="AJ47" s="12">
        <v>0</v>
      </c>
      <c r="AK47" s="12">
        <v>0</v>
      </c>
      <c r="AL47" s="23">
        <v>0</v>
      </c>
      <c r="AM47" s="23">
        <v>0</v>
      </c>
      <c r="AN47" s="23">
        <v>0</v>
      </c>
      <c r="AO47" s="23">
        <v>140000</v>
      </c>
      <c r="AP47" s="30" t="s">
        <v>133</v>
      </c>
      <c r="AQ47" s="27">
        <v>0</v>
      </c>
      <c r="AR47" s="27">
        <v>0</v>
      </c>
    </row>
    <row r="48" spans="1:44" ht="15.6" x14ac:dyDescent="0.3">
      <c r="A48" s="6" t="s">
        <v>472</v>
      </c>
      <c r="B48" s="6" t="s">
        <v>8</v>
      </c>
      <c r="C48" s="6" t="s">
        <v>57</v>
      </c>
      <c r="D48" s="32" t="s">
        <v>473</v>
      </c>
      <c r="E48" s="6">
        <v>2021</v>
      </c>
      <c r="F48" s="6" t="s">
        <v>474</v>
      </c>
      <c r="G48" s="6" t="s">
        <v>475</v>
      </c>
      <c r="H48" s="6" t="s">
        <v>72</v>
      </c>
      <c r="I48" s="6" t="s">
        <v>476</v>
      </c>
      <c r="J48" s="6">
        <v>2</v>
      </c>
      <c r="K48" s="6" t="s">
        <v>477</v>
      </c>
      <c r="L48" s="6" t="s">
        <v>72</v>
      </c>
      <c r="M48" s="6" t="s">
        <v>478</v>
      </c>
      <c r="N48" s="6">
        <v>28658</v>
      </c>
      <c r="O48" s="6" t="s">
        <v>479</v>
      </c>
      <c r="P48" s="14" t="s">
        <v>480</v>
      </c>
      <c r="Q48" s="6">
        <v>333999</v>
      </c>
      <c r="R48" s="6" t="s">
        <v>65</v>
      </c>
      <c r="S48" s="6" t="s">
        <v>77</v>
      </c>
      <c r="T48" s="6" t="s">
        <v>65</v>
      </c>
      <c r="U48" s="6" t="s">
        <v>132</v>
      </c>
      <c r="V48" s="11">
        <v>300000</v>
      </c>
      <c r="W48" s="28"/>
      <c r="X48" s="28"/>
      <c r="Y48" s="12">
        <v>66</v>
      </c>
      <c r="Z48" s="12">
        <v>2</v>
      </c>
      <c r="AA48" s="23">
        <v>845</v>
      </c>
      <c r="AB48" s="23">
        <v>23850000</v>
      </c>
      <c r="AC48" s="30"/>
      <c r="AD48" s="12">
        <v>3</v>
      </c>
      <c r="AE48" s="12" t="s">
        <v>9</v>
      </c>
      <c r="AF48" s="23">
        <v>300000</v>
      </c>
      <c r="AG48" s="23">
        <v>0</v>
      </c>
      <c r="AH48" s="23"/>
      <c r="AI48" s="23"/>
      <c r="AJ48" s="12">
        <v>0</v>
      </c>
      <c r="AK48" s="12">
        <v>0</v>
      </c>
      <c r="AL48" s="23">
        <v>0</v>
      </c>
      <c r="AM48" s="23">
        <v>0</v>
      </c>
      <c r="AN48" s="23">
        <v>0</v>
      </c>
      <c r="AO48" s="23">
        <v>1200000</v>
      </c>
      <c r="AP48" s="30" t="s">
        <v>435</v>
      </c>
      <c r="AQ48" s="27">
        <v>0</v>
      </c>
      <c r="AR48" s="27">
        <v>0</v>
      </c>
    </row>
    <row r="49" spans="1:44" ht="15.6" x14ac:dyDescent="0.3">
      <c r="A49" s="6" t="s">
        <v>481</v>
      </c>
      <c r="B49" s="6" t="s">
        <v>8</v>
      </c>
      <c r="C49" s="6" t="s">
        <v>57</v>
      </c>
      <c r="D49" s="32" t="s">
        <v>482</v>
      </c>
      <c r="E49" s="6">
        <v>2021</v>
      </c>
      <c r="F49" s="6" t="s">
        <v>483</v>
      </c>
      <c r="G49" s="6" t="s">
        <v>484</v>
      </c>
      <c r="H49" s="6" t="s">
        <v>57</v>
      </c>
      <c r="I49" s="6" t="s">
        <v>485</v>
      </c>
      <c r="J49" s="6">
        <v>2</v>
      </c>
      <c r="K49" s="6" t="s">
        <v>486</v>
      </c>
      <c r="L49" s="6" t="s">
        <v>57</v>
      </c>
      <c r="M49" s="6" t="s">
        <v>487</v>
      </c>
      <c r="N49" s="6">
        <v>28034</v>
      </c>
      <c r="O49" s="6" t="s">
        <v>137</v>
      </c>
      <c r="P49" s="6" t="s">
        <v>488</v>
      </c>
      <c r="Q49" s="6">
        <v>325211</v>
      </c>
      <c r="R49" s="6" t="s">
        <v>65</v>
      </c>
      <c r="S49" s="6" t="s">
        <v>77</v>
      </c>
      <c r="T49" s="6" t="s">
        <v>65</v>
      </c>
      <c r="U49" s="6" t="s">
        <v>427</v>
      </c>
      <c r="V49" s="11">
        <v>50000</v>
      </c>
      <c r="W49" s="28"/>
      <c r="X49" s="28"/>
      <c r="Y49" s="12">
        <v>20</v>
      </c>
      <c r="Z49" s="12">
        <v>0</v>
      </c>
      <c r="AA49" s="23">
        <v>808</v>
      </c>
      <c r="AB49" s="23">
        <v>10674000</v>
      </c>
      <c r="AC49" s="30"/>
      <c r="AD49" s="12">
        <v>2</v>
      </c>
      <c r="AE49" s="12" t="s">
        <v>9</v>
      </c>
      <c r="AF49" s="23">
        <v>50000</v>
      </c>
      <c r="AG49" s="23">
        <v>0</v>
      </c>
      <c r="AH49" s="23"/>
      <c r="AI49" s="23"/>
      <c r="AJ49" s="12">
        <v>0</v>
      </c>
      <c r="AK49" s="12">
        <v>0</v>
      </c>
      <c r="AL49" s="23">
        <v>0</v>
      </c>
      <c r="AM49" s="23">
        <v>0</v>
      </c>
      <c r="AN49" s="23">
        <v>0</v>
      </c>
      <c r="AO49" s="23">
        <v>373500</v>
      </c>
      <c r="AP49" s="30" t="s">
        <v>133</v>
      </c>
      <c r="AQ49" s="27">
        <v>0</v>
      </c>
      <c r="AR49" s="27">
        <v>0</v>
      </c>
    </row>
    <row r="50" spans="1:44" ht="15.6" x14ac:dyDescent="0.3">
      <c r="A50" s="6" t="s">
        <v>489</v>
      </c>
      <c r="B50" s="6" t="s">
        <v>8</v>
      </c>
      <c r="C50" s="6" t="s">
        <v>57</v>
      </c>
      <c r="D50" s="32" t="s">
        <v>490</v>
      </c>
      <c r="E50" s="6">
        <v>2021</v>
      </c>
      <c r="F50" s="6" t="s">
        <v>491</v>
      </c>
      <c r="G50" s="6" t="s">
        <v>492</v>
      </c>
      <c r="H50" s="6" t="s">
        <v>57</v>
      </c>
      <c r="I50" s="6" t="s">
        <v>113</v>
      </c>
      <c r="J50" s="6">
        <v>2</v>
      </c>
      <c r="K50" s="6" t="s">
        <v>493</v>
      </c>
      <c r="L50" s="6" t="s">
        <v>57</v>
      </c>
      <c r="M50" s="6" t="s">
        <v>494</v>
      </c>
      <c r="N50" s="6">
        <v>27522</v>
      </c>
      <c r="O50" s="6" t="s">
        <v>495</v>
      </c>
      <c r="P50" s="14" t="s">
        <v>496</v>
      </c>
      <c r="Q50" s="6">
        <v>321992</v>
      </c>
      <c r="R50" s="6" t="s">
        <v>65</v>
      </c>
      <c r="S50" s="6" t="s">
        <v>77</v>
      </c>
      <c r="T50" s="6" t="s">
        <v>65</v>
      </c>
      <c r="U50" s="6" t="s">
        <v>418</v>
      </c>
      <c r="V50" s="11">
        <v>400000</v>
      </c>
      <c r="W50" s="28"/>
      <c r="X50" s="28"/>
      <c r="Y50" s="12">
        <v>132</v>
      </c>
      <c r="Z50" s="12">
        <v>0</v>
      </c>
      <c r="AA50" s="23">
        <v>814</v>
      </c>
      <c r="AB50" s="23">
        <v>1952100</v>
      </c>
      <c r="AC50" s="30"/>
      <c r="AD50" s="12">
        <v>3</v>
      </c>
      <c r="AE50" s="12" t="s">
        <v>9</v>
      </c>
      <c r="AF50" s="23">
        <v>400000</v>
      </c>
      <c r="AG50" s="23">
        <v>0</v>
      </c>
      <c r="AH50" s="23"/>
      <c r="AI50" s="23"/>
      <c r="AJ50" s="12">
        <v>0</v>
      </c>
      <c r="AK50" s="12">
        <v>0</v>
      </c>
      <c r="AL50" s="23">
        <v>0</v>
      </c>
      <c r="AM50" s="23">
        <v>0</v>
      </c>
      <c r="AN50" s="23">
        <v>0</v>
      </c>
      <c r="AO50" s="23">
        <v>200000</v>
      </c>
      <c r="AP50" s="30" t="s">
        <v>68</v>
      </c>
      <c r="AQ50" s="27">
        <v>0</v>
      </c>
      <c r="AR50" s="27">
        <v>0</v>
      </c>
    </row>
    <row r="51" spans="1:44" ht="15.6" x14ac:dyDescent="0.3">
      <c r="A51" s="6" t="s">
        <v>497</v>
      </c>
      <c r="B51" s="6" t="s">
        <v>8</v>
      </c>
      <c r="C51" s="6" t="s">
        <v>57</v>
      </c>
      <c r="D51" s="32" t="s">
        <v>498</v>
      </c>
      <c r="E51" s="6">
        <v>2021</v>
      </c>
      <c r="F51" s="6" t="s">
        <v>499</v>
      </c>
      <c r="G51" s="6" t="s">
        <v>500</v>
      </c>
      <c r="H51" s="6" t="s">
        <v>72</v>
      </c>
      <c r="I51" s="6" t="s">
        <v>501</v>
      </c>
      <c r="J51" s="6">
        <v>1</v>
      </c>
      <c r="K51" s="6" t="s">
        <v>502</v>
      </c>
      <c r="L51" s="6" t="s">
        <v>72</v>
      </c>
      <c r="M51" s="6" t="s">
        <v>503</v>
      </c>
      <c r="N51" s="6">
        <v>28466</v>
      </c>
      <c r="O51" s="6" t="s">
        <v>504</v>
      </c>
      <c r="P51" s="14" t="s">
        <v>505</v>
      </c>
      <c r="Q51" s="6">
        <v>493120</v>
      </c>
      <c r="R51" s="6" t="s">
        <v>65</v>
      </c>
      <c r="S51" s="6" t="s">
        <v>66</v>
      </c>
      <c r="T51" s="6" t="s">
        <v>65</v>
      </c>
      <c r="U51" s="6" t="s">
        <v>427</v>
      </c>
      <c r="V51" s="11">
        <v>120000</v>
      </c>
      <c r="W51" s="28"/>
      <c r="X51" s="28"/>
      <c r="Y51" s="12">
        <v>36</v>
      </c>
      <c r="Z51" s="12">
        <v>3</v>
      </c>
      <c r="AA51" s="23">
        <v>684</v>
      </c>
      <c r="AB51" s="23">
        <v>450000</v>
      </c>
      <c r="AC51" s="30"/>
      <c r="AD51" s="12">
        <v>4</v>
      </c>
      <c r="AE51" s="12" t="s">
        <v>9</v>
      </c>
      <c r="AF51" s="23">
        <v>120000</v>
      </c>
      <c r="AG51" s="23">
        <v>0</v>
      </c>
      <c r="AH51" s="23"/>
      <c r="AI51" s="23"/>
      <c r="AJ51" s="12">
        <v>0</v>
      </c>
      <c r="AK51" s="12">
        <v>0</v>
      </c>
      <c r="AL51" s="23">
        <v>0</v>
      </c>
      <c r="AM51" s="23">
        <v>0</v>
      </c>
      <c r="AN51" s="23">
        <v>0</v>
      </c>
      <c r="AO51" s="23">
        <v>47500</v>
      </c>
      <c r="AP51" s="30" t="s">
        <v>133</v>
      </c>
      <c r="AQ51" s="27">
        <v>0</v>
      </c>
      <c r="AR51" s="27">
        <v>0</v>
      </c>
    </row>
    <row r="52" spans="1:44" ht="15.6" x14ac:dyDescent="0.3">
      <c r="A52" s="6" t="s">
        <v>506</v>
      </c>
      <c r="B52" s="6" t="s">
        <v>8</v>
      </c>
      <c r="C52" s="6" t="s">
        <v>57</v>
      </c>
      <c r="D52" s="32" t="s">
        <v>507</v>
      </c>
      <c r="E52" s="6">
        <v>2021</v>
      </c>
      <c r="F52" s="6" t="s">
        <v>508</v>
      </c>
      <c r="G52" s="6" t="s">
        <v>509</v>
      </c>
      <c r="H52" s="6" t="s">
        <v>72</v>
      </c>
      <c r="I52" s="6" t="s">
        <v>510</v>
      </c>
      <c r="J52" s="6">
        <v>2</v>
      </c>
      <c r="K52" s="6" t="s">
        <v>511</v>
      </c>
      <c r="L52" s="6" t="s">
        <v>72</v>
      </c>
      <c r="M52" s="6" t="s">
        <v>512</v>
      </c>
      <c r="N52" s="6">
        <v>27107</v>
      </c>
      <c r="O52" s="6" t="s">
        <v>513</v>
      </c>
      <c r="P52" s="14" t="s">
        <v>514</v>
      </c>
      <c r="Q52" s="6">
        <v>332431</v>
      </c>
      <c r="R52" s="6" t="s">
        <v>65</v>
      </c>
      <c r="S52" s="6" t="s">
        <v>77</v>
      </c>
      <c r="T52" s="6" t="s">
        <v>65</v>
      </c>
      <c r="U52" s="6" t="s">
        <v>427</v>
      </c>
      <c r="V52" s="11">
        <v>250000</v>
      </c>
      <c r="W52" s="28"/>
      <c r="X52" s="28"/>
      <c r="Y52" s="12">
        <v>85</v>
      </c>
      <c r="Z52" s="12">
        <v>217</v>
      </c>
      <c r="AA52" s="23">
        <v>1056</v>
      </c>
      <c r="AB52" s="23">
        <v>175500000</v>
      </c>
      <c r="AC52" s="30"/>
      <c r="AD52" s="12">
        <v>2</v>
      </c>
      <c r="AE52" s="12" t="s">
        <v>9</v>
      </c>
      <c r="AF52" s="23">
        <v>250000</v>
      </c>
      <c r="AG52" s="23">
        <v>0</v>
      </c>
      <c r="AH52" s="23"/>
      <c r="AI52" s="23"/>
      <c r="AJ52" s="12">
        <v>0</v>
      </c>
      <c r="AK52" s="12">
        <v>0</v>
      </c>
      <c r="AL52" s="23">
        <v>0</v>
      </c>
      <c r="AM52" s="23">
        <v>0</v>
      </c>
      <c r="AN52" s="23">
        <v>0</v>
      </c>
      <c r="AO52" s="23">
        <v>5155100</v>
      </c>
      <c r="AP52" s="30" t="s">
        <v>68</v>
      </c>
      <c r="AQ52" s="27">
        <v>0</v>
      </c>
      <c r="AR52" s="27">
        <v>0</v>
      </c>
    </row>
    <row r="53" spans="1:44" ht="15.6" x14ac:dyDescent="0.3">
      <c r="A53" s="6" t="s">
        <v>515</v>
      </c>
      <c r="B53" s="6" t="s">
        <v>8</v>
      </c>
      <c r="C53" s="6" t="s">
        <v>57</v>
      </c>
      <c r="D53" s="32" t="s">
        <v>516</v>
      </c>
      <c r="E53" s="6">
        <v>2021</v>
      </c>
      <c r="F53" s="6" t="s">
        <v>517</v>
      </c>
      <c r="G53" s="6" t="s">
        <v>518</v>
      </c>
      <c r="H53" s="6" t="s">
        <v>72</v>
      </c>
      <c r="I53" s="6" t="s">
        <v>519</v>
      </c>
      <c r="J53" s="6">
        <v>2</v>
      </c>
      <c r="K53" s="6" t="s">
        <v>315</v>
      </c>
      <c r="L53" s="6" t="s">
        <v>72</v>
      </c>
      <c r="M53" s="6" t="s">
        <v>315</v>
      </c>
      <c r="N53" s="6" t="s">
        <v>315</v>
      </c>
      <c r="O53" s="6" t="s">
        <v>520</v>
      </c>
      <c r="P53" s="14" t="s">
        <v>521</v>
      </c>
      <c r="Q53" s="6">
        <v>336413</v>
      </c>
      <c r="R53" s="6" t="s">
        <v>65</v>
      </c>
      <c r="S53" s="6" t="s">
        <v>77</v>
      </c>
      <c r="T53" s="6" t="s">
        <v>65</v>
      </c>
      <c r="U53" s="6" t="s">
        <v>132</v>
      </c>
      <c r="V53" s="11">
        <v>75000</v>
      </c>
      <c r="W53" s="28"/>
      <c r="X53" s="28"/>
      <c r="Y53" s="12">
        <v>27</v>
      </c>
      <c r="Z53" s="12">
        <v>3</v>
      </c>
      <c r="AA53" s="23">
        <v>753</v>
      </c>
      <c r="AB53" s="23">
        <v>5103000</v>
      </c>
      <c r="AC53" s="30"/>
      <c r="AD53" s="12">
        <v>4</v>
      </c>
      <c r="AE53" s="12" t="s">
        <v>9</v>
      </c>
      <c r="AF53" s="23">
        <v>75000</v>
      </c>
      <c r="AG53" s="23">
        <v>0</v>
      </c>
      <c r="AH53" s="23"/>
      <c r="AI53" s="23"/>
      <c r="AJ53" s="12">
        <v>0</v>
      </c>
      <c r="AK53" s="12">
        <v>0</v>
      </c>
      <c r="AL53" s="23">
        <v>0</v>
      </c>
      <c r="AM53" s="23">
        <v>0</v>
      </c>
      <c r="AN53" s="23">
        <v>0</v>
      </c>
      <c r="AO53" s="23">
        <v>100000</v>
      </c>
      <c r="AP53" s="30" t="s">
        <v>68</v>
      </c>
      <c r="AQ53" s="27">
        <v>0</v>
      </c>
      <c r="AR53" s="27">
        <v>0</v>
      </c>
    </row>
    <row r="54" spans="1:44" ht="15.6" x14ac:dyDescent="0.3">
      <c r="A54" s="6" t="s">
        <v>522</v>
      </c>
      <c r="B54" s="6" t="s">
        <v>8</v>
      </c>
      <c r="C54" s="6" t="s">
        <v>57</v>
      </c>
      <c r="D54" s="32" t="s">
        <v>523</v>
      </c>
      <c r="E54" s="6">
        <v>2021</v>
      </c>
      <c r="F54" s="6" t="s">
        <v>524</v>
      </c>
      <c r="G54" s="6" t="s">
        <v>525</v>
      </c>
      <c r="H54" s="6" t="s">
        <v>57</v>
      </c>
      <c r="I54" s="6" t="s">
        <v>128</v>
      </c>
      <c r="J54" s="6">
        <v>2</v>
      </c>
      <c r="K54" s="6" t="s">
        <v>315</v>
      </c>
      <c r="L54" s="6" t="s">
        <v>57</v>
      </c>
      <c r="M54" s="6" t="s">
        <v>315</v>
      </c>
      <c r="N54" s="6" t="s">
        <v>315</v>
      </c>
      <c r="O54" s="6" t="s">
        <v>526</v>
      </c>
      <c r="P54" s="14" t="s">
        <v>527</v>
      </c>
      <c r="Q54" s="6">
        <v>333996</v>
      </c>
      <c r="R54" s="6">
        <v>423830</v>
      </c>
      <c r="S54" s="6" t="s">
        <v>77</v>
      </c>
      <c r="T54" s="6" t="s">
        <v>528</v>
      </c>
      <c r="U54" s="6" t="s">
        <v>67</v>
      </c>
      <c r="V54" s="11">
        <v>75000</v>
      </c>
      <c r="W54" s="28"/>
      <c r="X54" s="28"/>
      <c r="Y54" s="12">
        <v>28</v>
      </c>
      <c r="Z54" s="12">
        <v>0</v>
      </c>
      <c r="AA54" s="23">
        <v>808</v>
      </c>
      <c r="AB54" s="23">
        <v>7109550</v>
      </c>
      <c r="AC54" s="30"/>
      <c r="AD54" s="12">
        <v>5</v>
      </c>
      <c r="AE54" s="12" t="s">
        <v>9</v>
      </c>
      <c r="AF54" s="23">
        <v>75000</v>
      </c>
      <c r="AG54" s="23">
        <v>0</v>
      </c>
      <c r="AH54" s="23"/>
      <c r="AI54" s="23"/>
      <c r="AJ54" s="12">
        <v>0</v>
      </c>
      <c r="AK54" s="12">
        <v>0</v>
      </c>
      <c r="AL54" s="23">
        <v>0</v>
      </c>
      <c r="AM54" s="23">
        <v>0</v>
      </c>
      <c r="AN54" s="23">
        <v>0</v>
      </c>
      <c r="AO54" s="23">
        <v>188900</v>
      </c>
      <c r="AP54" s="30" t="s">
        <v>133</v>
      </c>
      <c r="AQ54" s="27">
        <v>0</v>
      </c>
      <c r="AR54" s="27">
        <v>0</v>
      </c>
    </row>
    <row r="55" spans="1:44" ht="15.6" x14ac:dyDescent="0.3">
      <c r="A55" s="6" t="s">
        <v>529</v>
      </c>
      <c r="B55" s="6" t="s">
        <v>8</v>
      </c>
      <c r="C55" s="6" t="s">
        <v>57</v>
      </c>
      <c r="D55" s="32" t="s">
        <v>530</v>
      </c>
      <c r="E55" s="6">
        <v>2021</v>
      </c>
      <c r="F55" s="6" t="s">
        <v>531</v>
      </c>
      <c r="G55" s="6" t="s">
        <v>532</v>
      </c>
      <c r="H55" s="6" t="s">
        <v>72</v>
      </c>
      <c r="I55" s="6" t="s">
        <v>533</v>
      </c>
      <c r="J55" s="6">
        <v>2</v>
      </c>
      <c r="K55" s="6" t="s">
        <v>534</v>
      </c>
      <c r="L55" s="6" t="s">
        <v>72</v>
      </c>
      <c r="M55" s="6" t="s">
        <v>535</v>
      </c>
      <c r="N55" s="6">
        <v>27302</v>
      </c>
      <c r="O55" s="6" t="s">
        <v>536</v>
      </c>
      <c r="P55" s="14" t="s">
        <v>537</v>
      </c>
      <c r="Q55" s="6">
        <v>311821</v>
      </c>
      <c r="R55" s="6" t="s">
        <v>65</v>
      </c>
      <c r="S55" s="6" t="s">
        <v>77</v>
      </c>
      <c r="T55" s="6" t="s">
        <v>65</v>
      </c>
      <c r="U55" s="6" t="s">
        <v>132</v>
      </c>
      <c r="V55" s="11">
        <v>180000</v>
      </c>
      <c r="W55" s="28"/>
      <c r="X55" s="28"/>
      <c r="Y55" s="12">
        <v>81</v>
      </c>
      <c r="Z55" s="12">
        <v>63</v>
      </c>
      <c r="AA55" s="23">
        <v>832</v>
      </c>
      <c r="AB55" s="23">
        <v>55800000</v>
      </c>
      <c r="AC55" s="30"/>
      <c r="AD55" s="12">
        <v>3</v>
      </c>
      <c r="AE55" s="12" t="s">
        <v>9</v>
      </c>
      <c r="AF55" s="23">
        <v>180000</v>
      </c>
      <c r="AG55" s="23">
        <v>0</v>
      </c>
      <c r="AH55" s="23"/>
      <c r="AI55" s="23"/>
      <c r="AJ55" s="12">
        <v>0</v>
      </c>
      <c r="AK55" s="12">
        <v>0</v>
      </c>
      <c r="AL55" s="23">
        <v>0</v>
      </c>
      <c r="AM55" s="23">
        <v>0</v>
      </c>
      <c r="AN55" s="23">
        <v>0</v>
      </c>
      <c r="AO55" s="23">
        <v>1300000</v>
      </c>
      <c r="AP55" s="30" t="s">
        <v>68</v>
      </c>
      <c r="AQ55" s="27">
        <v>0</v>
      </c>
      <c r="AR55" s="27">
        <v>0</v>
      </c>
    </row>
    <row r="56" spans="1:44" ht="15.6" x14ac:dyDescent="0.3">
      <c r="A56" s="6" t="s">
        <v>538</v>
      </c>
      <c r="B56" s="6" t="s">
        <v>8</v>
      </c>
      <c r="C56" s="6" t="s">
        <v>57</v>
      </c>
      <c r="D56" s="32" t="s">
        <v>539</v>
      </c>
      <c r="E56" s="6">
        <v>2021</v>
      </c>
      <c r="F56" s="6" t="s">
        <v>540</v>
      </c>
      <c r="G56" s="6" t="s">
        <v>541</v>
      </c>
      <c r="H56" s="6" t="s">
        <v>72</v>
      </c>
      <c r="I56" s="6" t="s">
        <v>213</v>
      </c>
      <c r="J56" s="6">
        <v>2</v>
      </c>
      <c r="K56" s="6" t="s">
        <v>315</v>
      </c>
      <c r="L56" s="6" t="s">
        <v>72</v>
      </c>
      <c r="M56" s="6" t="s">
        <v>315</v>
      </c>
      <c r="N56" s="6" t="s">
        <v>315</v>
      </c>
      <c r="O56" s="6" t="s">
        <v>542</v>
      </c>
      <c r="P56" s="14" t="s">
        <v>543</v>
      </c>
      <c r="Q56" s="6">
        <v>424330</v>
      </c>
      <c r="R56" s="6" t="s">
        <v>65</v>
      </c>
      <c r="S56" s="6" t="s">
        <v>528</v>
      </c>
      <c r="T56" s="6" t="s">
        <v>65</v>
      </c>
      <c r="U56" s="6" t="s">
        <v>67</v>
      </c>
      <c r="V56" s="11">
        <v>200000</v>
      </c>
      <c r="W56" s="28"/>
      <c r="X56" s="28"/>
      <c r="Y56" s="12">
        <v>79</v>
      </c>
      <c r="Z56" s="12">
        <v>36</v>
      </c>
      <c r="AA56" s="23">
        <v>942</v>
      </c>
      <c r="AB56" s="23">
        <v>15300000</v>
      </c>
      <c r="AC56" s="30"/>
      <c r="AD56" s="12">
        <v>4</v>
      </c>
      <c r="AE56" s="12" t="s">
        <v>9</v>
      </c>
      <c r="AF56" s="23">
        <v>200000</v>
      </c>
      <c r="AG56" s="23">
        <v>0</v>
      </c>
      <c r="AH56" s="23"/>
      <c r="AI56" s="23"/>
      <c r="AJ56" s="12">
        <v>0</v>
      </c>
      <c r="AK56" s="12">
        <v>0</v>
      </c>
      <c r="AL56" s="23">
        <v>0</v>
      </c>
      <c r="AM56" s="23">
        <v>0</v>
      </c>
      <c r="AN56" s="23">
        <v>0</v>
      </c>
      <c r="AO56" s="23">
        <v>3495654</v>
      </c>
      <c r="AP56" s="30" t="s">
        <v>68</v>
      </c>
      <c r="AQ56" s="27">
        <v>0</v>
      </c>
      <c r="AR56" s="27">
        <v>0</v>
      </c>
    </row>
    <row r="57" spans="1:44" ht="15.6" x14ac:dyDescent="0.3">
      <c r="A57" s="6" t="s">
        <v>544</v>
      </c>
      <c r="B57" s="6" t="s">
        <v>8</v>
      </c>
      <c r="C57" s="6" t="s">
        <v>57</v>
      </c>
      <c r="D57" s="32" t="s">
        <v>545</v>
      </c>
      <c r="E57" s="6">
        <v>2021</v>
      </c>
      <c r="F57" s="6" t="s">
        <v>546</v>
      </c>
      <c r="G57" s="6" t="s">
        <v>547</v>
      </c>
      <c r="H57" s="6" t="s">
        <v>72</v>
      </c>
      <c r="I57" s="6" t="s">
        <v>354</v>
      </c>
      <c r="J57" s="6">
        <v>1</v>
      </c>
      <c r="K57" s="6" t="s">
        <v>315</v>
      </c>
      <c r="L57" s="6" t="s">
        <v>72</v>
      </c>
      <c r="M57" s="6" t="s">
        <v>315</v>
      </c>
      <c r="N57" s="6" t="s">
        <v>315</v>
      </c>
      <c r="O57" s="6" t="s">
        <v>548</v>
      </c>
      <c r="P57" s="14" t="s">
        <v>549</v>
      </c>
      <c r="Q57" s="6">
        <v>493110</v>
      </c>
      <c r="R57" s="6" t="s">
        <v>65</v>
      </c>
      <c r="S57" s="6" t="s">
        <v>66</v>
      </c>
      <c r="T57" s="6" t="s">
        <v>65</v>
      </c>
      <c r="U57" s="6" t="s">
        <v>67</v>
      </c>
      <c r="V57" s="11">
        <v>50000</v>
      </c>
      <c r="W57" s="28"/>
      <c r="X57" s="28"/>
      <c r="Y57" s="12">
        <v>18</v>
      </c>
      <c r="Z57" s="12">
        <v>263</v>
      </c>
      <c r="AA57" s="23">
        <v>643</v>
      </c>
      <c r="AB57" s="23">
        <v>4950000</v>
      </c>
      <c r="AC57" s="30"/>
      <c r="AD57" s="12">
        <v>2</v>
      </c>
      <c r="AE57" s="12" t="s">
        <v>9</v>
      </c>
      <c r="AF57" s="23">
        <v>50000</v>
      </c>
      <c r="AG57" s="23">
        <v>0</v>
      </c>
      <c r="AH57" s="23"/>
      <c r="AI57" s="23"/>
      <c r="AJ57" s="12">
        <v>0</v>
      </c>
      <c r="AK57" s="12">
        <v>0</v>
      </c>
      <c r="AL57" s="23">
        <v>0</v>
      </c>
      <c r="AM57" s="23">
        <v>0</v>
      </c>
      <c r="AN57" s="23">
        <v>0</v>
      </c>
      <c r="AO57" s="23">
        <v>1399000</v>
      </c>
      <c r="AP57" s="30" t="s">
        <v>133</v>
      </c>
      <c r="AQ57" s="27">
        <v>0</v>
      </c>
      <c r="AR57" s="27">
        <v>0</v>
      </c>
    </row>
    <row r="58" spans="1:44" ht="15.6" x14ac:dyDescent="0.3">
      <c r="A58" s="6" t="s">
        <v>550</v>
      </c>
      <c r="B58" s="6" t="s">
        <v>8</v>
      </c>
      <c r="C58" s="6" t="s">
        <v>57</v>
      </c>
      <c r="D58" s="32">
        <v>44391</v>
      </c>
      <c r="E58" s="6">
        <v>2021</v>
      </c>
      <c r="F58" s="6" t="s">
        <v>551</v>
      </c>
      <c r="G58" s="6" t="s">
        <v>552</v>
      </c>
      <c r="H58" s="6" t="s">
        <v>72</v>
      </c>
      <c r="I58" s="6" t="s">
        <v>501</v>
      </c>
      <c r="J58" s="6">
        <v>1</v>
      </c>
      <c r="K58" s="6" t="s">
        <v>553</v>
      </c>
      <c r="L58" s="6" t="s">
        <v>72</v>
      </c>
      <c r="M58" s="6" t="s">
        <v>554</v>
      </c>
      <c r="N58" s="6">
        <v>28466</v>
      </c>
      <c r="O58" s="6" t="s">
        <v>555</v>
      </c>
      <c r="P58" s="14" t="s">
        <v>556</v>
      </c>
      <c r="Q58" s="6">
        <v>444190</v>
      </c>
      <c r="R58" s="6" t="s">
        <v>65</v>
      </c>
      <c r="S58" s="6" t="s">
        <v>557</v>
      </c>
      <c r="T58" s="6" t="s">
        <v>65</v>
      </c>
      <c r="U58" s="6" t="s">
        <v>132</v>
      </c>
      <c r="V58" s="11">
        <v>100000</v>
      </c>
      <c r="W58" s="28"/>
      <c r="X58" s="28"/>
      <c r="Y58" s="12">
        <v>30</v>
      </c>
      <c r="Z58" s="12">
        <v>8</v>
      </c>
      <c r="AA58" s="23">
        <v>702</v>
      </c>
      <c r="AB58" s="23">
        <v>2695500</v>
      </c>
      <c r="AC58" s="30"/>
      <c r="AD58" s="12">
        <v>5</v>
      </c>
      <c r="AE58" s="12" t="s">
        <v>9</v>
      </c>
      <c r="AF58" s="23">
        <v>100000</v>
      </c>
      <c r="AG58" s="23">
        <v>0</v>
      </c>
      <c r="AH58" s="23"/>
      <c r="AI58" s="23"/>
      <c r="AJ58" s="12">
        <v>0</v>
      </c>
      <c r="AK58" s="12">
        <v>8</v>
      </c>
      <c r="AL58" s="23">
        <v>0</v>
      </c>
      <c r="AM58" s="23">
        <v>0</v>
      </c>
      <c r="AN58" s="23">
        <v>0</v>
      </c>
      <c r="AO58" s="23">
        <v>33334</v>
      </c>
      <c r="AP58" s="30" t="s">
        <v>133</v>
      </c>
      <c r="AQ58" s="27">
        <v>0</v>
      </c>
      <c r="AR58" s="27">
        <v>0</v>
      </c>
    </row>
    <row r="59" spans="1:44" ht="15.6" x14ac:dyDescent="0.3">
      <c r="A59" s="6" t="s">
        <v>558</v>
      </c>
      <c r="B59" s="6" t="s">
        <v>8</v>
      </c>
      <c r="C59" s="6" t="s">
        <v>57</v>
      </c>
      <c r="D59" s="32">
        <v>44397</v>
      </c>
      <c r="E59" s="6">
        <v>2021</v>
      </c>
      <c r="F59" s="6" t="s">
        <v>559</v>
      </c>
      <c r="G59" s="6" t="s">
        <v>560</v>
      </c>
      <c r="H59" s="6" t="s">
        <v>72</v>
      </c>
      <c r="I59" s="6" t="s">
        <v>561</v>
      </c>
      <c r="J59" s="6">
        <v>1</v>
      </c>
      <c r="K59" s="6" t="s">
        <v>562</v>
      </c>
      <c r="L59" s="6" t="s">
        <v>72</v>
      </c>
      <c r="M59" s="6" t="s">
        <v>563</v>
      </c>
      <c r="N59" s="6">
        <v>27563</v>
      </c>
      <c r="O59" s="6" t="s">
        <v>564</v>
      </c>
      <c r="P59" s="14" t="s">
        <v>565</v>
      </c>
      <c r="Q59" s="6">
        <v>313110</v>
      </c>
      <c r="R59" s="6" t="s">
        <v>65</v>
      </c>
      <c r="S59" s="6" t="s">
        <v>77</v>
      </c>
      <c r="T59" s="6" t="s">
        <v>65</v>
      </c>
      <c r="U59" s="6" t="s">
        <v>109</v>
      </c>
      <c r="V59" s="11">
        <v>1000000</v>
      </c>
      <c r="W59" s="28"/>
      <c r="X59" s="28"/>
      <c r="Y59" s="12">
        <v>185</v>
      </c>
      <c r="Z59" s="12">
        <v>543</v>
      </c>
      <c r="AA59" s="23">
        <v>586</v>
      </c>
      <c r="AB59" s="23">
        <v>73800000</v>
      </c>
      <c r="AC59" s="30"/>
      <c r="AD59" s="12">
        <v>2</v>
      </c>
      <c r="AE59" s="12" t="s">
        <v>9</v>
      </c>
      <c r="AF59" s="23">
        <v>1000000</v>
      </c>
      <c r="AG59" s="23">
        <v>0</v>
      </c>
      <c r="AH59" s="23"/>
      <c r="AI59" s="23"/>
      <c r="AJ59" s="12">
        <v>0</v>
      </c>
      <c r="AK59" s="12">
        <v>543</v>
      </c>
      <c r="AL59" s="23">
        <v>0</v>
      </c>
      <c r="AM59" s="23">
        <v>0</v>
      </c>
      <c r="AN59" s="23">
        <v>0</v>
      </c>
      <c r="AO59" s="23">
        <v>3231706</v>
      </c>
      <c r="AP59" s="30" t="s">
        <v>133</v>
      </c>
      <c r="AQ59" s="27">
        <v>0</v>
      </c>
      <c r="AR59" s="27">
        <v>0</v>
      </c>
    </row>
    <row r="60" spans="1:44" ht="15.6" x14ac:dyDescent="0.3">
      <c r="A60" s="6" t="s">
        <v>566</v>
      </c>
      <c r="B60" s="6" t="s">
        <v>8</v>
      </c>
      <c r="C60" s="6" t="s">
        <v>57</v>
      </c>
      <c r="D60" s="32">
        <v>44426</v>
      </c>
      <c r="E60" s="6">
        <v>2021</v>
      </c>
      <c r="F60" s="6" t="s">
        <v>567</v>
      </c>
      <c r="G60" s="6" t="s">
        <v>568</v>
      </c>
      <c r="H60" s="6" t="s">
        <v>72</v>
      </c>
      <c r="I60" s="6" t="s">
        <v>354</v>
      </c>
      <c r="J60" s="6">
        <v>1</v>
      </c>
      <c r="K60" s="6" t="s">
        <v>569</v>
      </c>
      <c r="L60" s="6" t="s">
        <v>72</v>
      </c>
      <c r="M60" s="6" t="s">
        <v>569</v>
      </c>
      <c r="N60" s="6">
        <v>28340</v>
      </c>
      <c r="O60" s="6" t="s">
        <v>570</v>
      </c>
      <c r="P60" s="14" t="s">
        <v>571</v>
      </c>
      <c r="Q60" s="6">
        <v>335931</v>
      </c>
      <c r="R60" s="6" t="s">
        <v>65</v>
      </c>
      <c r="S60" s="6" t="s">
        <v>77</v>
      </c>
      <c r="T60" s="6" t="s">
        <v>65</v>
      </c>
      <c r="U60" s="6" t="s">
        <v>86</v>
      </c>
      <c r="V60" s="11">
        <v>75000</v>
      </c>
      <c r="W60" s="28"/>
      <c r="X60" s="28"/>
      <c r="Y60" s="12">
        <v>18</v>
      </c>
      <c r="Z60" s="12">
        <v>21</v>
      </c>
      <c r="AA60" s="23">
        <v>674</v>
      </c>
      <c r="AB60" s="23">
        <v>2901600</v>
      </c>
      <c r="AC60" s="30"/>
      <c r="AD60" s="12">
        <v>3</v>
      </c>
      <c r="AE60" s="12" t="s">
        <v>9</v>
      </c>
      <c r="AF60" s="23">
        <v>75000</v>
      </c>
      <c r="AG60" s="23">
        <v>0</v>
      </c>
      <c r="AH60" s="23"/>
      <c r="AI60" s="23"/>
      <c r="AJ60" s="12">
        <v>0</v>
      </c>
      <c r="AK60" s="12">
        <v>21</v>
      </c>
      <c r="AL60" s="23">
        <v>0</v>
      </c>
      <c r="AM60" s="23">
        <v>0</v>
      </c>
      <c r="AN60" s="23">
        <v>0</v>
      </c>
      <c r="AO60" s="23">
        <v>25000</v>
      </c>
      <c r="AP60" s="30" t="s">
        <v>572</v>
      </c>
      <c r="AQ60" s="27">
        <v>0</v>
      </c>
      <c r="AR60" s="27">
        <v>0</v>
      </c>
    </row>
    <row r="61" spans="1:44" ht="15.6" x14ac:dyDescent="0.3">
      <c r="A61" s="6" t="s">
        <v>573</v>
      </c>
      <c r="B61" s="6" t="s">
        <v>8</v>
      </c>
      <c r="C61" s="6" t="s">
        <v>57</v>
      </c>
      <c r="D61" s="32">
        <v>44468</v>
      </c>
      <c r="E61" s="6">
        <v>2021</v>
      </c>
      <c r="F61" s="6" t="s">
        <v>574</v>
      </c>
      <c r="G61" s="6" t="s">
        <v>575</v>
      </c>
      <c r="H61" s="6" t="s">
        <v>72</v>
      </c>
      <c r="I61" s="6" t="s">
        <v>82</v>
      </c>
      <c r="J61" s="6">
        <v>2</v>
      </c>
      <c r="K61" s="6" t="s">
        <v>576</v>
      </c>
      <c r="L61" s="6" t="s">
        <v>72</v>
      </c>
      <c r="M61" s="6" t="s">
        <v>577</v>
      </c>
      <c r="N61" s="6">
        <v>27360</v>
      </c>
      <c r="O61" s="6" t="s">
        <v>578</v>
      </c>
      <c r="P61" s="14" t="s">
        <v>579</v>
      </c>
      <c r="Q61" s="6">
        <v>423220</v>
      </c>
      <c r="R61" s="6" t="s">
        <v>65</v>
      </c>
      <c r="S61" s="6" t="s">
        <v>580</v>
      </c>
      <c r="T61" s="6" t="s">
        <v>65</v>
      </c>
      <c r="U61" s="6" t="s">
        <v>132</v>
      </c>
      <c r="V61" s="11">
        <v>175000</v>
      </c>
      <c r="W61" s="28"/>
      <c r="X61" s="28"/>
      <c r="Y61" s="12">
        <v>78</v>
      </c>
      <c r="Z61" s="12">
        <v>686</v>
      </c>
      <c r="AA61" s="23">
        <v>813</v>
      </c>
      <c r="AB61" s="23">
        <v>78300000</v>
      </c>
      <c r="AC61" s="30"/>
      <c r="AD61" s="12">
        <v>2</v>
      </c>
      <c r="AE61" s="12" t="s">
        <v>9</v>
      </c>
      <c r="AF61" s="23">
        <v>175000</v>
      </c>
      <c r="AG61" s="23">
        <v>0</v>
      </c>
      <c r="AH61" s="23"/>
      <c r="AI61" s="23"/>
      <c r="AJ61" s="12">
        <v>0</v>
      </c>
      <c r="AK61" s="12">
        <v>686</v>
      </c>
      <c r="AL61" s="23">
        <v>0</v>
      </c>
      <c r="AM61" s="23">
        <v>0</v>
      </c>
      <c r="AN61" s="23">
        <v>0</v>
      </c>
      <c r="AO61" s="23">
        <v>2400000</v>
      </c>
      <c r="AP61" s="30" t="s">
        <v>68</v>
      </c>
      <c r="AQ61" s="27">
        <v>0</v>
      </c>
      <c r="AR61" s="27">
        <v>0</v>
      </c>
    </row>
    <row r="62" spans="1:44" ht="15.6" x14ac:dyDescent="0.3">
      <c r="A62" s="6" t="s">
        <v>581</v>
      </c>
      <c r="B62" s="6" t="s">
        <v>8</v>
      </c>
      <c r="C62" s="6" t="s">
        <v>57</v>
      </c>
      <c r="D62" s="32">
        <v>44470</v>
      </c>
      <c r="E62" s="6">
        <v>2021</v>
      </c>
      <c r="F62" s="6" t="s">
        <v>582</v>
      </c>
      <c r="G62" s="6" t="s">
        <v>583</v>
      </c>
      <c r="H62" s="6" t="s">
        <v>72</v>
      </c>
      <c r="I62" s="6" t="s">
        <v>213</v>
      </c>
      <c r="J62" s="6">
        <v>2</v>
      </c>
      <c r="K62" s="6" t="s">
        <v>584</v>
      </c>
      <c r="L62" s="6" t="s">
        <v>72</v>
      </c>
      <c r="M62" s="6" t="s">
        <v>584</v>
      </c>
      <c r="N62" s="6">
        <v>27455</v>
      </c>
      <c r="O62" s="6" t="s">
        <v>585</v>
      </c>
      <c r="P62" s="14" t="s">
        <v>586</v>
      </c>
      <c r="Q62" s="6">
        <v>325412</v>
      </c>
      <c r="R62" s="6" t="s">
        <v>65</v>
      </c>
      <c r="S62" s="6" t="s">
        <v>77</v>
      </c>
      <c r="T62" s="6" t="s">
        <v>65</v>
      </c>
      <c r="U62" s="6" t="s">
        <v>587</v>
      </c>
      <c r="V62" s="11">
        <v>200000</v>
      </c>
      <c r="W62" s="28"/>
      <c r="X62" s="28"/>
      <c r="Y62" s="12">
        <v>70</v>
      </c>
      <c r="Z62" s="12">
        <v>110</v>
      </c>
      <c r="AA62" s="23">
        <v>973</v>
      </c>
      <c r="AB62" s="23">
        <v>27000000</v>
      </c>
      <c r="AC62" s="30"/>
      <c r="AD62" s="12">
        <v>3</v>
      </c>
      <c r="AE62" s="12" t="s">
        <v>9</v>
      </c>
      <c r="AF62" s="23">
        <v>200000</v>
      </c>
      <c r="AG62" s="23">
        <v>0</v>
      </c>
      <c r="AH62" s="23"/>
      <c r="AI62" s="23"/>
      <c r="AJ62" s="12">
        <v>0</v>
      </c>
      <c r="AK62" s="12">
        <v>110</v>
      </c>
      <c r="AL62" s="23">
        <v>0</v>
      </c>
      <c r="AM62" s="23">
        <v>0</v>
      </c>
      <c r="AN62" s="23">
        <v>0</v>
      </c>
      <c r="AO62" s="23">
        <v>428400</v>
      </c>
      <c r="AP62" s="30" t="s">
        <v>68</v>
      </c>
      <c r="AQ62" s="27">
        <v>0</v>
      </c>
      <c r="AR62" s="27">
        <v>0</v>
      </c>
    </row>
    <row r="63" spans="1:44" ht="15.6" x14ac:dyDescent="0.3">
      <c r="A63" s="6" t="s">
        <v>588</v>
      </c>
      <c r="B63" s="6" t="s">
        <v>8</v>
      </c>
      <c r="C63" s="6" t="s">
        <v>57</v>
      </c>
      <c r="D63" s="32">
        <v>44484</v>
      </c>
      <c r="E63" s="6">
        <v>2021</v>
      </c>
      <c r="F63" s="6" t="s">
        <v>589</v>
      </c>
      <c r="G63" s="6" t="s">
        <v>590</v>
      </c>
      <c r="H63" s="6" t="s">
        <v>72</v>
      </c>
      <c r="I63" s="6" t="s">
        <v>476</v>
      </c>
      <c r="J63" s="6">
        <v>2</v>
      </c>
      <c r="K63" s="6" t="s">
        <v>591</v>
      </c>
      <c r="L63" s="6" t="s">
        <v>72</v>
      </c>
      <c r="M63" s="6" t="s">
        <v>591</v>
      </c>
      <c r="N63" s="6">
        <v>28610</v>
      </c>
      <c r="O63" s="6" t="s">
        <v>592</v>
      </c>
      <c r="P63" s="14" t="s">
        <v>593</v>
      </c>
      <c r="Q63" s="6">
        <v>326199</v>
      </c>
      <c r="R63" s="6" t="s">
        <v>65</v>
      </c>
      <c r="S63" s="6" t="s">
        <v>77</v>
      </c>
      <c r="T63" s="6" t="s">
        <v>65</v>
      </c>
      <c r="U63" s="6" t="s">
        <v>427</v>
      </c>
      <c r="V63" s="11">
        <v>200000</v>
      </c>
      <c r="W63" s="28"/>
      <c r="X63" s="28"/>
      <c r="Y63" s="12">
        <v>120</v>
      </c>
      <c r="Z63" s="12">
        <v>152</v>
      </c>
      <c r="AA63" s="23">
        <v>845</v>
      </c>
      <c r="AB63" s="23">
        <v>17325000</v>
      </c>
      <c r="AC63" s="30"/>
      <c r="AD63" s="12">
        <v>5</v>
      </c>
      <c r="AE63" s="12" t="s">
        <v>9</v>
      </c>
      <c r="AF63" s="23">
        <v>200000</v>
      </c>
      <c r="AG63" s="23">
        <v>0</v>
      </c>
      <c r="AH63" s="23"/>
      <c r="AI63" s="23"/>
      <c r="AJ63" s="12">
        <v>0</v>
      </c>
      <c r="AK63" s="12">
        <v>152</v>
      </c>
      <c r="AL63" s="23">
        <v>0</v>
      </c>
      <c r="AM63" s="23">
        <v>0</v>
      </c>
      <c r="AN63" s="23">
        <v>0</v>
      </c>
      <c r="AO63" s="23">
        <v>524061</v>
      </c>
      <c r="AP63" s="30" t="s">
        <v>133</v>
      </c>
      <c r="AQ63" s="27">
        <v>0</v>
      </c>
      <c r="AR63" s="27">
        <v>0</v>
      </c>
    </row>
    <row r="64" spans="1:44" ht="15.6" x14ac:dyDescent="0.3">
      <c r="A64" s="6" t="s">
        <v>594</v>
      </c>
      <c r="B64" s="6" t="s">
        <v>8</v>
      </c>
      <c r="C64" s="6" t="s">
        <v>57</v>
      </c>
      <c r="D64" s="32">
        <v>44487</v>
      </c>
      <c r="E64" s="6">
        <v>2021</v>
      </c>
      <c r="F64" s="6" t="s">
        <v>595</v>
      </c>
      <c r="G64" s="6" t="s">
        <v>596</v>
      </c>
      <c r="H64" s="6" t="s">
        <v>72</v>
      </c>
      <c r="I64" s="6" t="s">
        <v>375</v>
      </c>
      <c r="J64" s="6">
        <v>1</v>
      </c>
      <c r="K64" s="6" t="s">
        <v>597</v>
      </c>
      <c r="L64" s="6" t="s">
        <v>72</v>
      </c>
      <c r="M64" s="6" t="s">
        <v>597</v>
      </c>
      <c r="N64" s="6">
        <v>27804</v>
      </c>
      <c r="O64" s="6" t="s">
        <v>598</v>
      </c>
      <c r="P64" s="14" t="s">
        <v>599</v>
      </c>
      <c r="Q64" s="6">
        <v>334419</v>
      </c>
      <c r="R64" s="6">
        <v>334290</v>
      </c>
      <c r="S64" s="6" t="s">
        <v>77</v>
      </c>
      <c r="T64" s="6" t="s">
        <v>77</v>
      </c>
      <c r="U64" s="6" t="s">
        <v>86</v>
      </c>
      <c r="V64" s="11">
        <v>200000</v>
      </c>
      <c r="W64" s="28"/>
      <c r="X64" s="28"/>
      <c r="Y64" s="12">
        <v>66</v>
      </c>
      <c r="Z64" s="12">
        <v>108</v>
      </c>
      <c r="AA64" s="23">
        <v>804</v>
      </c>
      <c r="AB64" s="23">
        <v>8050500</v>
      </c>
      <c r="AC64" s="30"/>
      <c r="AD64" s="12">
        <v>2</v>
      </c>
      <c r="AE64" s="12" t="s">
        <v>9</v>
      </c>
      <c r="AF64" s="23">
        <v>200000</v>
      </c>
      <c r="AG64" s="23">
        <v>0</v>
      </c>
      <c r="AH64" s="23"/>
      <c r="AI64" s="23"/>
      <c r="AJ64" s="12">
        <v>0</v>
      </c>
      <c r="AK64" s="12">
        <v>108</v>
      </c>
      <c r="AL64" s="23">
        <v>0</v>
      </c>
      <c r="AM64" s="23">
        <v>0</v>
      </c>
      <c r="AN64" s="23">
        <v>0</v>
      </c>
      <c r="AO64" s="23">
        <v>66667</v>
      </c>
      <c r="AP64" s="30" t="s">
        <v>133</v>
      </c>
      <c r="AQ64" s="27">
        <v>0</v>
      </c>
      <c r="AR64" s="27">
        <v>0</v>
      </c>
    </row>
    <row r="65" spans="1:44" ht="15.6" x14ac:dyDescent="0.3">
      <c r="A65" s="6" t="s">
        <v>600</v>
      </c>
      <c r="B65" s="6" t="s">
        <v>8</v>
      </c>
      <c r="C65" s="6" t="s">
        <v>57</v>
      </c>
      <c r="D65" s="32">
        <v>44489</v>
      </c>
      <c r="E65" s="6">
        <v>2021</v>
      </c>
      <c r="F65" s="6" t="s">
        <v>601</v>
      </c>
      <c r="G65" s="6" t="s">
        <v>602</v>
      </c>
      <c r="H65" s="6" t="s">
        <v>57</v>
      </c>
      <c r="I65" s="6" t="s">
        <v>198</v>
      </c>
      <c r="J65" s="6">
        <v>2</v>
      </c>
      <c r="K65" s="6" t="s">
        <v>603</v>
      </c>
      <c r="L65" s="6" t="s">
        <v>57</v>
      </c>
      <c r="M65" s="6" t="s">
        <v>604</v>
      </c>
      <c r="N65" s="6">
        <v>28009</v>
      </c>
      <c r="O65" s="6" t="s">
        <v>605</v>
      </c>
      <c r="P65" s="14" t="s">
        <v>606</v>
      </c>
      <c r="Q65" s="6">
        <v>333519</v>
      </c>
      <c r="R65" s="6">
        <v>332996</v>
      </c>
      <c r="S65" s="6" t="s">
        <v>77</v>
      </c>
      <c r="T65" s="6" t="s">
        <v>77</v>
      </c>
      <c r="U65" s="6" t="s">
        <v>607</v>
      </c>
      <c r="V65" s="11">
        <v>100000</v>
      </c>
      <c r="W65" s="28"/>
      <c r="X65" s="28"/>
      <c r="Y65" s="12">
        <v>36</v>
      </c>
      <c r="Z65" s="12">
        <v>0</v>
      </c>
      <c r="AA65" s="23">
        <v>681</v>
      </c>
      <c r="AB65" s="23">
        <v>7290000</v>
      </c>
      <c r="AC65" s="30"/>
      <c r="AD65" s="12">
        <v>3</v>
      </c>
      <c r="AE65" s="12" t="s">
        <v>9</v>
      </c>
      <c r="AF65" s="23">
        <v>100000</v>
      </c>
      <c r="AG65" s="23">
        <v>0</v>
      </c>
      <c r="AH65" s="23"/>
      <c r="AI65" s="23"/>
      <c r="AJ65" s="12">
        <v>0</v>
      </c>
      <c r="AK65" s="12">
        <v>0</v>
      </c>
      <c r="AL65" s="23">
        <v>0</v>
      </c>
      <c r="AM65" s="23">
        <v>0</v>
      </c>
      <c r="AN65" s="23">
        <v>0</v>
      </c>
      <c r="AO65" s="23">
        <v>354042</v>
      </c>
      <c r="AP65" s="30" t="s">
        <v>133</v>
      </c>
      <c r="AQ65" s="27">
        <v>0</v>
      </c>
      <c r="AR65" s="27">
        <v>0</v>
      </c>
    </row>
    <row r="66" spans="1:44" ht="15.6" x14ac:dyDescent="0.3">
      <c r="A66" s="6" t="s">
        <v>608</v>
      </c>
      <c r="B66" s="6" t="s">
        <v>8</v>
      </c>
      <c r="C66" s="6" t="s">
        <v>57</v>
      </c>
      <c r="D66" s="32">
        <v>44490</v>
      </c>
      <c r="E66" s="6">
        <v>2021</v>
      </c>
      <c r="F66" s="6" t="s">
        <v>609</v>
      </c>
      <c r="G66" s="6" t="s">
        <v>610</v>
      </c>
      <c r="H66" s="6" t="s">
        <v>72</v>
      </c>
      <c r="I66" s="6" t="s">
        <v>476</v>
      </c>
      <c r="J66" s="6">
        <v>2</v>
      </c>
      <c r="K66" s="6" t="s">
        <v>611</v>
      </c>
      <c r="L66" s="6" t="s">
        <v>72</v>
      </c>
      <c r="M66" s="6" t="s">
        <v>611</v>
      </c>
      <c r="N66" s="6">
        <v>28610</v>
      </c>
      <c r="O66" s="6" t="s">
        <v>612</v>
      </c>
      <c r="P66" s="14" t="s">
        <v>613</v>
      </c>
      <c r="Q66" s="6">
        <v>322212</v>
      </c>
      <c r="R66" s="6" t="s">
        <v>65</v>
      </c>
      <c r="S66" s="6" t="s">
        <v>77</v>
      </c>
      <c r="T66" s="6" t="s">
        <v>65</v>
      </c>
      <c r="U66" s="6" t="s">
        <v>614</v>
      </c>
      <c r="V66" s="11">
        <v>125000</v>
      </c>
      <c r="W66" s="28"/>
      <c r="X66" s="28"/>
      <c r="Y66" s="12">
        <v>45</v>
      </c>
      <c r="Z66" s="12">
        <v>3239</v>
      </c>
      <c r="AA66" s="23">
        <v>829</v>
      </c>
      <c r="AB66" s="23">
        <v>42300000</v>
      </c>
      <c r="AC66" s="30"/>
      <c r="AD66" s="12">
        <v>3</v>
      </c>
      <c r="AE66" s="12" t="s">
        <v>9</v>
      </c>
      <c r="AF66" s="23">
        <v>125000</v>
      </c>
      <c r="AG66" s="23">
        <v>0</v>
      </c>
      <c r="AH66" s="23"/>
      <c r="AI66" s="23"/>
      <c r="AJ66" s="12">
        <v>0</v>
      </c>
      <c r="AK66" s="12">
        <v>3239</v>
      </c>
      <c r="AL66" s="23">
        <v>0</v>
      </c>
      <c r="AM66" s="23">
        <v>0</v>
      </c>
      <c r="AN66" s="23">
        <v>0</v>
      </c>
      <c r="AO66" s="23">
        <v>781243</v>
      </c>
      <c r="AP66" s="30" t="s">
        <v>133</v>
      </c>
      <c r="AQ66" s="27">
        <v>0</v>
      </c>
      <c r="AR66" s="27">
        <v>0</v>
      </c>
    </row>
    <row r="67" spans="1:44" ht="15.6" x14ac:dyDescent="0.3">
      <c r="A67" s="6" t="s">
        <v>615</v>
      </c>
      <c r="B67" s="6" t="s">
        <v>8</v>
      </c>
      <c r="C67" s="6" t="s">
        <v>57</v>
      </c>
      <c r="D67" s="32">
        <v>44515</v>
      </c>
      <c r="E67" s="6">
        <v>2021</v>
      </c>
      <c r="F67" s="6" t="s">
        <v>616</v>
      </c>
      <c r="G67" s="6" t="s">
        <v>617</v>
      </c>
      <c r="H67" s="6" t="s">
        <v>57</v>
      </c>
      <c r="I67" s="6" t="s">
        <v>113</v>
      </c>
      <c r="J67" s="6">
        <v>2</v>
      </c>
      <c r="K67" s="6" t="s">
        <v>618</v>
      </c>
      <c r="L67" s="6" t="s">
        <v>57</v>
      </c>
      <c r="M67" s="6" t="s">
        <v>619</v>
      </c>
      <c r="N67" s="6">
        <v>27565</v>
      </c>
      <c r="O67" s="6" t="s">
        <v>620</v>
      </c>
      <c r="P67" s="14" t="s">
        <v>621</v>
      </c>
      <c r="Q67" s="6">
        <v>311412</v>
      </c>
      <c r="R67" s="6">
        <v>493120</v>
      </c>
      <c r="S67" s="6" t="s">
        <v>77</v>
      </c>
      <c r="T67" s="6" t="s">
        <v>66</v>
      </c>
      <c r="U67" s="6" t="s">
        <v>614</v>
      </c>
      <c r="V67" s="11">
        <v>50000</v>
      </c>
      <c r="W67" s="28"/>
      <c r="X67" s="28"/>
      <c r="Y67" s="12">
        <v>22</v>
      </c>
      <c r="Z67" s="12">
        <v>0</v>
      </c>
      <c r="AA67" s="23">
        <v>813</v>
      </c>
      <c r="AB67" s="23">
        <v>5160600</v>
      </c>
      <c r="AC67" s="30"/>
      <c r="AD67" s="12">
        <v>3</v>
      </c>
      <c r="AE67" s="12" t="s">
        <v>9</v>
      </c>
      <c r="AF67" s="23">
        <v>50000</v>
      </c>
      <c r="AG67" s="23">
        <v>0</v>
      </c>
      <c r="AH67" s="23"/>
      <c r="AI67" s="23"/>
      <c r="AJ67" s="12">
        <v>0</v>
      </c>
      <c r="AK67" s="12">
        <v>0</v>
      </c>
      <c r="AL67" s="23">
        <v>0</v>
      </c>
      <c r="AM67" s="23">
        <v>0</v>
      </c>
      <c r="AN67" s="23">
        <v>0</v>
      </c>
      <c r="AO67" s="23">
        <v>25000</v>
      </c>
      <c r="AP67" s="30" t="s">
        <v>68</v>
      </c>
      <c r="AQ67" s="27">
        <v>0</v>
      </c>
      <c r="AR67" s="27">
        <v>0</v>
      </c>
    </row>
    <row r="68" spans="1:44" ht="15.6" x14ac:dyDescent="0.3">
      <c r="A68" s="6" t="s">
        <v>622</v>
      </c>
      <c r="B68" s="6" t="s">
        <v>8</v>
      </c>
      <c r="C68" s="6" t="s">
        <v>57</v>
      </c>
      <c r="D68" s="32">
        <v>44516</v>
      </c>
      <c r="E68" s="6">
        <v>2021</v>
      </c>
      <c r="F68" s="6" t="s">
        <v>623</v>
      </c>
      <c r="G68" s="6" t="s">
        <v>624</v>
      </c>
      <c r="H68" s="6" t="s">
        <v>57</v>
      </c>
      <c r="I68" s="6" t="s">
        <v>625</v>
      </c>
      <c r="J68" s="6">
        <v>1</v>
      </c>
      <c r="K68" s="6" t="s">
        <v>626</v>
      </c>
      <c r="L68" s="6" t="s">
        <v>57</v>
      </c>
      <c r="M68" s="6" t="s">
        <v>626</v>
      </c>
      <c r="N68" s="6">
        <v>28580</v>
      </c>
      <c r="O68" s="6" t="s">
        <v>627</v>
      </c>
      <c r="P68" s="14" t="s">
        <v>628</v>
      </c>
      <c r="Q68" s="6">
        <v>334418</v>
      </c>
      <c r="R68" s="6" t="s">
        <v>65</v>
      </c>
      <c r="S68" s="6" t="s">
        <v>77</v>
      </c>
      <c r="T68" s="6" t="s">
        <v>65</v>
      </c>
      <c r="U68" s="6" t="s">
        <v>614</v>
      </c>
      <c r="V68" s="11">
        <v>150000</v>
      </c>
      <c r="W68" s="28"/>
      <c r="X68" s="28"/>
      <c r="Y68" s="12">
        <v>63</v>
      </c>
      <c r="Z68" s="12">
        <v>0</v>
      </c>
      <c r="AA68" s="23">
        <v>632</v>
      </c>
      <c r="AB68" s="23">
        <v>4590000</v>
      </c>
      <c r="AC68" s="30"/>
      <c r="AD68" s="12">
        <v>5</v>
      </c>
      <c r="AE68" s="12" t="s">
        <v>9</v>
      </c>
      <c r="AF68" s="23">
        <v>150000</v>
      </c>
      <c r="AG68" s="23">
        <v>0</v>
      </c>
      <c r="AH68" s="23"/>
      <c r="AI68" s="23"/>
      <c r="AJ68" s="12">
        <v>0</v>
      </c>
      <c r="AK68" s="12">
        <v>0</v>
      </c>
      <c r="AL68" s="23">
        <v>0</v>
      </c>
      <c r="AM68" s="23">
        <v>0</v>
      </c>
      <c r="AN68" s="23">
        <v>0</v>
      </c>
      <c r="AO68" s="23">
        <v>330000</v>
      </c>
      <c r="AP68" s="30" t="s">
        <v>68</v>
      </c>
      <c r="AQ68" s="27">
        <v>0</v>
      </c>
      <c r="AR68" s="27">
        <v>0</v>
      </c>
    </row>
    <row r="69" spans="1:44" ht="15.6" x14ac:dyDescent="0.3">
      <c r="A69" s="6" t="s">
        <v>629</v>
      </c>
      <c r="B69" s="6" t="s">
        <v>8</v>
      </c>
      <c r="C69" s="6" t="s">
        <v>57</v>
      </c>
      <c r="D69" s="32">
        <v>44517</v>
      </c>
      <c r="E69" s="6">
        <v>2021</v>
      </c>
      <c r="F69" s="6" t="s">
        <v>630</v>
      </c>
      <c r="G69" s="6" t="s">
        <v>631</v>
      </c>
      <c r="H69" s="6" t="s">
        <v>57</v>
      </c>
      <c r="I69" s="6" t="s">
        <v>90</v>
      </c>
      <c r="J69" s="6">
        <v>1</v>
      </c>
      <c r="K69" s="6" t="s">
        <v>632</v>
      </c>
      <c r="L69" s="6" t="s">
        <v>57</v>
      </c>
      <c r="M69" s="6" t="s">
        <v>632</v>
      </c>
      <c r="N69" s="6">
        <v>27530</v>
      </c>
      <c r="O69" s="6" t="s">
        <v>633</v>
      </c>
      <c r="P69" s="14" t="s">
        <v>634</v>
      </c>
      <c r="Q69" s="6">
        <v>325998</v>
      </c>
      <c r="R69" s="6" t="s">
        <v>65</v>
      </c>
      <c r="S69" s="6" t="s">
        <v>77</v>
      </c>
      <c r="T69" s="6" t="s">
        <v>65</v>
      </c>
      <c r="U69" s="6" t="s">
        <v>67</v>
      </c>
      <c r="V69" s="11">
        <v>50000</v>
      </c>
      <c r="W69" s="28"/>
      <c r="X69" s="28"/>
      <c r="Y69" s="12">
        <v>14</v>
      </c>
      <c r="Z69" s="12">
        <v>0</v>
      </c>
      <c r="AA69" s="23">
        <v>738</v>
      </c>
      <c r="AB69" s="23">
        <v>5850000</v>
      </c>
      <c r="AC69" s="30"/>
      <c r="AD69" s="12">
        <v>3</v>
      </c>
      <c r="AE69" s="12" t="s">
        <v>9</v>
      </c>
      <c r="AF69" s="23">
        <v>50000</v>
      </c>
      <c r="AG69" s="23">
        <v>0</v>
      </c>
      <c r="AH69" s="23"/>
      <c r="AI69" s="23"/>
      <c r="AJ69" s="12">
        <v>0</v>
      </c>
      <c r="AK69" s="12">
        <v>0</v>
      </c>
      <c r="AL69" s="23">
        <v>0</v>
      </c>
      <c r="AM69" s="23">
        <v>0</v>
      </c>
      <c r="AN69" s="23">
        <v>0</v>
      </c>
      <c r="AO69" s="23">
        <v>240000</v>
      </c>
      <c r="AP69" s="30" t="s">
        <v>68</v>
      </c>
      <c r="AQ69" s="27">
        <v>0</v>
      </c>
      <c r="AR69" s="27">
        <v>0</v>
      </c>
    </row>
    <row r="70" spans="1:44" ht="15.6" x14ac:dyDescent="0.3">
      <c r="A70" s="6" t="s">
        <v>635</v>
      </c>
      <c r="B70" s="6" t="s">
        <v>8</v>
      </c>
      <c r="C70" s="6" t="s">
        <v>57</v>
      </c>
      <c r="D70" s="32">
        <v>44533</v>
      </c>
      <c r="E70" s="6">
        <v>2021</v>
      </c>
      <c r="F70" s="6" t="s">
        <v>636</v>
      </c>
      <c r="G70" s="6" t="s">
        <v>637</v>
      </c>
      <c r="H70" s="6" t="s">
        <v>72</v>
      </c>
      <c r="I70" s="6" t="s">
        <v>476</v>
      </c>
      <c r="J70" s="6">
        <v>2</v>
      </c>
      <c r="K70" s="6" t="s">
        <v>638</v>
      </c>
      <c r="L70" s="6" t="s">
        <v>72</v>
      </c>
      <c r="M70" s="6" t="s">
        <v>638</v>
      </c>
      <c r="N70" s="6">
        <v>28601</v>
      </c>
      <c r="O70" s="6" t="s">
        <v>639</v>
      </c>
      <c r="P70" s="14" t="s">
        <v>640</v>
      </c>
      <c r="Q70" s="6">
        <v>337121</v>
      </c>
      <c r="R70" s="6" t="s">
        <v>65</v>
      </c>
      <c r="S70" s="6" t="s">
        <v>77</v>
      </c>
      <c r="T70" s="6" t="s">
        <v>65</v>
      </c>
      <c r="U70" s="6" t="s">
        <v>78</v>
      </c>
      <c r="V70" s="11">
        <v>150000</v>
      </c>
      <c r="W70" s="28"/>
      <c r="X70" s="28"/>
      <c r="Y70" s="12">
        <v>81</v>
      </c>
      <c r="Z70" s="12">
        <v>944</v>
      </c>
      <c r="AA70" s="23">
        <v>845</v>
      </c>
      <c r="AB70" s="23">
        <v>2664900</v>
      </c>
      <c r="AC70" s="30"/>
      <c r="AD70" s="12">
        <v>3</v>
      </c>
      <c r="AE70" s="12" t="s">
        <v>9</v>
      </c>
      <c r="AF70" s="23">
        <v>150000</v>
      </c>
      <c r="AG70" s="23">
        <v>0</v>
      </c>
      <c r="AH70" s="23"/>
      <c r="AI70" s="23"/>
      <c r="AJ70" s="12">
        <v>0</v>
      </c>
      <c r="AK70" s="12">
        <v>944</v>
      </c>
      <c r="AL70" s="23">
        <v>0</v>
      </c>
      <c r="AM70" s="23">
        <v>0</v>
      </c>
      <c r="AN70" s="23">
        <v>0</v>
      </c>
      <c r="AO70" s="23">
        <v>82000</v>
      </c>
      <c r="AP70" s="30" t="s">
        <v>68</v>
      </c>
      <c r="AQ70" s="27">
        <v>0</v>
      </c>
      <c r="AR70" s="27">
        <v>0</v>
      </c>
    </row>
    <row r="71" spans="1:44" ht="15.6" x14ac:dyDescent="0.3">
      <c r="A71" s="12" t="s">
        <v>641</v>
      </c>
      <c r="B71" s="6" t="s">
        <v>135</v>
      </c>
      <c r="C71" s="6" t="s">
        <v>57</v>
      </c>
      <c r="D71" s="32">
        <v>44207</v>
      </c>
      <c r="E71" s="6">
        <v>2021</v>
      </c>
      <c r="F71" s="6" t="s">
        <v>642</v>
      </c>
      <c r="G71" s="6" t="s">
        <v>642</v>
      </c>
      <c r="H71" s="6" t="s">
        <v>57</v>
      </c>
      <c r="I71" s="6" t="s">
        <v>73</v>
      </c>
      <c r="J71" s="6">
        <v>1</v>
      </c>
      <c r="K71" s="6" t="s">
        <v>643</v>
      </c>
      <c r="L71" s="6" t="s">
        <v>57</v>
      </c>
      <c r="M71" s="6" t="s">
        <v>644</v>
      </c>
      <c r="N71" s="6">
        <v>28504</v>
      </c>
      <c r="O71" s="6" t="s">
        <v>645</v>
      </c>
      <c r="P71" s="16" t="s">
        <v>646</v>
      </c>
      <c r="Q71" s="6" t="s">
        <v>143</v>
      </c>
      <c r="R71" s="6" t="s">
        <v>143</v>
      </c>
      <c r="S71" s="6" t="s">
        <v>143</v>
      </c>
      <c r="T71" s="6" t="s">
        <v>143</v>
      </c>
      <c r="U71" s="6" t="s">
        <v>647</v>
      </c>
      <c r="V71" s="26">
        <v>500000</v>
      </c>
      <c r="W71" s="11" t="s">
        <v>137</v>
      </c>
      <c r="X71" s="11" t="s">
        <v>137</v>
      </c>
      <c r="Y71" s="6" t="s">
        <v>143</v>
      </c>
      <c r="Z71" s="6" t="s">
        <v>143</v>
      </c>
      <c r="AA71" s="15" t="s">
        <v>143</v>
      </c>
      <c r="AB71" s="15" t="s">
        <v>143</v>
      </c>
      <c r="AC71" s="6" t="s">
        <v>137</v>
      </c>
      <c r="AD71" s="6" t="s">
        <v>137</v>
      </c>
      <c r="AE71" s="6" t="s">
        <v>11</v>
      </c>
      <c r="AF71" s="22">
        <v>0</v>
      </c>
      <c r="AG71" s="22">
        <v>500000</v>
      </c>
      <c r="AH71" s="15" t="s">
        <v>137</v>
      </c>
      <c r="AI71" s="15" t="s">
        <v>137</v>
      </c>
      <c r="AJ71" s="6" t="s">
        <v>143</v>
      </c>
      <c r="AK71" s="6" t="s">
        <v>143</v>
      </c>
      <c r="AL71" s="15" t="s">
        <v>143</v>
      </c>
      <c r="AM71" s="15" t="s">
        <v>143</v>
      </c>
      <c r="AN71" s="15" t="s">
        <v>145</v>
      </c>
      <c r="AO71" s="15" t="s">
        <v>143</v>
      </c>
      <c r="AP71" s="6" t="s">
        <v>143</v>
      </c>
      <c r="AQ71" s="11" t="s">
        <v>143</v>
      </c>
      <c r="AR71" s="11">
        <v>500000</v>
      </c>
    </row>
    <row r="72" spans="1:44" ht="15.6" x14ac:dyDescent="0.3">
      <c r="A72" s="12" t="s">
        <v>648</v>
      </c>
      <c r="B72" s="6" t="s">
        <v>135</v>
      </c>
      <c r="C72" s="6" t="s">
        <v>57</v>
      </c>
      <c r="D72" s="32">
        <v>44207</v>
      </c>
      <c r="E72" s="6">
        <v>2021</v>
      </c>
      <c r="F72" s="6" t="s">
        <v>649</v>
      </c>
      <c r="G72" s="6" t="s">
        <v>137</v>
      </c>
      <c r="H72" s="6" t="s">
        <v>137</v>
      </c>
      <c r="I72" s="6" t="s">
        <v>354</v>
      </c>
      <c r="J72" s="6">
        <v>1</v>
      </c>
      <c r="K72" s="6" t="s">
        <v>650</v>
      </c>
      <c r="L72" s="6" t="s">
        <v>57</v>
      </c>
      <c r="M72" s="6" t="s">
        <v>651</v>
      </c>
      <c r="N72" s="6">
        <v>28358</v>
      </c>
      <c r="O72" s="6" t="s">
        <v>652</v>
      </c>
      <c r="P72" s="16" t="s">
        <v>653</v>
      </c>
      <c r="Q72" s="6" t="s">
        <v>143</v>
      </c>
      <c r="R72" s="6" t="s">
        <v>143</v>
      </c>
      <c r="S72" s="6" t="s">
        <v>143</v>
      </c>
      <c r="T72" s="6" t="s">
        <v>143</v>
      </c>
      <c r="U72" s="6" t="s">
        <v>186</v>
      </c>
      <c r="V72" s="26">
        <v>3745640</v>
      </c>
      <c r="W72" s="11" t="s">
        <v>137</v>
      </c>
      <c r="X72" s="11" t="s">
        <v>137</v>
      </c>
      <c r="Y72" s="6" t="s">
        <v>143</v>
      </c>
      <c r="Z72" s="6" t="s">
        <v>143</v>
      </c>
      <c r="AA72" s="15" t="s">
        <v>143</v>
      </c>
      <c r="AB72" s="15" t="s">
        <v>143</v>
      </c>
      <c r="AC72" s="6" t="s">
        <v>137</v>
      </c>
      <c r="AD72" s="6" t="s">
        <v>137</v>
      </c>
      <c r="AE72" s="6" t="s">
        <v>9</v>
      </c>
      <c r="AF72" s="22">
        <v>3169621</v>
      </c>
      <c r="AG72" s="22">
        <v>576019</v>
      </c>
      <c r="AH72" s="15" t="s">
        <v>137</v>
      </c>
      <c r="AI72" s="15" t="s">
        <v>137</v>
      </c>
      <c r="AJ72" s="6" t="s">
        <v>143</v>
      </c>
      <c r="AK72" s="6" t="s">
        <v>143</v>
      </c>
      <c r="AL72" s="15" t="s">
        <v>143</v>
      </c>
      <c r="AM72" s="15" t="s">
        <v>143</v>
      </c>
      <c r="AN72" s="15" t="s">
        <v>145</v>
      </c>
      <c r="AO72" s="15" t="s">
        <v>143</v>
      </c>
      <c r="AP72" s="6" t="s">
        <v>143</v>
      </c>
      <c r="AQ72" s="11" t="s">
        <v>143</v>
      </c>
      <c r="AR72" s="11">
        <v>576019</v>
      </c>
    </row>
    <row r="73" spans="1:44" ht="15.6" x14ac:dyDescent="0.3">
      <c r="A73" s="12" t="s">
        <v>654</v>
      </c>
      <c r="B73" s="6" t="s">
        <v>135</v>
      </c>
      <c r="C73" s="6" t="s">
        <v>57</v>
      </c>
      <c r="D73" s="32">
        <v>44228</v>
      </c>
      <c r="E73" s="6">
        <v>2021</v>
      </c>
      <c r="F73" s="6" t="s">
        <v>655</v>
      </c>
      <c r="G73" s="6" t="s">
        <v>137</v>
      </c>
      <c r="H73" s="6" t="s">
        <v>137</v>
      </c>
      <c r="I73" s="6" t="s">
        <v>98</v>
      </c>
      <c r="J73" s="6">
        <v>2</v>
      </c>
      <c r="K73" s="6" t="s">
        <v>656</v>
      </c>
      <c r="L73" s="6" t="s">
        <v>57</v>
      </c>
      <c r="M73" s="6" t="s">
        <v>657</v>
      </c>
      <c r="N73" s="6">
        <v>28619</v>
      </c>
      <c r="O73" s="6" t="s">
        <v>658</v>
      </c>
      <c r="P73" s="16" t="s">
        <v>659</v>
      </c>
      <c r="Q73" s="6" t="s">
        <v>143</v>
      </c>
      <c r="R73" s="6" t="s">
        <v>143</v>
      </c>
      <c r="S73" s="6" t="s">
        <v>143</v>
      </c>
      <c r="T73" s="6" t="s">
        <v>143</v>
      </c>
      <c r="U73" s="6" t="s">
        <v>186</v>
      </c>
      <c r="V73" s="26">
        <v>647100</v>
      </c>
      <c r="W73" s="11" t="s">
        <v>137</v>
      </c>
      <c r="X73" s="11" t="s">
        <v>137</v>
      </c>
      <c r="Y73" s="6" t="s">
        <v>143</v>
      </c>
      <c r="Z73" s="6" t="s">
        <v>143</v>
      </c>
      <c r="AA73" s="15" t="s">
        <v>143</v>
      </c>
      <c r="AB73" s="15" t="s">
        <v>143</v>
      </c>
      <c r="AC73" s="6" t="s">
        <v>137</v>
      </c>
      <c r="AD73" s="6" t="s">
        <v>137</v>
      </c>
      <c r="AE73" s="6" t="s">
        <v>9</v>
      </c>
      <c r="AF73" s="22">
        <v>647100</v>
      </c>
      <c r="AG73" s="22">
        <v>0</v>
      </c>
      <c r="AH73" s="15" t="s">
        <v>137</v>
      </c>
      <c r="AI73" s="15" t="s">
        <v>137</v>
      </c>
      <c r="AJ73" s="6" t="s">
        <v>143</v>
      </c>
      <c r="AK73" s="6" t="s">
        <v>143</v>
      </c>
      <c r="AL73" s="15" t="s">
        <v>143</v>
      </c>
      <c r="AM73" s="15" t="s">
        <v>143</v>
      </c>
      <c r="AN73" s="15" t="s">
        <v>145</v>
      </c>
      <c r="AO73" s="15" t="s">
        <v>143</v>
      </c>
      <c r="AP73" s="6" t="s">
        <v>143</v>
      </c>
      <c r="AQ73" s="11" t="s">
        <v>143</v>
      </c>
      <c r="AR73" s="11">
        <v>0</v>
      </c>
    </row>
    <row r="74" spans="1:44" ht="15.6" x14ac:dyDescent="0.3">
      <c r="A74" s="12" t="s">
        <v>660</v>
      </c>
      <c r="B74" s="6" t="s">
        <v>135</v>
      </c>
      <c r="C74" s="6" t="s">
        <v>57</v>
      </c>
      <c r="D74" s="32">
        <v>44237</v>
      </c>
      <c r="E74" s="6">
        <v>2021</v>
      </c>
      <c r="F74" s="6" t="s">
        <v>661</v>
      </c>
      <c r="G74" s="6" t="s">
        <v>661</v>
      </c>
      <c r="H74" s="6" t="s">
        <v>72</v>
      </c>
      <c r="I74" s="6" t="s">
        <v>501</v>
      </c>
      <c r="J74" s="6">
        <v>1</v>
      </c>
      <c r="K74" s="6" t="s">
        <v>662</v>
      </c>
      <c r="L74" s="6" t="s">
        <v>72</v>
      </c>
      <c r="M74" s="6" t="s">
        <v>663</v>
      </c>
      <c r="N74" s="6">
        <v>28398</v>
      </c>
      <c r="O74" s="6" t="s">
        <v>664</v>
      </c>
      <c r="P74" s="16" t="s">
        <v>665</v>
      </c>
      <c r="Q74" s="6">
        <v>562219</v>
      </c>
      <c r="R74" s="6" t="s">
        <v>143</v>
      </c>
      <c r="S74" s="6" t="s">
        <v>666</v>
      </c>
      <c r="T74" s="6" t="s">
        <v>143</v>
      </c>
      <c r="U74" s="6" t="s">
        <v>178</v>
      </c>
      <c r="V74" s="26">
        <v>400000</v>
      </c>
      <c r="W74" s="11" t="s">
        <v>137</v>
      </c>
      <c r="X74" s="11" t="s">
        <v>137</v>
      </c>
      <c r="Y74" s="6" t="s">
        <v>143</v>
      </c>
      <c r="Z74" s="6" t="s">
        <v>143</v>
      </c>
      <c r="AA74" s="15" t="s">
        <v>143</v>
      </c>
      <c r="AB74" s="15" t="s">
        <v>143</v>
      </c>
      <c r="AC74" s="6" t="s">
        <v>137</v>
      </c>
      <c r="AD74" s="6" t="s">
        <v>137</v>
      </c>
      <c r="AE74" s="6" t="s">
        <v>9</v>
      </c>
      <c r="AF74" s="22">
        <v>400000</v>
      </c>
      <c r="AG74" s="22">
        <v>0</v>
      </c>
      <c r="AH74" s="15" t="s">
        <v>137</v>
      </c>
      <c r="AI74" s="15" t="s">
        <v>137</v>
      </c>
      <c r="AJ74" s="6" t="s">
        <v>143</v>
      </c>
      <c r="AK74" s="6" t="s">
        <v>143</v>
      </c>
      <c r="AL74" s="15" t="s">
        <v>143</v>
      </c>
      <c r="AM74" s="15" t="s">
        <v>143</v>
      </c>
      <c r="AN74" s="15" t="s">
        <v>145</v>
      </c>
      <c r="AO74" s="15" t="s">
        <v>143</v>
      </c>
      <c r="AP74" s="6" t="s">
        <v>143</v>
      </c>
      <c r="AQ74" s="11" t="s">
        <v>143</v>
      </c>
      <c r="AR74" s="11">
        <v>0</v>
      </c>
    </row>
    <row r="75" spans="1:44" ht="15.6" x14ac:dyDescent="0.3">
      <c r="A75" s="12" t="s">
        <v>667</v>
      </c>
      <c r="B75" s="6" t="s">
        <v>135</v>
      </c>
      <c r="C75" s="6" t="s">
        <v>57</v>
      </c>
      <c r="D75" s="32">
        <v>44271</v>
      </c>
      <c r="E75" s="6">
        <v>2021</v>
      </c>
      <c r="F75" s="6" t="s">
        <v>668</v>
      </c>
      <c r="G75" s="6" t="s">
        <v>668</v>
      </c>
      <c r="H75" s="6" t="s">
        <v>72</v>
      </c>
      <c r="I75" s="6" t="s">
        <v>669</v>
      </c>
      <c r="J75" s="6">
        <v>1</v>
      </c>
      <c r="K75" s="6" t="s">
        <v>670</v>
      </c>
      <c r="L75" s="6" t="s">
        <v>72</v>
      </c>
      <c r="M75" s="6" t="s">
        <v>671</v>
      </c>
      <c r="N75" s="6">
        <v>28337</v>
      </c>
      <c r="O75" s="6" t="s">
        <v>672</v>
      </c>
      <c r="P75" s="16" t="s">
        <v>673</v>
      </c>
      <c r="Q75" s="6">
        <v>812331</v>
      </c>
      <c r="R75" s="6" t="s">
        <v>143</v>
      </c>
      <c r="S75" s="6" t="s">
        <v>218</v>
      </c>
      <c r="T75" s="6" t="s">
        <v>143</v>
      </c>
      <c r="U75" s="6" t="s">
        <v>186</v>
      </c>
      <c r="V75" s="26">
        <v>248960</v>
      </c>
      <c r="W75" s="11" t="s">
        <v>137</v>
      </c>
      <c r="X75" s="11" t="s">
        <v>137</v>
      </c>
      <c r="Y75" s="6" t="s">
        <v>143</v>
      </c>
      <c r="Z75" s="6" t="s">
        <v>143</v>
      </c>
      <c r="AA75" s="15" t="s">
        <v>143</v>
      </c>
      <c r="AB75" s="15" t="s">
        <v>143</v>
      </c>
      <c r="AC75" s="6" t="s">
        <v>137</v>
      </c>
      <c r="AD75" s="6" t="s">
        <v>137</v>
      </c>
      <c r="AE75" s="6" t="s">
        <v>11</v>
      </c>
      <c r="AF75" s="22">
        <v>0</v>
      </c>
      <c r="AG75" s="22">
        <v>230942</v>
      </c>
      <c r="AH75" s="15" t="s">
        <v>137</v>
      </c>
      <c r="AI75" s="15" t="s">
        <v>137</v>
      </c>
      <c r="AJ75" s="6" t="s">
        <v>143</v>
      </c>
      <c r="AK75" s="6" t="s">
        <v>143</v>
      </c>
      <c r="AL75" s="15" t="s">
        <v>143</v>
      </c>
      <c r="AM75" s="15" t="s">
        <v>143</v>
      </c>
      <c r="AN75" s="15" t="s">
        <v>145</v>
      </c>
      <c r="AO75" s="15" t="s">
        <v>143</v>
      </c>
      <c r="AP75" s="6" t="s">
        <v>143</v>
      </c>
      <c r="AQ75" s="11" t="s">
        <v>143</v>
      </c>
      <c r="AR75" s="11">
        <v>230942</v>
      </c>
    </row>
    <row r="76" spans="1:44" ht="15.6" x14ac:dyDescent="0.3">
      <c r="A76" s="12" t="s">
        <v>674</v>
      </c>
      <c r="B76" s="6" t="s">
        <v>135</v>
      </c>
      <c r="C76" s="6" t="s">
        <v>57</v>
      </c>
      <c r="D76" s="32">
        <v>44308</v>
      </c>
      <c r="E76" s="6">
        <v>2021</v>
      </c>
      <c r="F76" s="6" t="s">
        <v>675</v>
      </c>
      <c r="G76" s="6" t="s">
        <v>137</v>
      </c>
      <c r="H76" s="6" t="s">
        <v>137</v>
      </c>
      <c r="I76" s="6" t="s">
        <v>676</v>
      </c>
      <c r="J76" s="6">
        <v>1</v>
      </c>
      <c r="K76" s="6" t="s">
        <v>677</v>
      </c>
      <c r="L76" s="6" t="s">
        <v>57</v>
      </c>
      <c r="M76" s="6" t="s">
        <v>678</v>
      </c>
      <c r="N76" s="6">
        <v>28379</v>
      </c>
      <c r="O76" s="6" t="s">
        <v>679</v>
      </c>
      <c r="P76" s="16" t="s">
        <v>680</v>
      </c>
      <c r="Q76" s="6" t="s">
        <v>143</v>
      </c>
      <c r="R76" s="6" t="s">
        <v>143</v>
      </c>
      <c r="S76" s="6" t="s">
        <v>143</v>
      </c>
      <c r="T76" s="6" t="s">
        <v>143</v>
      </c>
      <c r="U76" s="6" t="s">
        <v>178</v>
      </c>
      <c r="V76" s="26">
        <v>1000000</v>
      </c>
      <c r="W76" s="11" t="s">
        <v>137</v>
      </c>
      <c r="X76" s="11" t="s">
        <v>137</v>
      </c>
      <c r="Y76" s="6" t="s">
        <v>143</v>
      </c>
      <c r="Z76" s="6" t="s">
        <v>143</v>
      </c>
      <c r="AA76" s="15" t="s">
        <v>143</v>
      </c>
      <c r="AB76" s="15" t="s">
        <v>143</v>
      </c>
      <c r="AC76" s="6" t="s">
        <v>137</v>
      </c>
      <c r="AD76" s="6" t="s">
        <v>137</v>
      </c>
      <c r="AE76" s="6" t="s">
        <v>9</v>
      </c>
      <c r="AF76" s="22">
        <v>1000000</v>
      </c>
      <c r="AG76" s="22">
        <v>0</v>
      </c>
      <c r="AH76" s="15" t="s">
        <v>137</v>
      </c>
      <c r="AI76" s="15" t="s">
        <v>137</v>
      </c>
      <c r="AJ76" s="6" t="s">
        <v>143</v>
      </c>
      <c r="AK76" s="6" t="s">
        <v>143</v>
      </c>
      <c r="AL76" s="15" t="s">
        <v>143</v>
      </c>
      <c r="AM76" s="15" t="s">
        <v>143</v>
      </c>
      <c r="AN76" s="15" t="s">
        <v>145</v>
      </c>
      <c r="AO76" s="15" t="s">
        <v>143</v>
      </c>
      <c r="AP76" s="6" t="s">
        <v>143</v>
      </c>
      <c r="AQ76" s="11" t="s">
        <v>143</v>
      </c>
      <c r="AR76" s="11">
        <v>0</v>
      </c>
    </row>
    <row r="77" spans="1:44" ht="15.6" x14ac:dyDescent="0.3">
      <c r="A77" s="12" t="s">
        <v>681</v>
      </c>
      <c r="B77" s="6" t="s">
        <v>135</v>
      </c>
      <c r="C77" s="6" t="s">
        <v>57</v>
      </c>
      <c r="D77" s="32">
        <v>44308</v>
      </c>
      <c r="E77" s="6">
        <v>2021</v>
      </c>
      <c r="F77" s="6" t="s">
        <v>682</v>
      </c>
      <c r="G77" s="6" t="s">
        <v>137</v>
      </c>
      <c r="H77" s="6" t="s">
        <v>137</v>
      </c>
      <c r="I77" s="6" t="s">
        <v>683</v>
      </c>
      <c r="J77" s="6">
        <v>1</v>
      </c>
      <c r="K77" s="6" t="s">
        <v>684</v>
      </c>
      <c r="L77" s="6" t="s">
        <v>57</v>
      </c>
      <c r="M77" s="6" t="s">
        <v>685</v>
      </c>
      <c r="N77" s="6">
        <v>28445</v>
      </c>
      <c r="O77" s="6" t="s">
        <v>686</v>
      </c>
      <c r="P77" s="16" t="s">
        <v>687</v>
      </c>
      <c r="Q77" s="6" t="s">
        <v>143</v>
      </c>
      <c r="R77" s="6" t="s">
        <v>143</v>
      </c>
      <c r="S77" s="6" t="s">
        <v>143</v>
      </c>
      <c r="T77" s="6" t="s">
        <v>143</v>
      </c>
      <c r="U77" s="6" t="s">
        <v>186</v>
      </c>
      <c r="V77" s="26">
        <v>650000</v>
      </c>
      <c r="W77" s="11" t="s">
        <v>137</v>
      </c>
      <c r="X77" s="11" t="s">
        <v>137</v>
      </c>
      <c r="Y77" s="6" t="s">
        <v>143</v>
      </c>
      <c r="Z77" s="6" t="s">
        <v>143</v>
      </c>
      <c r="AA77" s="15" t="s">
        <v>143</v>
      </c>
      <c r="AB77" s="15" t="s">
        <v>143</v>
      </c>
      <c r="AC77" s="6" t="s">
        <v>137</v>
      </c>
      <c r="AD77" s="6" t="s">
        <v>137</v>
      </c>
      <c r="AE77" s="6" t="s">
        <v>9</v>
      </c>
      <c r="AF77" s="22">
        <v>1335000</v>
      </c>
      <c r="AG77" s="22">
        <v>0</v>
      </c>
      <c r="AH77" s="15" t="s">
        <v>137</v>
      </c>
      <c r="AI77" s="15" t="s">
        <v>137</v>
      </c>
      <c r="AJ77" s="6" t="s">
        <v>143</v>
      </c>
      <c r="AK77" s="6" t="s">
        <v>143</v>
      </c>
      <c r="AL77" s="15" t="s">
        <v>143</v>
      </c>
      <c r="AM77" s="15" t="s">
        <v>143</v>
      </c>
      <c r="AN77" s="15" t="s">
        <v>145</v>
      </c>
      <c r="AO77" s="15" t="s">
        <v>143</v>
      </c>
      <c r="AP77" s="6" t="s">
        <v>143</v>
      </c>
      <c r="AQ77" s="11" t="s">
        <v>143</v>
      </c>
      <c r="AR77" s="11">
        <v>0</v>
      </c>
    </row>
    <row r="78" spans="1:44" ht="15.6" x14ac:dyDescent="0.3">
      <c r="A78" s="12" t="s">
        <v>688</v>
      </c>
      <c r="B78" s="6" t="s">
        <v>135</v>
      </c>
      <c r="C78" s="6" t="s">
        <v>57</v>
      </c>
      <c r="D78" s="32">
        <v>44349</v>
      </c>
      <c r="E78" s="6">
        <v>2021</v>
      </c>
      <c r="F78" s="6" t="s">
        <v>689</v>
      </c>
      <c r="G78" s="6" t="s">
        <v>689</v>
      </c>
      <c r="H78" s="6" t="s">
        <v>72</v>
      </c>
      <c r="I78" s="6" t="s">
        <v>690</v>
      </c>
      <c r="J78" s="6">
        <v>2</v>
      </c>
      <c r="K78" s="6" t="s">
        <v>691</v>
      </c>
      <c r="L78" s="6" t="s">
        <v>72</v>
      </c>
      <c r="M78" s="6" t="s">
        <v>692</v>
      </c>
      <c r="N78" s="6">
        <v>27017</v>
      </c>
      <c r="O78" s="6" t="s">
        <v>693</v>
      </c>
      <c r="P78" s="16" t="s">
        <v>694</v>
      </c>
      <c r="Q78" s="6">
        <v>333120</v>
      </c>
      <c r="R78" s="6" t="s">
        <v>143</v>
      </c>
      <c r="S78" s="6" t="s">
        <v>695</v>
      </c>
      <c r="T78" s="6" t="s">
        <v>143</v>
      </c>
      <c r="U78" s="6" t="s">
        <v>696</v>
      </c>
      <c r="V78" s="26">
        <v>540000</v>
      </c>
      <c r="W78" s="11" t="s">
        <v>137</v>
      </c>
      <c r="X78" s="11" t="s">
        <v>137</v>
      </c>
      <c r="Y78" s="6" t="s">
        <v>143</v>
      </c>
      <c r="Z78" s="6" t="s">
        <v>143</v>
      </c>
      <c r="AA78" s="15" t="s">
        <v>143</v>
      </c>
      <c r="AB78" s="15" t="s">
        <v>143</v>
      </c>
      <c r="AC78" s="6" t="s">
        <v>137</v>
      </c>
      <c r="AD78" s="6" t="s">
        <v>137</v>
      </c>
      <c r="AE78" s="6" t="s">
        <v>9</v>
      </c>
      <c r="AF78" s="22">
        <v>0</v>
      </c>
      <c r="AG78" s="22">
        <v>540000</v>
      </c>
      <c r="AH78" s="15" t="s">
        <v>137</v>
      </c>
      <c r="AI78" s="15" t="s">
        <v>137</v>
      </c>
      <c r="AJ78" s="6" t="s">
        <v>143</v>
      </c>
      <c r="AK78" s="6" t="s">
        <v>143</v>
      </c>
      <c r="AL78" s="15" t="s">
        <v>143</v>
      </c>
      <c r="AM78" s="15" t="s">
        <v>143</v>
      </c>
      <c r="AN78" s="15" t="s">
        <v>145</v>
      </c>
      <c r="AO78" s="15" t="s">
        <v>143</v>
      </c>
      <c r="AP78" s="6" t="s">
        <v>143</v>
      </c>
      <c r="AQ78" s="11" t="s">
        <v>143</v>
      </c>
      <c r="AR78" s="11">
        <v>540000</v>
      </c>
    </row>
    <row r="79" spans="1:44" ht="15.6" x14ac:dyDescent="0.3">
      <c r="A79" s="12" t="s">
        <v>697</v>
      </c>
      <c r="B79" s="12" t="s">
        <v>254</v>
      </c>
      <c r="C79" s="12" t="s">
        <v>57</v>
      </c>
      <c r="D79" s="17" t="s">
        <v>698</v>
      </c>
      <c r="E79" s="12">
        <v>2021</v>
      </c>
      <c r="F79" s="12" t="s">
        <v>699</v>
      </c>
      <c r="G79" s="12" t="s">
        <v>700</v>
      </c>
      <c r="H79" s="12" t="s">
        <v>57</v>
      </c>
      <c r="I79" s="12" t="s">
        <v>701</v>
      </c>
      <c r="J79" s="12">
        <v>3</v>
      </c>
      <c r="K79" s="12" t="s">
        <v>702</v>
      </c>
      <c r="L79" s="12" t="s">
        <v>57</v>
      </c>
      <c r="M79" s="12" t="s">
        <v>703</v>
      </c>
      <c r="N79" s="12" t="s">
        <v>137</v>
      </c>
      <c r="O79" s="12" t="s">
        <v>704</v>
      </c>
      <c r="P79" s="12" t="s">
        <v>705</v>
      </c>
      <c r="Q79" s="12">
        <v>325414</v>
      </c>
      <c r="R79" s="12" t="s">
        <v>263</v>
      </c>
      <c r="S79" s="12" t="s">
        <v>77</v>
      </c>
      <c r="T79" s="12" t="s">
        <v>263</v>
      </c>
      <c r="U79" s="12" t="s">
        <v>329</v>
      </c>
      <c r="V79" s="27">
        <v>4039000</v>
      </c>
      <c r="W79" s="27">
        <v>3029250</v>
      </c>
      <c r="X79" s="27">
        <v>1009750</v>
      </c>
      <c r="Y79" s="12">
        <v>182</v>
      </c>
      <c r="Z79" s="12">
        <v>0</v>
      </c>
      <c r="AA79" s="23">
        <v>84386</v>
      </c>
      <c r="AB79" s="23">
        <v>74556828</v>
      </c>
      <c r="AC79" s="12">
        <v>5</v>
      </c>
      <c r="AD79" s="12">
        <v>12</v>
      </c>
      <c r="AE79" s="12" t="s">
        <v>706</v>
      </c>
      <c r="AF79" s="23">
        <v>0</v>
      </c>
      <c r="AG79" s="23">
        <v>0</v>
      </c>
      <c r="AH79" s="23">
        <v>0</v>
      </c>
      <c r="AI79" s="23">
        <v>0</v>
      </c>
      <c r="AJ79" s="12" t="s">
        <v>266</v>
      </c>
      <c r="AK79" s="12" t="s">
        <v>266</v>
      </c>
      <c r="AL79" s="23" t="s">
        <v>266</v>
      </c>
      <c r="AM79" s="23" t="s">
        <v>266</v>
      </c>
      <c r="AN79" s="23" t="s">
        <v>263</v>
      </c>
      <c r="AO79" s="23">
        <v>653000</v>
      </c>
      <c r="AP79" s="12" t="s">
        <v>707</v>
      </c>
      <c r="AQ79" s="27">
        <v>0</v>
      </c>
      <c r="AR79" s="11">
        <f t="shared" ref="AR79:AR110" si="1">IFERROR(AG79-AN79,AG79)</f>
        <v>0</v>
      </c>
    </row>
    <row r="80" spans="1:44" ht="15.6" x14ac:dyDescent="0.3">
      <c r="A80" s="12" t="s">
        <v>708</v>
      </c>
      <c r="B80" s="12" t="s">
        <v>254</v>
      </c>
      <c r="C80" s="12" t="s">
        <v>57</v>
      </c>
      <c r="D80" s="17" t="s">
        <v>709</v>
      </c>
      <c r="E80" s="12">
        <v>2021</v>
      </c>
      <c r="F80" s="12" t="s">
        <v>710</v>
      </c>
      <c r="G80" s="12" t="s">
        <v>711</v>
      </c>
      <c r="H80" s="12" t="s">
        <v>72</v>
      </c>
      <c r="I80" s="12" t="s">
        <v>432</v>
      </c>
      <c r="J80" s="12">
        <v>3</v>
      </c>
      <c r="K80" s="12" t="s">
        <v>712</v>
      </c>
      <c r="L80" s="12" t="s">
        <v>57</v>
      </c>
      <c r="M80" s="12" t="s">
        <v>713</v>
      </c>
      <c r="N80" s="12" t="s">
        <v>714</v>
      </c>
      <c r="O80" s="12" t="s">
        <v>715</v>
      </c>
      <c r="P80" s="12" t="s">
        <v>716</v>
      </c>
      <c r="Q80" s="12">
        <v>522292</v>
      </c>
      <c r="R80" s="12" t="s">
        <v>263</v>
      </c>
      <c r="S80" s="12" t="s">
        <v>717</v>
      </c>
      <c r="T80" s="12" t="s">
        <v>263</v>
      </c>
      <c r="U80" s="12" t="s">
        <v>288</v>
      </c>
      <c r="V80" s="27">
        <v>2553000</v>
      </c>
      <c r="W80" s="27">
        <v>1914750</v>
      </c>
      <c r="X80" s="27">
        <v>638250</v>
      </c>
      <c r="Y80" s="12">
        <v>290</v>
      </c>
      <c r="Z80" s="12">
        <v>57</v>
      </c>
      <c r="AA80" s="23">
        <v>64567</v>
      </c>
      <c r="AB80" s="23" t="s">
        <v>263</v>
      </c>
      <c r="AC80" s="12">
        <v>2</v>
      </c>
      <c r="AD80" s="12">
        <v>12</v>
      </c>
      <c r="AE80" s="12" t="s">
        <v>9</v>
      </c>
      <c r="AF80" s="23">
        <v>1914750</v>
      </c>
      <c r="AG80" s="23">
        <v>0</v>
      </c>
      <c r="AH80" s="23">
        <v>638250</v>
      </c>
      <c r="AI80" s="23">
        <v>0</v>
      </c>
      <c r="AJ80" s="12" t="s">
        <v>266</v>
      </c>
      <c r="AK80" s="12" t="s">
        <v>266</v>
      </c>
      <c r="AL80" s="23" t="s">
        <v>266</v>
      </c>
      <c r="AM80" s="23" t="s">
        <v>266</v>
      </c>
      <c r="AN80" s="23" t="s">
        <v>263</v>
      </c>
      <c r="AO80" s="23">
        <v>64567</v>
      </c>
      <c r="AP80" s="12" t="s">
        <v>718</v>
      </c>
      <c r="AQ80" s="27">
        <v>0</v>
      </c>
      <c r="AR80" s="11">
        <f t="shared" si="1"/>
        <v>0</v>
      </c>
    </row>
    <row r="81" spans="1:44" ht="15.6" x14ac:dyDescent="0.3">
      <c r="A81" s="12" t="s">
        <v>719</v>
      </c>
      <c r="B81" s="12" t="s">
        <v>254</v>
      </c>
      <c r="C81" s="12" t="s">
        <v>57</v>
      </c>
      <c r="D81" s="17" t="s">
        <v>720</v>
      </c>
      <c r="E81" s="12">
        <v>2021</v>
      </c>
      <c r="F81" s="12" t="s">
        <v>721</v>
      </c>
      <c r="G81" s="12" t="s">
        <v>722</v>
      </c>
      <c r="H81" s="12" t="s">
        <v>72</v>
      </c>
      <c r="I81" s="12" t="s">
        <v>432</v>
      </c>
      <c r="J81" s="12">
        <v>3</v>
      </c>
      <c r="K81" s="12" t="s">
        <v>723</v>
      </c>
      <c r="L81" s="12" t="s">
        <v>57</v>
      </c>
      <c r="M81" s="12" t="s">
        <v>724</v>
      </c>
      <c r="N81" s="12" t="s">
        <v>725</v>
      </c>
      <c r="O81" s="12" t="s">
        <v>726</v>
      </c>
      <c r="P81" s="12" t="s">
        <v>727</v>
      </c>
      <c r="Q81" s="12">
        <v>541512</v>
      </c>
      <c r="R81" s="12" t="s">
        <v>263</v>
      </c>
      <c r="S81" s="12" t="s">
        <v>728</v>
      </c>
      <c r="T81" s="12" t="s">
        <v>263</v>
      </c>
      <c r="U81" s="12" t="s">
        <v>729</v>
      </c>
      <c r="V81" s="27">
        <v>13330000</v>
      </c>
      <c r="W81" s="27">
        <v>9997500</v>
      </c>
      <c r="X81" s="27">
        <v>3332500</v>
      </c>
      <c r="Y81" s="12">
        <v>220</v>
      </c>
      <c r="Z81" s="12">
        <v>67</v>
      </c>
      <c r="AA81" s="23">
        <v>127958</v>
      </c>
      <c r="AB81" s="23" t="s">
        <v>263</v>
      </c>
      <c r="AC81" s="12">
        <v>2</v>
      </c>
      <c r="AD81" s="12">
        <v>12</v>
      </c>
      <c r="AE81" s="12" t="s">
        <v>9</v>
      </c>
      <c r="AF81" s="23">
        <v>9997500</v>
      </c>
      <c r="AG81" s="23">
        <v>0</v>
      </c>
      <c r="AH81" s="23">
        <v>3332500</v>
      </c>
      <c r="AI81" s="23">
        <v>0</v>
      </c>
      <c r="AJ81" s="12" t="s">
        <v>266</v>
      </c>
      <c r="AK81" s="12" t="s">
        <v>266</v>
      </c>
      <c r="AL81" s="23" t="s">
        <v>266</v>
      </c>
      <c r="AM81" s="23" t="s">
        <v>266</v>
      </c>
      <c r="AN81" s="23" t="s">
        <v>263</v>
      </c>
      <c r="AO81" s="23">
        <v>1625000</v>
      </c>
      <c r="AP81" s="12" t="s">
        <v>730</v>
      </c>
      <c r="AQ81" s="27">
        <v>0</v>
      </c>
      <c r="AR81" s="11">
        <f t="shared" si="1"/>
        <v>0</v>
      </c>
    </row>
    <row r="82" spans="1:44" ht="15.6" x14ac:dyDescent="0.3">
      <c r="A82" s="12" t="s">
        <v>428</v>
      </c>
      <c r="B82" s="12" t="s">
        <v>254</v>
      </c>
      <c r="C82" s="12" t="s">
        <v>72</v>
      </c>
      <c r="D82" s="17" t="s">
        <v>429</v>
      </c>
      <c r="E82" s="12">
        <v>2021</v>
      </c>
      <c r="F82" s="12" t="s">
        <v>731</v>
      </c>
      <c r="G82" s="12" t="s">
        <v>431</v>
      </c>
      <c r="H82" s="12" t="s">
        <v>72</v>
      </c>
      <c r="I82" s="12" t="s">
        <v>432</v>
      </c>
      <c r="J82" s="12">
        <v>3</v>
      </c>
      <c r="K82" s="12" t="s">
        <v>732</v>
      </c>
      <c r="L82" s="12" t="s">
        <v>72</v>
      </c>
      <c r="M82" s="12" t="s">
        <v>733</v>
      </c>
      <c r="N82" s="12" t="s">
        <v>734</v>
      </c>
      <c r="O82" s="12" t="s">
        <v>735</v>
      </c>
      <c r="P82" s="12" t="s">
        <v>736</v>
      </c>
      <c r="Q82" s="12">
        <v>325414</v>
      </c>
      <c r="R82" s="12" t="s">
        <v>263</v>
      </c>
      <c r="S82" s="12" t="s">
        <v>77</v>
      </c>
      <c r="T82" s="12" t="s">
        <v>263</v>
      </c>
      <c r="U82" s="12" t="s">
        <v>737</v>
      </c>
      <c r="V82" s="27">
        <v>26299000</v>
      </c>
      <c r="W82" s="27">
        <v>19724250</v>
      </c>
      <c r="X82" s="27">
        <v>6574750</v>
      </c>
      <c r="Y82" s="12">
        <v>653</v>
      </c>
      <c r="Z82" s="12">
        <v>664</v>
      </c>
      <c r="AA82" s="23">
        <v>89863</v>
      </c>
      <c r="AB82" s="23">
        <v>1350000000</v>
      </c>
      <c r="AC82" s="12">
        <v>5</v>
      </c>
      <c r="AD82" s="12">
        <v>12</v>
      </c>
      <c r="AE82" s="12" t="s">
        <v>9</v>
      </c>
      <c r="AF82" s="23">
        <v>19724250</v>
      </c>
      <c r="AG82" s="23">
        <v>0</v>
      </c>
      <c r="AH82" s="23">
        <v>6574750</v>
      </c>
      <c r="AI82" s="23">
        <v>0</v>
      </c>
      <c r="AJ82" s="12" t="s">
        <v>266</v>
      </c>
      <c r="AK82" s="12" t="s">
        <v>266</v>
      </c>
      <c r="AL82" s="23" t="s">
        <v>266</v>
      </c>
      <c r="AM82" s="23" t="s">
        <v>266</v>
      </c>
      <c r="AN82" s="23" t="s">
        <v>263</v>
      </c>
      <c r="AO82" s="23">
        <v>72500000</v>
      </c>
      <c r="AP82" s="12" t="s">
        <v>738</v>
      </c>
      <c r="AQ82" s="27">
        <v>21574000</v>
      </c>
      <c r="AR82" s="11">
        <f t="shared" si="1"/>
        <v>0</v>
      </c>
    </row>
    <row r="83" spans="1:44" ht="15.6" x14ac:dyDescent="0.3">
      <c r="A83" s="12" t="s">
        <v>739</v>
      </c>
      <c r="B83" s="12" t="s">
        <v>254</v>
      </c>
      <c r="C83" s="12" t="s">
        <v>57</v>
      </c>
      <c r="D83" s="17" t="s">
        <v>740</v>
      </c>
      <c r="E83" s="12">
        <v>2021</v>
      </c>
      <c r="F83" s="12" t="s">
        <v>741</v>
      </c>
      <c r="G83" s="12" t="s">
        <v>742</v>
      </c>
      <c r="H83" s="12" t="s">
        <v>57</v>
      </c>
      <c r="I83" s="12" t="s">
        <v>743</v>
      </c>
      <c r="J83" s="12">
        <v>3</v>
      </c>
      <c r="K83" s="12" t="s">
        <v>744</v>
      </c>
      <c r="L83" s="12" t="s">
        <v>57</v>
      </c>
      <c r="M83" s="12" t="s">
        <v>745</v>
      </c>
      <c r="N83" s="12" t="s">
        <v>746</v>
      </c>
      <c r="O83" s="12" t="s">
        <v>747</v>
      </c>
      <c r="P83" s="12" t="s">
        <v>748</v>
      </c>
      <c r="Q83" s="12">
        <v>541990</v>
      </c>
      <c r="R83" s="12" t="s">
        <v>263</v>
      </c>
      <c r="S83" s="12" t="s">
        <v>728</v>
      </c>
      <c r="T83" s="12" t="s">
        <v>263</v>
      </c>
      <c r="U83" s="12" t="s">
        <v>288</v>
      </c>
      <c r="V83" s="27">
        <v>4008000</v>
      </c>
      <c r="W83" s="27">
        <v>3006000</v>
      </c>
      <c r="X83" s="27">
        <v>1002000</v>
      </c>
      <c r="Y83" s="12">
        <v>350</v>
      </c>
      <c r="Z83" s="12">
        <v>20</v>
      </c>
      <c r="AA83" s="23">
        <v>72628</v>
      </c>
      <c r="AB83" s="23">
        <v>10602000</v>
      </c>
      <c r="AC83" s="12">
        <v>5</v>
      </c>
      <c r="AD83" s="12">
        <v>12</v>
      </c>
      <c r="AE83" s="12" t="s">
        <v>9</v>
      </c>
      <c r="AF83" s="23">
        <v>3006000</v>
      </c>
      <c r="AG83" s="23">
        <v>0</v>
      </c>
      <c r="AH83" s="23">
        <v>1002000</v>
      </c>
      <c r="AI83" s="23">
        <v>0</v>
      </c>
      <c r="AJ83" s="12" t="s">
        <v>266</v>
      </c>
      <c r="AK83" s="12" t="s">
        <v>266</v>
      </c>
      <c r="AL83" s="23" t="s">
        <v>266</v>
      </c>
      <c r="AM83" s="23" t="s">
        <v>266</v>
      </c>
      <c r="AN83" s="23" t="s">
        <v>263</v>
      </c>
      <c r="AO83" s="23">
        <v>157726</v>
      </c>
      <c r="AP83" s="12" t="s">
        <v>267</v>
      </c>
      <c r="AQ83" s="27">
        <v>0</v>
      </c>
      <c r="AR83" s="11">
        <f t="shared" si="1"/>
        <v>0</v>
      </c>
    </row>
    <row r="84" spans="1:44" ht="15.6" x14ac:dyDescent="0.3">
      <c r="A84" s="12" t="s">
        <v>749</v>
      </c>
      <c r="B84" s="12" t="s">
        <v>254</v>
      </c>
      <c r="C84" s="12" t="s">
        <v>57</v>
      </c>
      <c r="D84" s="17" t="s">
        <v>750</v>
      </c>
      <c r="E84" s="12">
        <v>2021</v>
      </c>
      <c r="F84" s="12" t="s">
        <v>751</v>
      </c>
      <c r="G84" s="12" t="s">
        <v>752</v>
      </c>
      <c r="H84" s="12" t="s">
        <v>57</v>
      </c>
      <c r="I84" s="12" t="s">
        <v>302</v>
      </c>
      <c r="J84" s="12">
        <v>2</v>
      </c>
      <c r="K84" s="12" t="s">
        <v>753</v>
      </c>
      <c r="L84" s="12" t="s">
        <v>57</v>
      </c>
      <c r="M84" s="12" t="s">
        <v>754</v>
      </c>
      <c r="N84" s="12" t="s">
        <v>755</v>
      </c>
      <c r="O84" s="12" t="s">
        <v>315</v>
      </c>
      <c r="P84" s="12" t="s">
        <v>315</v>
      </c>
      <c r="Q84" s="12">
        <v>325414</v>
      </c>
      <c r="R84" s="12" t="s">
        <v>263</v>
      </c>
      <c r="S84" s="12" t="s">
        <v>77</v>
      </c>
      <c r="T84" s="12" t="s">
        <v>263</v>
      </c>
      <c r="U84" s="12" t="s">
        <v>756</v>
      </c>
      <c r="V84" s="27">
        <v>7712000</v>
      </c>
      <c r="W84" s="27">
        <v>6940800</v>
      </c>
      <c r="X84" s="27">
        <v>771200</v>
      </c>
      <c r="Y84" s="12">
        <v>293</v>
      </c>
      <c r="Z84" s="12">
        <v>0</v>
      </c>
      <c r="AA84" s="23">
        <v>56977</v>
      </c>
      <c r="AB84" s="23">
        <v>191700000</v>
      </c>
      <c r="AC84" s="12">
        <v>4</v>
      </c>
      <c r="AD84" s="12">
        <v>12</v>
      </c>
      <c r="AE84" s="12" t="s">
        <v>9</v>
      </c>
      <c r="AF84" s="23">
        <v>6940800</v>
      </c>
      <c r="AG84" s="23">
        <v>0</v>
      </c>
      <c r="AH84" s="23">
        <v>771200</v>
      </c>
      <c r="AI84" s="23">
        <v>0</v>
      </c>
      <c r="AJ84" s="12" t="s">
        <v>266</v>
      </c>
      <c r="AK84" s="12" t="s">
        <v>266</v>
      </c>
      <c r="AL84" s="23" t="s">
        <v>266</v>
      </c>
      <c r="AM84" s="23" t="s">
        <v>266</v>
      </c>
      <c r="AN84" s="23" t="s">
        <v>263</v>
      </c>
      <c r="AO84" s="23">
        <v>10607616</v>
      </c>
      <c r="AP84" s="12" t="s">
        <v>267</v>
      </c>
      <c r="AQ84" s="27">
        <v>0</v>
      </c>
      <c r="AR84" s="11">
        <f t="shared" si="1"/>
        <v>0</v>
      </c>
    </row>
    <row r="85" spans="1:44" ht="15.6" x14ac:dyDescent="0.3">
      <c r="A85" s="12" t="s">
        <v>757</v>
      </c>
      <c r="B85" s="12" t="s">
        <v>254</v>
      </c>
      <c r="C85" s="12" t="s">
        <v>57</v>
      </c>
      <c r="D85" s="17" t="s">
        <v>758</v>
      </c>
      <c r="E85" s="12">
        <v>2021</v>
      </c>
      <c r="F85" s="12" t="s">
        <v>759</v>
      </c>
      <c r="G85" s="12" t="s">
        <v>760</v>
      </c>
      <c r="H85" s="12" t="s">
        <v>72</v>
      </c>
      <c r="I85" s="12" t="s">
        <v>432</v>
      </c>
      <c r="J85" s="12">
        <v>3</v>
      </c>
      <c r="K85" s="12" t="s">
        <v>761</v>
      </c>
      <c r="L85" s="12" t="s">
        <v>57</v>
      </c>
      <c r="M85" s="12" t="s">
        <v>762</v>
      </c>
      <c r="N85" s="12" t="s">
        <v>763</v>
      </c>
      <c r="O85" s="12" t="s">
        <v>764</v>
      </c>
      <c r="P85" s="12" t="s">
        <v>765</v>
      </c>
      <c r="Q85" s="12">
        <v>621511</v>
      </c>
      <c r="R85" s="12" t="s">
        <v>263</v>
      </c>
      <c r="S85" s="12" t="s">
        <v>766</v>
      </c>
      <c r="T85" s="12" t="s">
        <v>263</v>
      </c>
      <c r="U85" s="12" t="s">
        <v>288</v>
      </c>
      <c r="V85" s="27">
        <v>9023000</v>
      </c>
      <c r="W85" s="27">
        <v>6767250</v>
      </c>
      <c r="X85" s="27">
        <v>2255750</v>
      </c>
      <c r="Y85" s="12">
        <v>337</v>
      </c>
      <c r="Z85" s="12">
        <v>41</v>
      </c>
      <c r="AA85" s="23">
        <v>82059</v>
      </c>
      <c r="AB85" s="23">
        <v>103140000</v>
      </c>
      <c r="AC85" s="12">
        <v>4</v>
      </c>
      <c r="AD85" s="12">
        <v>12</v>
      </c>
      <c r="AE85" s="12" t="s">
        <v>9</v>
      </c>
      <c r="AF85" s="23">
        <v>6767250</v>
      </c>
      <c r="AG85" s="23">
        <v>0</v>
      </c>
      <c r="AH85" s="23">
        <v>2255750</v>
      </c>
      <c r="AI85" s="23">
        <v>0</v>
      </c>
      <c r="AJ85" s="12" t="s">
        <v>266</v>
      </c>
      <c r="AK85" s="12" t="s">
        <v>266</v>
      </c>
      <c r="AL85" s="23" t="s">
        <v>266</v>
      </c>
      <c r="AM85" s="23" t="s">
        <v>266</v>
      </c>
      <c r="AN85" s="23" t="s">
        <v>263</v>
      </c>
      <c r="AO85" s="23">
        <v>3896400</v>
      </c>
      <c r="AP85" s="12" t="s">
        <v>767</v>
      </c>
      <c r="AQ85" s="27">
        <v>0</v>
      </c>
      <c r="AR85" s="11">
        <f t="shared" si="1"/>
        <v>0</v>
      </c>
    </row>
    <row r="86" spans="1:44" ht="15.6" x14ac:dyDescent="0.3">
      <c r="A86" s="12" t="s">
        <v>768</v>
      </c>
      <c r="B86" s="12" t="s">
        <v>254</v>
      </c>
      <c r="C86" s="12" t="s">
        <v>57</v>
      </c>
      <c r="D86" s="17" t="s">
        <v>769</v>
      </c>
      <c r="E86" s="12">
        <v>2021</v>
      </c>
      <c r="F86" s="12" t="s">
        <v>770</v>
      </c>
      <c r="G86" s="12" t="s">
        <v>771</v>
      </c>
      <c r="H86" s="12" t="s">
        <v>72</v>
      </c>
      <c r="I86" s="12" t="s">
        <v>772</v>
      </c>
      <c r="J86" s="12" t="s">
        <v>773</v>
      </c>
      <c r="K86" s="12" t="s">
        <v>774</v>
      </c>
      <c r="L86" s="12" t="s">
        <v>57</v>
      </c>
      <c r="M86" s="12" t="s">
        <v>775</v>
      </c>
      <c r="N86" s="12" t="s">
        <v>776</v>
      </c>
      <c r="O86" s="12" t="s">
        <v>777</v>
      </c>
      <c r="P86" s="12" t="s">
        <v>778</v>
      </c>
      <c r="Q86" s="12" t="s">
        <v>779</v>
      </c>
      <c r="R86" s="12" t="s">
        <v>263</v>
      </c>
      <c r="S86" s="12" t="s">
        <v>728</v>
      </c>
      <c r="T86" s="12" t="s">
        <v>263</v>
      </c>
      <c r="U86" s="12" t="s">
        <v>780</v>
      </c>
      <c r="V86" s="27">
        <v>958201000</v>
      </c>
      <c r="W86" s="27">
        <v>845820750</v>
      </c>
      <c r="X86" s="27">
        <v>112380250</v>
      </c>
      <c r="Y86" s="12">
        <v>2700</v>
      </c>
      <c r="Z86" s="12">
        <v>1100</v>
      </c>
      <c r="AA86" s="23">
        <v>168301</v>
      </c>
      <c r="AB86" s="23">
        <v>905400000</v>
      </c>
      <c r="AC86" s="12" t="s">
        <v>781</v>
      </c>
      <c r="AD86" s="12" t="s">
        <v>317</v>
      </c>
      <c r="AE86" s="12" t="s">
        <v>9</v>
      </c>
      <c r="AF86" s="23">
        <v>845820750</v>
      </c>
      <c r="AG86" s="23">
        <v>0</v>
      </c>
      <c r="AH86" s="23">
        <v>112380250</v>
      </c>
      <c r="AI86" s="23">
        <v>0</v>
      </c>
      <c r="AJ86" s="12" t="s">
        <v>266</v>
      </c>
      <c r="AK86" s="12" t="s">
        <v>266</v>
      </c>
      <c r="AL86" s="23" t="s">
        <v>266</v>
      </c>
      <c r="AM86" s="23" t="s">
        <v>266</v>
      </c>
      <c r="AN86" s="23" t="s">
        <v>263</v>
      </c>
      <c r="AO86" s="23">
        <v>15000000</v>
      </c>
      <c r="AP86" s="12" t="s">
        <v>782</v>
      </c>
      <c r="AQ86" s="27">
        <v>0</v>
      </c>
      <c r="AR86" s="11">
        <f t="shared" si="1"/>
        <v>0</v>
      </c>
    </row>
    <row r="87" spans="1:44" ht="15.6" x14ac:dyDescent="0.3">
      <c r="A87" s="12" t="s">
        <v>783</v>
      </c>
      <c r="B87" s="12" t="s">
        <v>254</v>
      </c>
      <c r="C87" s="12" t="s">
        <v>57</v>
      </c>
      <c r="D87" s="17" t="s">
        <v>784</v>
      </c>
      <c r="E87" s="12">
        <v>2021</v>
      </c>
      <c r="F87" s="12" t="s">
        <v>785</v>
      </c>
      <c r="G87" s="12" t="s">
        <v>786</v>
      </c>
      <c r="H87" s="12" t="s">
        <v>72</v>
      </c>
      <c r="I87" s="12" t="s">
        <v>282</v>
      </c>
      <c r="J87" s="12">
        <v>3</v>
      </c>
      <c r="K87" s="12" t="s">
        <v>787</v>
      </c>
      <c r="L87" s="12" t="s">
        <v>57</v>
      </c>
      <c r="M87" s="12" t="s">
        <v>788</v>
      </c>
      <c r="N87" s="12" t="s">
        <v>789</v>
      </c>
      <c r="O87" s="12" t="s">
        <v>790</v>
      </c>
      <c r="P87" s="12" t="s">
        <v>791</v>
      </c>
      <c r="Q87" s="12">
        <v>326199</v>
      </c>
      <c r="R87" s="12" t="s">
        <v>263</v>
      </c>
      <c r="S87" s="12" t="s">
        <v>77</v>
      </c>
      <c r="T87" s="12" t="s">
        <v>263</v>
      </c>
      <c r="U87" s="12" t="s">
        <v>792</v>
      </c>
      <c r="V87" s="27">
        <v>2942000</v>
      </c>
      <c r="W87" s="27">
        <v>2206500</v>
      </c>
      <c r="X87" s="27">
        <v>735500</v>
      </c>
      <c r="Y87" s="12">
        <v>212</v>
      </c>
      <c r="Z87" s="12">
        <v>212</v>
      </c>
      <c r="AA87" s="23">
        <v>51648</v>
      </c>
      <c r="AB87" s="23">
        <v>7087500</v>
      </c>
      <c r="AC87" s="12">
        <v>3</v>
      </c>
      <c r="AD87" s="12">
        <v>12</v>
      </c>
      <c r="AE87" s="12" t="s">
        <v>9</v>
      </c>
      <c r="AF87" s="23">
        <v>2206500</v>
      </c>
      <c r="AG87" s="23">
        <v>0</v>
      </c>
      <c r="AH87" s="23">
        <v>735500</v>
      </c>
      <c r="AI87" s="23">
        <v>0</v>
      </c>
      <c r="AJ87" s="12" t="s">
        <v>266</v>
      </c>
      <c r="AK87" s="12" t="s">
        <v>266</v>
      </c>
      <c r="AL87" s="23" t="s">
        <v>266</v>
      </c>
      <c r="AM87" s="23" t="s">
        <v>266</v>
      </c>
      <c r="AN87" s="23" t="s">
        <v>263</v>
      </c>
      <c r="AO87" s="23">
        <v>273251</v>
      </c>
      <c r="AP87" s="12" t="s">
        <v>267</v>
      </c>
      <c r="AQ87" s="27">
        <v>0</v>
      </c>
      <c r="AR87" s="11">
        <f t="shared" si="1"/>
        <v>0</v>
      </c>
    </row>
    <row r="88" spans="1:44" ht="15.6" x14ac:dyDescent="0.3">
      <c r="A88" s="12" t="s">
        <v>793</v>
      </c>
      <c r="B88" s="12" t="s">
        <v>254</v>
      </c>
      <c r="C88" s="12" t="s">
        <v>57</v>
      </c>
      <c r="D88" s="17" t="s">
        <v>794</v>
      </c>
      <c r="E88" s="12">
        <v>2021</v>
      </c>
      <c r="F88" s="12" t="s">
        <v>795</v>
      </c>
      <c r="G88" s="12" t="s">
        <v>796</v>
      </c>
      <c r="H88" s="12" t="s">
        <v>57</v>
      </c>
      <c r="I88" s="12" t="s">
        <v>701</v>
      </c>
      <c r="J88" s="12">
        <v>3</v>
      </c>
      <c r="K88" s="12" t="s">
        <v>797</v>
      </c>
      <c r="L88" s="12" t="s">
        <v>57</v>
      </c>
      <c r="M88" s="12" t="s">
        <v>798</v>
      </c>
      <c r="N88" s="12" t="s">
        <v>799</v>
      </c>
      <c r="O88" s="12" t="s">
        <v>800</v>
      </c>
      <c r="P88" s="12" t="s">
        <v>801</v>
      </c>
      <c r="Q88" s="12">
        <v>325414</v>
      </c>
      <c r="R88" s="12" t="s">
        <v>263</v>
      </c>
      <c r="S88" s="12" t="s">
        <v>77</v>
      </c>
      <c r="T88" s="12" t="s">
        <v>263</v>
      </c>
      <c r="U88" s="12" t="s">
        <v>288</v>
      </c>
      <c r="V88" s="27">
        <v>2155000</v>
      </c>
      <c r="W88" s="27">
        <v>1616250</v>
      </c>
      <c r="X88" s="27">
        <v>538750</v>
      </c>
      <c r="Y88" s="12">
        <v>180</v>
      </c>
      <c r="Z88" s="12">
        <v>0</v>
      </c>
      <c r="AA88" s="23">
        <v>72258</v>
      </c>
      <c r="AB88" s="23">
        <v>141300000</v>
      </c>
      <c r="AC88" s="12">
        <v>5</v>
      </c>
      <c r="AD88" s="12">
        <v>12</v>
      </c>
      <c r="AE88" s="12" t="s">
        <v>9</v>
      </c>
      <c r="AF88" s="23">
        <v>1616250</v>
      </c>
      <c r="AG88" s="23">
        <v>0</v>
      </c>
      <c r="AH88" s="23">
        <v>538750</v>
      </c>
      <c r="AI88" s="23">
        <v>0</v>
      </c>
      <c r="AJ88" s="12" t="s">
        <v>266</v>
      </c>
      <c r="AK88" s="12" t="s">
        <v>266</v>
      </c>
      <c r="AL88" s="23" t="s">
        <v>266</v>
      </c>
      <c r="AM88" s="23" t="s">
        <v>266</v>
      </c>
      <c r="AN88" s="23" t="s">
        <v>263</v>
      </c>
      <c r="AO88" s="23">
        <v>1256000</v>
      </c>
      <c r="AP88" s="12" t="s">
        <v>707</v>
      </c>
      <c r="AQ88" s="27">
        <v>0</v>
      </c>
      <c r="AR88" s="11">
        <f t="shared" si="1"/>
        <v>0</v>
      </c>
    </row>
    <row r="89" spans="1:44" ht="15.6" x14ac:dyDescent="0.3">
      <c r="A89" s="12" t="s">
        <v>802</v>
      </c>
      <c r="B89" s="12" t="s">
        <v>254</v>
      </c>
      <c r="C89" s="12" t="s">
        <v>57</v>
      </c>
      <c r="D89" s="17" t="s">
        <v>794</v>
      </c>
      <c r="E89" s="12">
        <v>2021</v>
      </c>
      <c r="F89" s="12" t="s">
        <v>803</v>
      </c>
      <c r="G89" s="12" t="s">
        <v>804</v>
      </c>
      <c r="H89" s="12" t="s">
        <v>57</v>
      </c>
      <c r="I89" s="12" t="s">
        <v>805</v>
      </c>
      <c r="J89" s="12">
        <v>2</v>
      </c>
      <c r="K89" s="12" t="s">
        <v>806</v>
      </c>
      <c r="L89" s="12" t="s">
        <v>57</v>
      </c>
      <c r="M89" s="12" t="s">
        <v>807</v>
      </c>
      <c r="N89" s="12" t="s">
        <v>808</v>
      </c>
      <c r="O89" s="12" t="s">
        <v>809</v>
      </c>
      <c r="P89" s="12" t="s">
        <v>810</v>
      </c>
      <c r="Q89" s="12">
        <v>336612</v>
      </c>
      <c r="R89" s="12" t="s">
        <v>263</v>
      </c>
      <c r="S89" s="12" t="s">
        <v>77</v>
      </c>
      <c r="T89" s="12" t="s">
        <v>263</v>
      </c>
      <c r="U89" s="12" t="s">
        <v>288</v>
      </c>
      <c r="V89" s="27">
        <v>6046000</v>
      </c>
      <c r="W89" s="27">
        <v>5441400</v>
      </c>
      <c r="X89" s="27">
        <v>604600</v>
      </c>
      <c r="Y89" s="12">
        <v>452</v>
      </c>
      <c r="Z89" s="12">
        <v>0</v>
      </c>
      <c r="AA89" s="23">
        <v>42436</v>
      </c>
      <c r="AB89" s="23">
        <v>30600000</v>
      </c>
      <c r="AC89" s="12">
        <v>4</v>
      </c>
      <c r="AD89" s="12">
        <v>12</v>
      </c>
      <c r="AE89" s="12" t="s">
        <v>9</v>
      </c>
      <c r="AF89" s="23">
        <v>5441400</v>
      </c>
      <c r="AG89" s="23">
        <v>0</v>
      </c>
      <c r="AH89" s="23">
        <v>604600</v>
      </c>
      <c r="AI89" s="23">
        <v>0</v>
      </c>
      <c r="AJ89" s="12" t="s">
        <v>266</v>
      </c>
      <c r="AK89" s="12" t="s">
        <v>266</v>
      </c>
      <c r="AL89" s="23" t="s">
        <v>266</v>
      </c>
      <c r="AM89" s="23" t="s">
        <v>266</v>
      </c>
      <c r="AN89" s="23" t="s">
        <v>263</v>
      </c>
      <c r="AO89" s="23">
        <v>1100000</v>
      </c>
      <c r="AP89" s="12" t="s">
        <v>811</v>
      </c>
      <c r="AQ89" s="27">
        <v>500000</v>
      </c>
      <c r="AR89" s="11">
        <f t="shared" si="1"/>
        <v>0</v>
      </c>
    </row>
    <row r="90" spans="1:44" ht="15.6" x14ac:dyDescent="0.3">
      <c r="A90" s="12" t="s">
        <v>812</v>
      </c>
      <c r="B90" s="12" t="s">
        <v>254</v>
      </c>
      <c r="C90" s="12" t="s">
        <v>57</v>
      </c>
      <c r="D90" s="17" t="s">
        <v>813</v>
      </c>
      <c r="E90" s="12">
        <v>2021</v>
      </c>
      <c r="F90" s="12" t="s">
        <v>814</v>
      </c>
      <c r="G90" s="12" t="s">
        <v>815</v>
      </c>
      <c r="H90" s="12" t="s">
        <v>72</v>
      </c>
      <c r="I90" s="12" t="s">
        <v>743</v>
      </c>
      <c r="J90" s="12">
        <v>3</v>
      </c>
      <c r="K90" s="12" t="s">
        <v>816</v>
      </c>
      <c r="L90" s="12" t="s">
        <v>72</v>
      </c>
      <c r="M90" s="12" t="s">
        <v>817</v>
      </c>
      <c r="N90" s="12" t="s">
        <v>818</v>
      </c>
      <c r="O90" s="12" t="s">
        <v>819</v>
      </c>
      <c r="P90" s="12" t="s">
        <v>820</v>
      </c>
      <c r="Q90" s="12">
        <v>541511</v>
      </c>
      <c r="R90" s="12" t="s">
        <v>263</v>
      </c>
      <c r="S90" s="12" t="s">
        <v>728</v>
      </c>
      <c r="T90" s="12" t="s">
        <v>263</v>
      </c>
      <c r="U90" s="12" t="s">
        <v>288</v>
      </c>
      <c r="V90" s="27">
        <v>27075000</v>
      </c>
      <c r="W90" s="27">
        <v>20306250</v>
      </c>
      <c r="X90" s="27">
        <v>6768750</v>
      </c>
      <c r="Y90" s="12">
        <v>540</v>
      </c>
      <c r="Z90" s="12">
        <v>326</v>
      </c>
      <c r="AA90" s="23">
        <v>140945</v>
      </c>
      <c r="AB90" s="23">
        <v>11925000</v>
      </c>
      <c r="AC90" s="12">
        <v>5</v>
      </c>
      <c r="AD90" s="12">
        <v>12</v>
      </c>
      <c r="AE90" s="12" t="s">
        <v>9</v>
      </c>
      <c r="AF90" s="23">
        <v>20306250</v>
      </c>
      <c r="AG90" s="23">
        <v>0</v>
      </c>
      <c r="AH90" s="23">
        <v>6768750</v>
      </c>
      <c r="AI90" s="23">
        <v>0</v>
      </c>
      <c r="AJ90" s="12" t="s">
        <v>266</v>
      </c>
      <c r="AK90" s="12" t="s">
        <v>266</v>
      </c>
      <c r="AL90" s="23" t="s">
        <v>266</v>
      </c>
      <c r="AM90" s="23" t="s">
        <v>266</v>
      </c>
      <c r="AN90" s="23" t="s">
        <v>263</v>
      </c>
      <c r="AO90" s="23" t="s">
        <v>821</v>
      </c>
      <c r="AP90" s="12" t="s">
        <v>267</v>
      </c>
      <c r="AQ90" s="27">
        <v>0</v>
      </c>
      <c r="AR90" s="11">
        <f t="shared" si="1"/>
        <v>0</v>
      </c>
    </row>
    <row r="91" spans="1:44" ht="15.6" x14ac:dyDescent="0.3">
      <c r="A91" s="12" t="s">
        <v>822</v>
      </c>
      <c r="B91" s="12" t="s">
        <v>254</v>
      </c>
      <c r="C91" s="12" t="s">
        <v>57</v>
      </c>
      <c r="D91" s="17" t="s">
        <v>823</v>
      </c>
      <c r="E91" s="12">
        <v>2021</v>
      </c>
      <c r="F91" s="12" t="s">
        <v>824</v>
      </c>
      <c r="G91" s="12" t="s">
        <v>825</v>
      </c>
      <c r="H91" s="12" t="s">
        <v>57</v>
      </c>
      <c r="I91" s="12" t="s">
        <v>826</v>
      </c>
      <c r="J91" s="12">
        <v>1</v>
      </c>
      <c r="K91" s="12" t="s">
        <v>827</v>
      </c>
      <c r="L91" s="12" t="s">
        <v>57</v>
      </c>
      <c r="M91" s="12" t="s">
        <v>828</v>
      </c>
      <c r="N91" s="12" t="s">
        <v>829</v>
      </c>
      <c r="O91" s="12" t="s">
        <v>830</v>
      </c>
      <c r="P91" s="12" t="s">
        <v>831</v>
      </c>
      <c r="Q91" s="12">
        <v>339112</v>
      </c>
      <c r="R91" s="12" t="s">
        <v>263</v>
      </c>
      <c r="S91" s="12" t="s">
        <v>77</v>
      </c>
      <c r="T91" s="12" t="s">
        <v>263</v>
      </c>
      <c r="U91" s="12" t="s">
        <v>832</v>
      </c>
      <c r="V91" s="27">
        <v>1779000</v>
      </c>
      <c r="W91" s="27">
        <v>1779000</v>
      </c>
      <c r="X91" s="27">
        <v>0</v>
      </c>
      <c r="Y91" s="12">
        <v>113</v>
      </c>
      <c r="Z91" s="12">
        <v>0</v>
      </c>
      <c r="AA91" s="23">
        <v>48623</v>
      </c>
      <c r="AB91" s="23">
        <v>8433000</v>
      </c>
      <c r="AC91" s="12">
        <v>5</v>
      </c>
      <c r="AD91" s="12">
        <v>10</v>
      </c>
      <c r="AE91" s="12" t="s">
        <v>9</v>
      </c>
      <c r="AF91" s="23">
        <v>1779000</v>
      </c>
      <c r="AG91" s="23">
        <v>0</v>
      </c>
      <c r="AH91" s="23">
        <v>0</v>
      </c>
      <c r="AI91" s="23">
        <v>0</v>
      </c>
      <c r="AJ91" s="12" t="s">
        <v>266</v>
      </c>
      <c r="AK91" s="12" t="s">
        <v>266</v>
      </c>
      <c r="AL91" s="23" t="s">
        <v>266</v>
      </c>
      <c r="AM91" s="23" t="s">
        <v>266</v>
      </c>
      <c r="AN91" s="23" t="s">
        <v>263</v>
      </c>
      <c r="AO91" s="23">
        <v>270000</v>
      </c>
      <c r="AP91" s="12" t="s">
        <v>267</v>
      </c>
      <c r="AQ91" s="27">
        <v>0</v>
      </c>
      <c r="AR91" s="11">
        <f t="shared" si="1"/>
        <v>0</v>
      </c>
    </row>
    <row r="92" spans="1:44" ht="15.6" x14ac:dyDescent="0.3">
      <c r="A92" s="12" t="s">
        <v>833</v>
      </c>
      <c r="B92" s="12" t="s">
        <v>254</v>
      </c>
      <c r="C92" s="12" t="s">
        <v>57</v>
      </c>
      <c r="D92" s="17" t="s">
        <v>834</v>
      </c>
      <c r="E92" s="12">
        <v>2021</v>
      </c>
      <c r="F92" s="12" t="s">
        <v>835</v>
      </c>
      <c r="G92" s="12" t="s">
        <v>836</v>
      </c>
      <c r="H92" s="12" t="s">
        <v>72</v>
      </c>
      <c r="I92" s="12" t="s">
        <v>190</v>
      </c>
      <c r="J92" s="12">
        <v>1</v>
      </c>
      <c r="K92" s="12" t="s">
        <v>837</v>
      </c>
      <c r="L92" s="12" t="s">
        <v>57</v>
      </c>
      <c r="M92" s="12" t="s">
        <v>838</v>
      </c>
      <c r="N92" s="12" t="s">
        <v>839</v>
      </c>
      <c r="O92" s="12" t="s">
        <v>840</v>
      </c>
      <c r="P92" s="12" t="s">
        <v>841</v>
      </c>
      <c r="Q92" s="12">
        <v>321113</v>
      </c>
      <c r="R92" s="12" t="s">
        <v>263</v>
      </c>
      <c r="S92" s="12" t="s">
        <v>77</v>
      </c>
      <c r="T92" s="12" t="s">
        <v>263</v>
      </c>
      <c r="U92" s="12" t="s">
        <v>339</v>
      </c>
      <c r="V92" s="27">
        <v>2088000</v>
      </c>
      <c r="W92" s="27">
        <v>2088000</v>
      </c>
      <c r="X92" s="27">
        <v>0</v>
      </c>
      <c r="Y92" s="12">
        <v>123</v>
      </c>
      <c r="Z92" s="12">
        <v>0</v>
      </c>
      <c r="AA92" s="23">
        <v>45716</v>
      </c>
      <c r="AB92" s="23">
        <v>164250000</v>
      </c>
      <c r="AC92" s="12">
        <v>1</v>
      </c>
      <c r="AD92" s="12">
        <v>12</v>
      </c>
      <c r="AE92" s="12" t="s">
        <v>9</v>
      </c>
      <c r="AF92" s="23">
        <v>2088000</v>
      </c>
      <c r="AG92" s="23">
        <v>0</v>
      </c>
      <c r="AH92" s="23">
        <v>0</v>
      </c>
      <c r="AI92" s="23">
        <v>0</v>
      </c>
      <c r="AJ92" s="12" t="s">
        <v>266</v>
      </c>
      <c r="AK92" s="12" t="s">
        <v>266</v>
      </c>
      <c r="AL92" s="23" t="s">
        <v>266</v>
      </c>
      <c r="AM92" s="23" t="s">
        <v>266</v>
      </c>
      <c r="AN92" s="23" t="s">
        <v>263</v>
      </c>
      <c r="AO92" s="23">
        <v>12152280</v>
      </c>
      <c r="AP92" s="12" t="s">
        <v>842</v>
      </c>
      <c r="AQ92" s="27">
        <v>0</v>
      </c>
      <c r="AR92" s="11">
        <f t="shared" si="1"/>
        <v>0</v>
      </c>
    </row>
    <row r="93" spans="1:44" ht="15.6" x14ac:dyDescent="0.3">
      <c r="A93" s="12" t="s">
        <v>843</v>
      </c>
      <c r="B93" s="12" t="s">
        <v>254</v>
      </c>
      <c r="C93" s="12" t="s">
        <v>57</v>
      </c>
      <c r="D93" s="17" t="s">
        <v>844</v>
      </c>
      <c r="E93" s="12">
        <v>2021</v>
      </c>
      <c r="F93" s="12" t="s">
        <v>845</v>
      </c>
      <c r="G93" s="12" t="s">
        <v>846</v>
      </c>
      <c r="H93" s="12" t="s">
        <v>57</v>
      </c>
      <c r="I93" s="12" t="s">
        <v>272</v>
      </c>
      <c r="J93" s="12">
        <v>3</v>
      </c>
      <c r="K93" s="12" t="s">
        <v>847</v>
      </c>
      <c r="L93" s="12" t="s">
        <v>57</v>
      </c>
      <c r="M93" s="12" t="s">
        <v>848</v>
      </c>
      <c r="N93" s="12" t="s">
        <v>849</v>
      </c>
      <c r="O93" s="12" t="s">
        <v>850</v>
      </c>
      <c r="P93" s="12" t="s">
        <v>851</v>
      </c>
      <c r="Q93" s="12">
        <v>312111</v>
      </c>
      <c r="R93" s="12" t="s">
        <v>263</v>
      </c>
      <c r="S93" s="12" t="s">
        <v>77</v>
      </c>
      <c r="T93" s="12" t="s">
        <v>263</v>
      </c>
      <c r="U93" s="12" t="s">
        <v>852</v>
      </c>
      <c r="V93" s="27">
        <v>4077000</v>
      </c>
      <c r="W93" s="27">
        <v>3057750</v>
      </c>
      <c r="X93" s="27">
        <v>1019250</v>
      </c>
      <c r="Y93" s="12">
        <v>291</v>
      </c>
      <c r="Z93" s="12">
        <v>0</v>
      </c>
      <c r="AA93" s="23">
        <v>45348</v>
      </c>
      <c r="AB93" s="23">
        <v>389700000</v>
      </c>
      <c r="AC93" s="12">
        <v>3</v>
      </c>
      <c r="AD93" s="12">
        <v>12</v>
      </c>
      <c r="AE93" s="12" t="s">
        <v>9</v>
      </c>
      <c r="AF93" s="23">
        <v>3057750</v>
      </c>
      <c r="AG93" s="23">
        <v>0</v>
      </c>
      <c r="AH93" s="23">
        <v>1019250</v>
      </c>
      <c r="AI93" s="23">
        <v>0</v>
      </c>
      <c r="AJ93" s="12" t="s">
        <v>266</v>
      </c>
      <c r="AK93" s="12" t="s">
        <v>266</v>
      </c>
      <c r="AL93" s="23" t="s">
        <v>266</v>
      </c>
      <c r="AM93" s="23" t="s">
        <v>266</v>
      </c>
      <c r="AN93" s="23" t="s">
        <v>263</v>
      </c>
      <c r="AO93" s="23">
        <v>28345566</v>
      </c>
      <c r="AP93" s="12" t="s">
        <v>133</v>
      </c>
      <c r="AQ93" s="27">
        <v>0</v>
      </c>
      <c r="AR93" s="11">
        <f t="shared" si="1"/>
        <v>0</v>
      </c>
    </row>
    <row r="94" spans="1:44" ht="15.6" x14ac:dyDescent="0.3">
      <c r="A94" s="12" t="s">
        <v>853</v>
      </c>
      <c r="B94" s="12" t="s">
        <v>254</v>
      </c>
      <c r="C94" s="12" t="s">
        <v>57</v>
      </c>
      <c r="D94" s="17" t="s">
        <v>844</v>
      </c>
      <c r="E94" s="12">
        <v>2021</v>
      </c>
      <c r="F94" s="12" t="s">
        <v>854</v>
      </c>
      <c r="G94" s="12" t="s">
        <v>855</v>
      </c>
      <c r="H94" s="12" t="s">
        <v>57</v>
      </c>
      <c r="I94" s="12" t="s">
        <v>272</v>
      </c>
      <c r="J94" s="12">
        <v>3</v>
      </c>
      <c r="K94" s="12" t="s">
        <v>847</v>
      </c>
      <c r="L94" s="12" t="s">
        <v>57</v>
      </c>
      <c r="M94" s="12" t="s">
        <v>856</v>
      </c>
      <c r="N94" s="12" t="s">
        <v>849</v>
      </c>
      <c r="O94" s="12" t="s">
        <v>857</v>
      </c>
      <c r="P94" s="12" t="s">
        <v>858</v>
      </c>
      <c r="Q94" s="12">
        <v>424490</v>
      </c>
      <c r="R94" s="12" t="s">
        <v>263</v>
      </c>
      <c r="S94" s="12" t="s">
        <v>859</v>
      </c>
      <c r="T94" s="12" t="s">
        <v>263</v>
      </c>
      <c r="U94" s="12" t="s">
        <v>860</v>
      </c>
      <c r="V94" s="27">
        <v>1344000</v>
      </c>
      <c r="W94" s="27">
        <v>1008000</v>
      </c>
      <c r="X94" s="27">
        <v>336000</v>
      </c>
      <c r="Y94" s="12">
        <v>81</v>
      </c>
      <c r="Z94" s="12">
        <v>18</v>
      </c>
      <c r="AA94" s="23">
        <v>45330</v>
      </c>
      <c r="AB94" s="23">
        <v>126000000</v>
      </c>
      <c r="AC94" s="12">
        <v>1</v>
      </c>
      <c r="AD94" s="12">
        <v>12</v>
      </c>
      <c r="AE94" s="12" t="s">
        <v>9</v>
      </c>
      <c r="AF94" s="23">
        <v>1008000</v>
      </c>
      <c r="AG94" s="23">
        <v>0</v>
      </c>
      <c r="AH94" s="23">
        <v>336000</v>
      </c>
      <c r="AI94" s="23">
        <v>0</v>
      </c>
      <c r="AJ94" s="12" t="s">
        <v>266</v>
      </c>
      <c r="AK94" s="12" t="s">
        <v>266</v>
      </c>
      <c r="AL94" s="23" t="s">
        <v>266</v>
      </c>
      <c r="AM94" s="23" t="s">
        <v>266</v>
      </c>
      <c r="AN94" s="23" t="s">
        <v>263</v>
      </c>
      <c r="AO94" s="23">
        <v>7501036</v>
      </c>
      <c r="AP94" s="12" t="s">
        <v>133</v>
      </c>
      <c r="AQ94" s="27">
        <v>0</v>
      </c>
      <c r="AR94" s="11">
        <f t="shared" si="1"/>
        <v>0</v>
      </c>
    </row>
    <row r="95" spans="1:44" ht="15.6" x14ac:dyDescent="0.3">
      <c r="A95" s="12" t="s">
        <v>861</v>
      </c>
      <c r="B95" s="12" t="s">
        <v>254</v>
      </c>
      <c r="C95" s="12" t="s">
        <v>57</v>
      </c>
      <c r="D95" s="17" t="s">
        <v>862</v>
      </c>
      <c r="E95" s="12">
        <v>2021</v>
      </c>
      <c r="F95" s="12" t="s">
        <v>863</v>
      </c>
      <c r="G95" s="12" t="s">
        <v>864</v>
      </c>
      <c r="H95" s="12" t="s">
        <v>57</v>
      </c>
      <c r="I95" s="12" t="s">
        <v>272</v>
      </c>
      <c r="J95" s="12">
        <v>3</v>
      </c>
      <c r="K95" s="12" t="s">
        <v>847</v>
      </c>
      <c r="L95" s="12" t="s">
        <v>57</v>
      </c>
      <c r="M95" s="12" t="s">
        <v>865</v>
      </c>
      <c r="N95" s="12" t="s">
        <v>849</v>
      </c>
      <c r="O95" s="12" t="s">
        <v>866</v>
      </c>
      <c r="P95" s="12" t="s">
        <v>867</v>
      </c>
      <c r="Q95" s="12">
        <v>332431</v>
      </c>
      <c r="R95" s="12" t="s">
        <v>263</v>
      </c>
      <c r="S95" s="12" t="s">
        <v>77</v>
      </c>
      <c r="T95" s="12" t="s">
        <v>263</v>
      </c>
      <c r="U95" s="12" t="s">
        <v>868</v>
      </c>
      <c r="V95" s="27">
        <v>4112000</v>
      </c>
      <c r="W95" s="27">
        <v>3084000</v>
      </c>
      <c r="X95" s="27">
        <v>1028000</v>
      </c>
      <c r="Y95" s="12">
        <v>198</v>
      </c>
      <c r="Z95" s="12">
        <v>0</v>
      </c>
      <c r="AA95" s="23">
        <v>63500</v>
      </c>
      <c r="AB95" s="23">
        <v>345486960</v>
      </c>
      <c r="AC95" s="12">
        <v>2</v>
      </c>
      <c r="AD95" s="12">
        <v>12</v>
      </c>
      <c r="AE95" s="12" t="s">
        <v>9</v>
      </c>
      <c r="AF95" s="23">
        <v>3084000</v>
      </c>
      <c r="AG95" s="23">
        <v>0</v>
      </c>
      <c r="AH95" s="23">
        <v>1028000</v>
      </c>
      <c r="AI95" s="23">
        <v>0</v>
      </c>
      <c r="AJ95" s="12" t="s">
        <v>266</v>
      </c>
      <c r="AK95" s="12" t="s">
        <v>266</v>
      </c>
      <c r="AL95" s="23" t="s">
        <v>266</v>
      </c>
      <c r="AM95" s="23" t="s">
        <v>266</v>
      </c>
      <c r="AN95" s="23" t="s">
        <v>263</v>
      </c>
      <c r="AO95" s="23">
        <v>18705432</v>
      </c>
      <c r="AP95" s="12" t="s">
        <v>869</v>
      </c>
      <c r="AQ95" s="27">
        <v>0</v>
      </c>
      <c r="AR95" s="11">
        <f t="shared" si="1"/>
        <v>0</v>
      </c>
    </row>
    <row r="96" spans="1:44" ht="15.6" x14ac:dyDescent="0.3">
      <c r="A96" s="12" t="s">
        <v>870</v>
      </c>
      <c r="B96" s="12" t="s">
        <v>254</v>
      </c>
      <c r="C96" s="12" t="s">
        <v>57</v>
      </c>
      <c r="D96" s="17" t="s">
        <v>862</v>
      </c>
      <c r="E96" s="12">
        <v>2021</v>
      </c>
      <c r="F96" s="12" t="s">
        <v>871</v>
      </c>
      <c r="G96" s="12" t="s">
        <v>872</v>
      </c>
      <c r="H96" s="12" t="s">
        <v>72</v>
      </c>
      <c r="I96" s="12" t="s">
        <v>873</v>
      </c>
      <c r="J96" s="12">
        <v>2</v>
      </c>
      <c r="K96" s="12" t="s">
        <v>874</v>
      </c>
      <c r="L96" s="12" t="s">
        <v>72</v>
      </c>
      <c r="M96" s="12" t="s">
        <v>875</v>
      </c>
      <c r="N96" s="12" t="s">
        <v>876</v>
      </c>
      <c r="O96" s="12" t="s">
        <v>877</v>
      </c>
      <c r="P96" s="12" t="s">
        <v>878</v>
      </c>
      <c r="Q96" s="12">
        <v>337125</v>
      </c>
      <c r="R96" s="12" t="s">
        <v>263</v>
      </c>
      <c r="S96" s="12" t="s">
        <v>77</v>
      </c>
      <c r="T96" s="12" t="s">
        <v>263</v>
      </c>
      <c r="U96" s="12" t="s">
        <v>339</v>
      </c>
      <c r="V96" s="27">
        <v>3343000</v>
      </c>
      <c r="W96" s="27">
        <v>3008700</v>
      </c>
      <c r="X96" s="27">
        <v>334300</v>
      </c>
      <c r="Y96" s="12">
        <v>270</v>
      </c>
      <c r="Z96" s="12">
        <v>384</v>
      </c>
      <c r="AA96" s="23">
        <v>45868</v>
      </c>
      <c r="AB96" s="23">
        <v>55489771</v>
      </c>
      <c r="AC96" s="12">
        <v>4</v>
      </c>
      <c r="AD96" s="12">
        <v>12</v>
      </c>
      <c r="AE96" s="12" t="s">
        <v>9</v>
      </c>
      <c r="AF96" s="23">
        <v>3008700</v>
      </c>
      <c r="AG96" s="23">
        <v>0</v>
      </c>
      <c r="AH96" s="23">
        <v>334300</v>
      </c>
      <c r="AI96" s="23">
        <v>0</v>
      </c>
      <c r="AJ96" s="12" t="s">
        <v>266</v>
      </c>
      <c r="AK96" s="12" t="s">
        <v>266</v>
      </c>
      <c r="AL96" s="23" t="s">
        <v>266</v>
      </c>
      <c r="AM96" s="23" t="s">
        <v>266</v>
      </c>
      <c r="AN96" s="23" t="s">
        <v>263</v>
      </c>
      <c r="AO96" s="23">
        <v>1899000</v>
      </c>
      <c r="AP96" s="12" t="s">
        <v>267</v>
      </c>
      <c r="AQ96" s="27">
        <v>0</v>
      </c>
      <c r="AR96" s="11">
        <f t="shared" si="1"/>
        <v>0</v>
      </c>
    </row>
    <row r="97" spans="1:44" ht="15.6" x14ac:dyDescent="0.3">
      <c r="A97" s="12" t="s">
        <v>879</v>
      </c>
      <c r="B97" s="12" t="s">
        <v>254</v>
      </c>
      <c r="C97" s="12" t="s">
        <v>57</v>
      </c>
      <c r="D97" s="17" t="s">
        <v>862</v>
      </c>
      <c r="E97" s="12">
        <v>2021</v>
      </c>
      <c r="F97" s="12" t="s">
        <v>880</v>
      </c>
      <c r="G97" s="12" t="s">
        <v>881</v>
      </c>
      <c r="H97" s="12" t="s">
        <v>57</v>
      </c>
      <c r="I97" s="12" t="s">
        <v>701</v>
      </c>
      <c r="J97" s="12">
        <v>3</v>
      </c>
      <c r="K97" s="12" t="s">
        <v>882</v>
      </c>
      <c r="L97" s="12" t="s">
        <v>57</v>
      </c>
      <c r="M97" s="12" t="s">
        <v>883</v>
      </c>
      <c r="N97" s="12" t="s">
        <v>884</v>
      </c>
      <c r="O97" s="12" t="s">
        <v>885</v>
      </c>
      <c r="P97" s="12" t="s">
        <v>886</v>
      </c>
      <c r="Q97" s="12">
        <v>221121</v>
      </c>
      <c r="R97" s="12" t="s">
        <v>263</v>
      </c>
      <c r="S97" s="12" t="s">
        <v>887</v>
      </c>
      <c r="T97" s="12" t="s">
        <v>263</v>
      </c>
      <c r="U97" s="12" t="s">
        <v>888</v>
      </c>
      <c r="V97" s="27">
        <v>3762000</v>
      </c>
      <c r="W97" s="27">
        <v>2821500</v>
      </c>
      <c r="X97" s="27">
        <v>940500</v>
      </c>
      <c r="Y97" s="12">
        <v>225</v>
      </c>
      <c r="Z97" s="12">
        <v>5</v>
      </c>
      <c r="AA97" s="23">
        <v>106524</v>
      </c>
      <c r="AB97" s="23">
        <v>19350000</v>
      </c>
      <c r="AC97" s="12">
        <v>4</v>
      </c>
      <c r="AD97" s="12">
        <v>12</v>
      </c>
      <c r="AE97" s="12" t="s">
        <v>9</v>
      </c>
      <c r="AF97" s="23">
        <v>2821500</v>
      </c>
      <c r="AG97" s="23">
        <v>0</v>
      </c>
      <c r="AH97" s="23">
        <v>940500</v>
      </c>
      <c r="AI97" s="23">
        <v>0</v>
      </c>
      <c r="AJ97" s="12" t="s">
        <v>266</v>
      </c>
      <c r="AK97" s="12" t="s">
        <v>266</v>
      </c>
      <c r="AL97" s="23" t="s">
        <v>266</v>
      </c>
      <c r="AM97" s="23" t="s">
        <v>266</v>
      </c>
      <c r="AN97" s="23" t="s">
        <v>263</v>
      </c>
      <c r="AO97" s="23">
        <v>125000</v>
      </c>
      <c r="AP97" s="12" t="s">
        <v>707</v>
      </c>
      <c r="AQ97" s="27">
        <v>0</v>
      </c>
      <c r="AR97" s="11">
        <f t="shared" si="1"/>
        <v>0</v>
      </c>
    </row>
    <row r="98" spans="1:44" ht="15.6" x14ac:dyDescent="0.3">
      <c r="A98" s="12" t="s">
        <v>889</v>
      </c>
      <c r="B98" s="12" t="s">
        <v>254</v>
      </c>
      <c r="C98" s="12" t="s">
        <v>57</v>
      </c>
      <c r="D98" s="17" t="s">
        <v>890</v>
      </c>
      <c r="E98" s="12">
        <v>2021</v>
      </c>
      <c r="F98" s="12" t="s">
        <v>891</v>
      </c>
      <c r="G98" s="12" t="s">
        <v>892</v>
      </c>
      <c r="H98" s="12" t="s">
        <v>72</v>
      </c>
      <c r="I98" s="12" t="s">
        <v>432</v>
      </c>
      <c r="J98" s="12">
        <v>3</v>
      </c>
      <c r="K98" s="12" t="s">
        <v>893</v>
      </c>
      <c r="L98" s="12" t="s">
        <v>57</v>
      </c>
      <c r="M98" s="12" t="s">
        <v>894</v>
      </c>
      <c r="N98" s="12" t="s">
        <v>895</v>
      </c>
      <c r="O98" s="12" t="s">
        <v>896</v>
      </c>
      <c r="P98" s="12" t="s">
        <v>897</v>
      </c>
      <c r="Q98" s="12">
        <v>325414</v>
      </c>
      <c r="R98" s="12" t="s">
        <v>263</v>
      </c>
      <c r="S98" s="12" t="s">
        <v>77</v>
      </c>
      <c r="T98" s="12" t="s">
        <v>263</v>
      </c>
      <c r="U98" s="12" t="s">
        <v>898</v>
      </c>
      <c r="V98" s="27">
        <v>15483000</v>
      </c>
      <c r="W98" s="27">
        <v>11612250</v>
      </c>
      <c r="X98" s="27">
        <v>3870750</v>
      </c>
      <c r="Y98" s="12">
        <v>320</v>
      </c>
      <c r="Z98" s="12">
        <v>0</v>
      </c>
      <c r="AA98" s="23">
        <v>107559</v>
      </c>
      <c r="AB98" s="23">
        <v>342526500</v>
      </c>
      <c r="AC98" s="12">
        <v>5</v>
      </c>
      <c r="AD98" s="12">
        <v>12</v>
      </c>
      <c r="AE98" s="12" t="s">
        <v>9</v>
      </c>
      <c r="AF98" s="23">
        <v>11612250</v>
      </c>
      <c r="AG98" s="23">
        <v>0</v>
      </c>
      <c r="AH98" s="23">
        <v>3870750</v>
      </c>
      <c r="AI98" s="23">
        <v>0</v>
      </c>
      <c r="AJ98" s="12" t="s">
        <v>266</v>
      </c>
      <c r="AK98" s="12" t="s">
        <v>266</v>
      </c>
      <c r="AL98" s="23" t="s">
        <v>266</v>
      </c>
      <c r="AM98" s="23" t="s">
        <v>266</v>
      </c>
      <c r="AN98" s="23" t="s">
        <v>263</v>
      </c>
      <c r="AO98" s="23">
        <v>38133992</v>
      </c>
      <c r="AP98" s="12" t="s">
        <v>899</v>
      </c>
      <c r="AQ98" s="27">
        <v>3640000</v>
      </c>
      <c r="AR98" s="11">
        <f t="shared" si="1"/>
        <v>0</v>
      </c>
    </row>
    <row r="99" spans="1:44" ht="15.6" x14ac:dyDescent="0.3">
      <c r="A99" s="12" t="s">
        <v>900</v>
      </c>
      <c r="B99" s="12" t="s">
        <v>254</v>
      </c>
      <c r="C99" s="12" t="s">
        <v>57</v>
      </c>
      <c r="D99" s="12" t="s">
        <v>890</v>
      </c>
      <c r="E99" s="12">
        <v>2021</v>
      </c>
      <c r="F99" s="12" t="s">
        <v>901</v>
      </c>
      <c r="G99" s="12" t="s">
        <v>902</v>
      </c>
      <c r="H99" s="12" t="s">
        <v>57</v>
      </c>
      <c r="I99" s="12" t="s">
        <v>173</v>
      </c>
      <c r="J99" s="12">
        <v>1</v>
      </c>
      <c r="K99" s="12" t="s">
        <v>903</v>
      </c>
      <c r="L99" s="12" t="s">
        <v>57</v>
      </c>
      <c r="M99" s="12" t="s">
        <v>904</v>
      </c>
      <c r="N99" s="12" t="s">
        <v>905</v>
      </c>
      <c r="O99" s="12" t="s">
        <v>906</v>
      </c>
      <c r="P99" s="12" t="s">
        <v>907</v>
      </c>
      <c r="Q99" s="12">
        <v>332999</v>
      </c>
      <c r="R99" s="12" t="s">
        <v>263</v>
      </c>
      <c r="S99" s="12" t="s">
        <v>77</v>
      </c>
      <c r="T99" s="12" t="s">
        <v>263</v>
      </c>
      <c r="U99" s="12" t="s">
        <v>908</v>
      </c>
      <c r="V99" s="27">
        <v>1421000</v>
      </c>
      <c r="W99" s="27">
        <v>1421000</v>
      </c>
      <c r="X99" s="27">
        <v>0</v>
      </c>
      <c r="Y99" s="12">
        <v>117</v>
      </c>
      <c r="Z99" s="12">
        <v>0</v>
      </c>
      <c r="AA99" s="12">
        <v>42653</v>
      </c>
      <c r="AB99" s="12">
        <v>18855000</v>
      </c>
      <c r="AC99" s="12">
        <v>4</v>
      </c>
      <c r="AD99" s="12">
        <v>12</v>
      </c>
      <c r="AE99" s="12" t="s">
        <v>9</v>
      </c>
      <c r="AF99" s="12">
        <v>1421000</v>
      </c>
      <c r="AG99" s="12">
        <v>0</v>
      </c>
      <c r="AH99" s="12">
        <v>0</v>
      </c>
      <c r="AI99" s="12">
        <v>0</v>
      </c>
      <c r="AJ99" s="12" t="s">
        <v>266</v>
      </c>
      <c r="AK99" s="12" t="s">
        <v>266</v>
      </c>
      <c r="AL99" s="12" t="s">
        <v>266</v>
      </c>
      <c r="AM99" s="12" t="s">
        <v>266</v>
      </c>
      <c r="AN99" s="33" t="s">
        <v>263</v>
      </c>
      <c r="AO99" s="12">
        <v>101814</v>
      </c>
      <c r="AP99" s="12" t="s">
        <v>133</v>
      </c>
      <c r="AQ99" s="27">
        <v>0</v>
      </c>
      <c r="AR99" s="11">
        <f t="shared" si="1"/>
        <v>0</v>
      </c>
    </row>
    <row r="100" spans="1:44" ht="15.6" x14ac:dyDescent="0.3">
      <c r="A100" s="12" t="s">
        <v>909</v>
      </c>
      <c r="B100" s="12" t="s">
        <v>254</v>
      </c>
      <c r="C100" s="12" t="s">
        <v>57</v>
      </c>
      <c r="D100" s="12" t="s">
        <v>910</v>
      </c>
      <c r="E100" s="12">
        <v>2021</v>
      </c>
      <c r="F100" s="12" t="s">
        <v>911</v>
      </c>
      <c r="G100" s="12" t="s">
        <v>912</v>
      </c>
      <c r="H100" s="12" t="s">
        <v>57</v>
      </c>
      <c r="I100" s="12" t="s">
        <v>510</v>
      </c>
      <c r="J100" s="12">
        <v>2</v>
      </c>
      <c r="K100" s="12" t="s">
        <v>913</v>
      </c>
      <c r="L100" s="12" t="s">
        <v>57</v>
      </c>
      <c r="M100" s="12" t="s">
        <v>914</v>
      </c>
      <c r="N100" s="12" t="s">
        <v>915</v>
      </c>
      <c r="O100" s="12" t="s">
        <v>916</v>
      </c>
      <c r="P100" s="12" t="s">
        <v>917</v>
      </c>
      <c r="Q100" s="12">
        <v>325411</v>
      </c>
      <c r="R100" s="12" t="s">
        <v>263</v>
      </c>
      <c r="S100" s="12" t="s">
        <v>77</v>
      </c>
      <c r="T100" s="12" t="s">
        <v>263</v>
      </c>
      <c r="U100" s="12" t="s">
        <v>918</v>
      </c>
      <c r="V100" s="27">
        <v>2172000</v>
      </c>
      <c r="W100" s="27">
        <v>1954800</v>
      </c>
      <c r="X100" s="27">
        <v>217200</v>
      </c>
      <c r="Y100" s="12">
        <v>165</v>
      </c>
      <c r="Z100" s="12">
        <v>52</v>
      </c>
      <c r="AA100" s="12">
        <v>54786</v>
      </c>
      <c r="AB100" s="12">
        <v>17100000</v>
      </c>
      <c r="AC100" s="12">
        <v>1</v>
      </c>
      <c r="AD100" s="12">
        <v>12</v>
      </c>
      <c r="AE100" s="12" t="s">
        <v>9</v>
      </c>
      <c r="AF100" s="12">
        <v>1954800</v>
      </c>
      <c r="AG100" s="12">
        <v>0</v>
      </c>
      <c r="AH100" s="12">
        <v>217200</v>
      </c>
      <c r="AI100" s="12">
        <v>0</v>
      </c>
      <c r="AJ100" s="12" t="s">
        <v>266</v>
      </c>
      <c r="AK100" s="12" t="s">
        <v>266</v>
      </c>
      <c r="AL100" s="12" t="s">
        <v>266</v>
      </c>
      <c r="AM100" s="12" t="s">
        <v>266</v>
      </c>
      <c r="AN100" s="33" t="s">
        <v>263</v>
      </c>
      <c r="AO100" s="12">
        <v>592036</v>
      </c>
      <c r="AP100" s="12" t="s">
        <v>267</v>
      </c>
      <c r="AQ100" s="27">
        <v>0</v>
      </c>
      <c r="AR100" s="11">
        <f t="shared" si="1"/>
        <v>0</v>
      </c>
    </row>
    <row r="101" spans="1:44" ht="15.6" x14ac:dyDescent="0.3">
      <c r="A101" s="12" t="s">
        <v>919</v>
      </c>
      <c r="B101" s="12" t="s">
        <v>254</v>
      </c>
      <c r="C101" s="12" t="s">
        <v>57</v>
      </c>
      <c r="D101" s="12" t="s">
        <v>920</v>
      </c>
      <c r="E101" s="12">
        <v>2021</v>
      </c>
      <c r="F101" s="12" t="s">
        <v>921</v>
      </c>
      <c r="G101" s="12" t="s">
        <v>922</v>
      </c>
      <c r="H101" s="12" t="s">
        <v>57</v>
      </c>
      <c r="I101" s="12" t="s">
        <v>375</v>
      </c>
      <c r="J101" s="12">
        <v>1</v>
      </c>
      <c r="K101" s="12" t="s">
        <v>923</v>
      </c>
      <c r="L101" s="12" t="s">
        <v>57</v>
      </c>
      <c r="M101" s="12" t="s">
        <v>314</v>
      </c>
      <c r="N101" s="12" t="s">
        <v>924</v>
      </c>
      <c r="O101" s="12" t="s">
        <v>925</v>
      </c>
      <c r="P101" s="12" t="s">
        <v>926</v>
      </c>
      <c r="Q101" s="12">
        <v>311111</v>
      </c>
      <c r="R101" s="12" t="s">
        <v>263</v>
      </c>
      <c r="S101" s="12" t="s">
        <v>77</v>
      </c>
      <c r="T101" s="12" t="s">
        <v>263</v>
      </c>
      <c r="U101" s="12" t="s">
        <v>288</v>
      </c>
      <c r="V101" s="27">
        <v>1644000</v>
      </c>
      <c r="W101" s="27">
        <v>1644000</v>
      </c>
      <c r="X101" s="27" t="s">
        <v>263</v>
      </c>
      <c r="Y101" s="12">
        <v>144</v>
      </c>
      <c r="Z101" s="12">
        <v>0</v>
      </c>
      <c r="AA101" s="12">
        <v>42016</v>
      </c>
      <c r="AB101" s="12">
        <v>11925000</v>
      </c>
      <c r="AC101" s="12">
        <v>4</v>
      </c>
      <c r="AD101" s="12">
        <v>12</v>
      </c>
      <c r="AE101" s="12" t="s">
        <v>9</v>
      </c>
      <c r="AF101" s="12">
        <v>1644000</v>
      </c>
      <c r="AG101" s="12">
        <v>0</v>
      </c>
      <c r="AH101" s="12">
        <v>0</v>
      </c>
      <c r="AI101" s="12">
        <v>0</v>
      </c>
      <c r="AJ101" s="12" t="s">
        <v>266</v>
      </c>
      <c r="AK101" s="12" t="s">
        <v>266</v>
      </c>
      <c r="AL101" s="12" t="s">
        <v>266</v>
      </c>
      <c r="AM101" s="12" t="s">
        <v>266</v>
      </c>
      <c r="AN101" s="33" t="s">
        <v>263</v>
      </c>
      <c r="AO101" s="12">
        <v>1054850</v>
      </c>
      <c r="AP101" s="12" t="s">
        <v>927</v>
      </c>
      <c r="AQ101" s="27">
        <v>0</v>
      </c>
      <c r="AR101" s="11">
        <f t="shared" si="1"/>
        <v>0</v>
      </c>
    </row>
    <row r="102" spans="1:44" ht="15.6" x14ac:dyDescent="0.3">
      <c r="A102" s="12" t="s">
        <v>928</v>
      </c>
      <c r="B102" s="12" t="s">
        <v>254</v>
      </c>
      <c r="C102" s="12" t="s">
        <v>57</v>
      </c>
      <c r="D102" s="12" t="s">
        <v>929</v>
      </c>
      <c r="E102" s="12">
        <v>2021</v>
      </c>
      <c r="F102" s="12" t="s">
        <v>930</v>
      </c>
      <c r="G102" s="12" t="s">
        <v>931</v>
      </c>
      <c r="H102" s="12" t="s">
        <v>57</v>
      </c>
      <c r="I102" s="12" t="s">
        <v>73</v>
      </c>
      <c r="J102" s="12">
        <v>1</v>
      </c>
      <c r="K102" s="12" t="s">
        <v>932</v>
      </c>
      <c r="L102" s="12" t="s">
        <v>57</v>
      </c>
      <c r="M102" s="12" t="s">
        <v>932</v>
      </c>
      <c r="N102" s="12" t="s">
        <v>933</v>
      </c>
      <c r="O102" s="12" t="s">
        <v>315</v>
      </c>
      <c r="P102" s="12" t="s">
        <v>934</v>
      </c>
      <c r="Q102" s="12">
        <v>335220</v>
      </c>
      <c r="R102" s="12" t="s">
        <v>263</v>
      </c>
      <c r="S102" s="12" t="s">
        <v>77</v>
      </c>
      <c r="T102" s="12" t="s">
        <v>263</v>
      </c>
      <c r="U102" s="12" t="s">
        <v>935</v>
      </c>
      <c r="V102" s="27">
        <v>918000</v>
      </c>
      <c r="W102" s="27">
        <v>918000</v>
      </c>
      <c r="X102" s="27" t="s">
        <v>263</v>
      </c>
      <c r="Y102" s="12">
        <v>99</v>
      </c>
      <c r="Z102" s="12">
        <v>0</v>
      </c>
      <c r="AA102" s="12">
        <v>39854</v>
      </c>
      <c r="AB102" s="12">
        <v>25200000</v>
      </c>
      <c r="AC102" s="12">
        <v>4</v>
      </c>
      <c r="AD102" s="12">
        <v>12</v>
      </c>
      <c r="AE102" s="12" t="s">
        <v>9</v>
      </c>
      <c r="AF102" s="12">
        <v>918000</v>
      </c>
      <c r="AG102" s="12">
        <v>0</v>
      </c>
      <c r="AH102" s="12">
        <v>0</v>
      </c>
      <c r="AI102" s="12">
        <v>0</v>
      </c>
      <c r="AJ102" s="12" t="s">
        <v>266</v>
      </c>
      <c r="AK102" s="12" t="s">
        <v>266</v>
      </c>
      <c r="AL102" s="12" t="s">
        <v>266</v>
      </c>
      <c r="AM102" s="12" t="s">
        <v>266</v>
      </c>
      <c r="AN102" s="33" t="s">
        <v>263</v>
      </c>
      <c r="AO102" s="12">
        <v>1222950</v>
      </c>
      <c r="AP102" s="12" t="s">
        <v>936</v>
      </c>
      <c r="AQ102" s="27">
        <v>0</v>
      </c>
      <c r="AR102" s="11">
        <f t="shared" si="1"/>
        <v>0</v>
      </c>
    </row>
    <row r="103" spans="1:44" ht="15.6" x14ac:dyDescent="0.3">
      <c r="A103" s="12" t="s">
        <v>937</v>
      </c>
      <c r="B103" s="12" t="s">
        <v>254</v>
      </c>
      <c r="C103" s="12" t="s">
        <v>57</v>
      </c>
      <c r="D103" s="12" t="s">
        <v>938</v>
      </c>
      <c r="E103" s="12">
        <v>2021</v>
      </c>
      <c r="F103" s="12" t="s">
        <v>939</v>
      </c>
      <c r="G103" s="12" t="s">
        <v>940</v>
      </c>
      <c r="H103" s="12" t="s">
        <v>72</v>
      </c>
      <c r="I103" s="12" t="s">
        <v>221</v>
      </c>
      <c r="J103" s="12">
        <v>2</v>
      </c>
      <c r="K103" s="12" t="s">
        <v>941</v>
      </c>
      <c r="L103" s="12" t="s">
        <v>72</v>
      </c>
      <c r="M103" s="12" t="s">
        <v>942</v>
      </c>
      <c r="N103" s="12" t="s">
        <v>943</v>
      </c>
      <c r="O103" s="12" t="s">
        <v>944</v>
      </c>
      <c r="P103" s="12" t="s">
        <v>945</v>
      </c>
      <c r="Q103" s="12">
        <v>334516</v>
      </c>
      <c r="R103" s="12" t="s">
        <v>263</v>
      </c>
      <c r="S103" s="12" t="s">
        <v>77</v>
      </c>
      <c r="T103" s="12" t="s">
        <v>263</v>
      </c>
      <c r="U103" s="12" t="s">
        <v>946</v>
      </c>
      <c r="V103" s="27">
        <v>5032000</v>
      </c>
      <c r="W103" s="27">
        <v>4528800</v>
      </c>
      <c r="X103" s="27">
        <v>503200</v>
      </c>
      <c r="Y103" s="12">
        <v>261</v>
      </c>
      <c r="Z103" s="12">
        <v>1982</v>
      </c>
      <c r="AA103" s="12">
        <v>59873</v>
      </c>
      <c r="AB103" s="12">
        <v>138600000</v>
      </c>
      <c r="AC103" s="12">
        <v>4</v>
      </c>
      <c r="AD103" s="12">
        <v>12</v>
      </c>
      <c r="AE103" s="12" t="s">
        <v>9</v>
      </c>
      <c r="AF103" s="12">
        <v>4528800</v>
      </c>
      <c r="AG103" s="12">
        <v>0</v>
      </c>
      <c r="AH103" s="12">
        <v>503200</v>
      </c>
      <c r="AI103" s="12">
        <v>0</v>
      </c>
      <c r="AJ103" s="12" t="s">
        <v>266</v>
      </c>
      <c r="AK103" s="12" t="s">
        <v>266</v>
      </c>
      <c r="AL103" s="12" t="s">
        <v>266</v>
      </c>
      <c r="AM103" s="12" t="s">
        <v>266</v>
      </c>
      <c r="AN103" s="33" t="s">
        <v>263</v>
      </c>
      <c r="AO103" s="12">
        <v>3277376</v>
      </c>
      <c r="AP103" s="12" t="s">
        <v>133</v>
      </c>
      <c r="AQ103" s="27">
        <v>0</v>
      </c>
      <c r="AR103" s="11">
        <f t="shared" si="1"/>
        <v>0</v>
      </c>
    </row>
    <row r="104" spans="1:44" ht="15.6" x14ac:dyDescent="0.3">
      <c r="A104" s="12" t="s">
        <v>947</v>
      </c>
      <c r="B104" s="12" t="s">
        <v>254</v>
      </c>
      <c r="C104" s="12" t="s">
        <v>57</v>
      </c>
      <c r="D104" s="12" t="s">
        <v>948</v>
      </c>
      <c r="E104" s="12">
        <v>2021</v>
      </c>
      <c r="F104" s="12" t="s">
        <v>949</v>
      </c>
      <c r="G104" s="12" t="s">
        <v>950</v>
      </c>
      <c r="H104" s="12" t="s">
        <v>72</v>
      </c>
      <c r="I104" s="12" t="s">
        <v>476</v>
      </c>
      <c r="J104" s="12">
        <v>2</v>
      </c>
      <c r="K104" s="12" t="s">
        <v>951</v>
      </c>
      <c r="L104" s="12" t="s">
        <v>72</v>
      </c>
      <c r="M104" s="12" t="s">
        <v>952</v>
      </c>
      <c r="N104" s="12" t="s">
        <v>953</v>
      </c>
      <c r="O104" s="12" t="s">
        <v>954</v>
      </c>
      <c r="P104" s="12" t="s">
        <v>955</v>
      </c>
      <c r="Q104" s="12">
        <v>335921</v>
      </c>
      <c r="R104" s="12" t="s">
        <v>263</v>
      </c>
      <c r="S104" s="12" t="s">
        <v>77</v>
      </c>
      <c r="T104" s="12" t="s">
        <v>263</v>
      </c>
      <c r="U104" s="12" t="s">
        <v>329</v>
      </c>
      <c r="V104" s="27">
        <v>2268000</v>
      </c>
      <c r="W104" s="27">
        <v>2041200</v>
      </c>
      <c r="X104" s="27">
        <v>226800</v>
      </c>
      <c r="Y104" s="12">
        <v>180</v>
      </c>
      <c r="Z104" s="12">
        <v>1944</v>
      </c>
      <c r="AA104" s="12">
        <v>49500</v>
      </c>
      <c r="AB104" s="12">
        <v>135000000</v>
      </c>
      <c r="AC104" s="12">
        <v>1</v>
      </c>
      <c r="AD104" s="12">
        <v>12</v>
      </c>
      <c r="AE104" s="12" t="s">
        <v>9</v>
      </c>
      <c r="AF104" s="12">
        <v>2041200</v>
      </c>
      <c r="AG104" s="12">
        <v>0</v>
      </c>
      <c r="AH104" s="12">
        <v>226800</v>
      </c>
      <c r="AI104" s="12">
        <v>0</v>
      </c>
      <c r="AJ104" s="12" t="s">
        <v>266</v>
      </c>
      <c r="AK104" s="12" t="s">
        <v>266</v>
      </c>
      <c r="AL104" s="12" t="s">
        <v>266</v>
      </c>
      <c r="AM104" s="12" t="s">
        <v>266</v>
      </c>
      <c r="AN104" s="33" t="s">
        <v>263</v>
      </c>
      <c r="AO104" s="12" t="s">
        <v>956</v>
      </c>
      <c r="AP104" s="12" t="s">
        <v>956</v>
      </c>
      <c r="AQ104" s="27" t="s">
        <v>956</v>
      </c>
      <c r="AR104" s="11">
        <f t="shared" si="1"/>
        <v>0</v>
      </c>
    </row>
    <row r="105" spans="1:44" ht="15.6" x14ac:dyDescent="0.3">
      <c r="A105" s="12" t="s">
        <v>957</v>
      </c>
      <c r="B105" s="12" t="s">
        <v>254</v>
      </c>
      <c r="C105" s="12" t="s">
        <v>57</v>
      </c>
      <c r="D105" s="12" t="s">
        <v>948</v>
      </c>
      <c r="E105" s="12">
        <v>2021</v>
      </c>
      <c r="F105" s="12" t="s">
        <v>958</v>
      </c>
      <c r="G105" s="12" t="s">
        <v>959</v>
      </c>
      <c r="H105" s="12" t="s">
        <v>72</v>
      </c>
      <c r="I105" s="12" t="s">
        <v>960</v>
      </c>
      <c r="J105" s="12">
        <v>2</v>
      </c>
      <c r="K105" s="12" t="s">
        <v>961</v>
      </c>
      <c r="L105" s="12" t="s">
        <v>72</v>
      </c>
      <c r="M105" s="12" t="s">
        <v>962</v>
      </c>
      <c r="N105" s="12" t="s">
        <v>963</v>
      </c>
      <c r="O105" s="12" t="s">
        <v>964</v>
      </c>
      <c r="P105" s="12" t="s">
        <v>965</v>
      </c>
      <c r="Q105" s="12">
        <v>541511</v>
      </c>
      <c r="R105" s="12" t="s">
        <v>263</v>
      </c>
      <c r="S105" s="12" t="s">
        <v>728</v>
      </c>
      <c r="T105" s="12" t="s">
        <v>263</v>
      </c>
      <c r="U105" s="12" t="s">
        <v>966</v>
      </c>
      <c r="V105" s="27">
        <v>1576000</v>
      </c>
      <c r="W105" s="27">
        <v>1418400</v>
      </c>
      <c r="X105" s="27">
        <v>157600</v>
      </c>
      <c r="Y105" s="12">
        <v>94</v>
      </c>
      <c r="Z105" s="12">
        <v>177</v>
      </c>
      <c r="AA105" s="12">
        <v>72061</v>
      </c>
      <c r="AB105" s="12">
        <v>4430250</v>
      </c>
      <c r="AC105" s="12">
        <v>5</v>
      </c>
      <c r="AD105" s="12">
        <v>12</v>
      </c>
      <c r="AE105" s="12" t="s">
        <v>9</v>
      </c>
      <c r="AF105" s="12">
        <v>1418400</v>
      </c>
      <c r="AG105" s="12">
        <v>0</v>
      </c>
      <c r="AH105" s="12">
        <v>157600</v>
      </c>
      <c r="AI105" s="12">
        <v>0</v>
      </c>
      <c r="AJ105" s="12" t="s">
        <v>266</v>
      </c>
      <c r="AK105" s="12" t="s">
        <v>266</v>
      </c>
      <c r="AL105" s="12" t="s">
        <v>266</v>
      </c>
      <c r="AM105" s="12" t="s">
        <v>266</v>
      </c>
      <c r="AN105" s="33" t="s">
        <v>263</v>
      </c>
      <c r="AO105" s="12">
        <v>200000</v>
      </c>
      <c r="AP105" s="12" t="s">
        <v>267</v>
      </c>
      <c r="AQ105" s="27">
        <v>0</v>
      </c>
      <c r="AR105" s="11">
        <f t="shared" si="1"/>
        <v>0</v>
      </c>
    </row>
    <row r="106" spans="1:44" ht="15.6" x14ac:dyDescent="0.3">
      <c r="A106" s="12" t="s">
        <v>967</v>
      </c>
      <c r="B106" s="12" t="s">
        <v>254</v>
      </c>
      <c r="C106" s="12" t="s">
        <v>57</v>
      </c>
      <c r="D106" s="12" t="s">
        <v>968</v>
      </c>
      <c r="E106" s="12">
        <v>2021</v>
      </c>
      <c r="F106" s="12" t="s">
        <v>969</v>
      </c>
      <c r="G106" s="12" t="s">
        <v>970</v>
      </c>
      <c r="H106" s="12" t="s">
        <v>72</v>
      </c>
      <c r="I106" s="12" t="s">
        <v>701</v>
      </c>
      <c r="J106" s="12">
        <v>3</v>
      </c>
      <c r="K106" s="12" t="s">
        <v>971</v>
      </c>
      <c r="L106" s="12" t="s">
        <v>57</v>
      </c>
      <c r="M106" s="12" t="s">
        <v>972</v>
      </c>
      <c r="N106" s="12" t="s">
        <v>973</v>
      </c>
      <c r="O106" s="12" t="s">
        <v>974</v>
      </c>
      <c r="P106" s="12" t="s">
        <v>975</v>
      </c>
      <c r="Q106" s="12">
        <v>325414</v>
      </c>
      <c r="R106" s="12" t="s">
        <v>263</v>
      </c>
      <c r="S106" s="12" t="s">
        <v>77</v>
      </c>
      <c r="T106" s="12" t="s">
        <v>263</v>
      </c>
      <c r="U106" s="12" t="s">
        <v>976</v>
      </c>
      <c r="V106" s="27">
        <v>3140000</v>
      </c>
      <c r="W106" s="27">
        <v>2355000</v>
      </c>
      <c r="X106" s="27">
        <v>785000</v>
      </c>
      <c r="Y106" s="12">
        <v>180</v>
      </c>
      <c r="Z106" s="12">
        <v>27</v>
      </c>
      <c r="AA106" s="12">
        <v>8277</v>
      </c>
      <c r="AB106" s="12">
        <v>112860000</v>
      </c>
      <c r="AC106" s="12">
        <v>5</v>
      </c>
      <c r="AD106" s="12">
        <v>12</v>
      </c>
      <c r="AE106" s="12" t="s">
        <v>9</v>
      </c>
      <c r="AF106" s="12">
        <v>2355000</v>
      </c>
      <c r="AG106" s="12">
        <v>0</v>
      </c>
      <c r="AH106" s="12">
        <v>785000</v>
      </c>
      <c r="AI106" s="12">
        <v>0</v>
      </c>
      <c r="AJ106" s="12" t="s">
        <v>266</v>
      </c>
      <c r="AK106" s="12" t="s">
        <v>266</v>
      </c>
      <c r="AL106" s="12" t="s">
        <v>266</v>
      </c>
      <c r="AM106" s="12" t="s">
        <v>266</v>
      </c>
      <c r="AN106" s="33" t="s">
        <v>263</v>
      </c>
      <c r="AO106" s="12">
        <v>525000</v>
      </c>
      <c r="AP106" s="12" t="s">
        <v>707</v>
      </c>
      <c r="AQ106" s="27">
        <v>0</v>
      </c>
      <c r="AR106" s="11">
        <f t="shared" si="1"/>
        <v>0</v>
      </c>
    </row>
    <row r="107" spans="1:44" ht="15.6" x14ac:dyDescent="0.3">
      <c r="A107" s="12" t="s">
        <v>977</v>
      </c>
      <c r="B107" s="12" t="s">
        <v>254</v>
      </c>
      <c r="C107" s="12" t="s">
        <v>57</v>
      </c>
      <c r="D107" s="12" t="s">
        <v>978</v>
      </c>
      <c r="E107" s="12">
        <v>2021</v>
      </c>
      <c r="F107" s="12" t="s">
        <v>979</v>
      </c>
      <c r="G107" s="12" t="s">
        <v>980</v>
      </c>
      <c r="H107" s="12" t="s">
        <v>72</v>
      </c>
      <c r="I107" s="12" t="s">
        <v>73</v>
      </c>
      <c r="J107" s="12">
        <v>1</v>
      </c>
      <c r="K107" s="12" t="s">
        <v>981</v>
      </c>
      <c r="L107" s="12" t="s">
        <v>72</v>
      </c>
      <c r="M107" s="12" t="s">
        <v>982</v>
      </c>
      <c r="N107" s="12" t="s">
        <v>983</v>
      </c>
      <c r="O107" s="12" t="s">
        <v>984</v>
      </c>
      <c r="P107" s="12" t="s">
        <v>985</v>
      </c>
      <c r="Q107" s="12">
        <v>337110</v>
      </c>
      <c r="R107" s="12" t="s">
        <v>263</v>
      </c>
      <c r="S107" s="12" t="s">
        <v>77</v>
      </c>
      <c r="T107" s="12" t="s">
        <v>263</v>
      </c>
      <c r="U107" s="12" t="s">
        <v>329</v>
      </c>
      <c r="V107" s="27">
        <v>3878000</v>
      </c>
      <c r="W107" s="27">
        <v>3878000</v>
      </c>
      <c r="X107" s="27" t="s">
        <v>263</v>
      </c>
      <c r="Y107" s="12">
        <v>418</v>
      </c>
      <c r="Z107" s="12">
        <v>1410</v>
      </c>
      <c r="AA107" s="12">
        <v>40724</v>
      </c>
      <c r="AB107" s="12">
        <v>12375000</v>
      </c>
      <c r="AC107" s="12">
        <v>4</v>
      </c>
      <c r="AD107" s="12">
        <v>12</v>
      </c>
      <c r="AE107" s="12" t="s">
        <v>9</v>
      </c>
      <c r="AF107" s="12">
        <v>3878000</v>
      </c>
      <c r="AG107" s="12">
        <v>0</v>
      </c>
      <c r="AH107" s="12">
        <v>0</v>
      </c>
      <c r="AI107" s="12">
        <v>0</v>
      </c>
      <c r="AJ107" s="12" t="s">
        <v>266</v>
      </c>
      <c r="AK107" s="12" t="s">
        <v>266</v>
      </c>
      <c r="AL107" s="12" t="s">
        <v>266</v>
      </c>
      <c r="AM107" s="12" t="s">
        <v>266</v>
      </c>
      <c r="AN107" s="33" t="s">
        <v>263</v>
      </c>
      <c r="AO107" s="12">
        <v>950000</v>
      </c>
      <c r="AP107" s="12" t="s">
        <v>936</v>
      </c>
      <c r="AQ107" s="27">
        <v>0</v>
      </c>
      <c r="AR107" s="11">
        <f t="shared" si="1"/>
        <v>0</v>
      </c>
    </row>
    <row r="108" spans="1:44" ht="15.6" x14ac:dyDescent="0.3">
      <c r="A108" s="12" t="s">
        <v>986</v>
      </c>
      <c r="B108" s="12" t="s">
        <v>254</v>
      </c>
      <c r="C108" s="12" t="s">
        <v>57</v>
      </c>
      <c r="D108" s="12" t="s">
        <v>987</v>
      </c>
      <c r="E108" s="12">
        <v>2021</v>
      </c>
      <c r="F108" s="12" t="s">
        <v>988</v>
      </c>
      <c r="G108" s="12" t="s">
        <v>989</v>
      </c>
      <c r="H108" s="12" t="s">
        <v>57</v>
      </c>
      <c r="I108" s="12" t="s">
        <v>234</v>
      </c>
      <c r="J108" s="12">
        <v>1</v>
      </c>
      <c r="K108" s="12" t="s">
        <v>990</v>
      </c>
      <c r="L108" s="12" t="s">
        <v>57</v>
      </c>
      <c r="M108" s="12" t="s">
        <v>991</v>
      </c>
      <c r="N108" s="12" t="s">
        <v>992</v>
      </c>
      <c r="O108" s="12" t="s">
        <v>993</v>
      </c>
      <c r="P108" s="12" t="s">
        <v>315</v>
      </c>
      <c r="Q108" s="12">
        <v>335911</v>
      </c>
      <c r="R108" s="12" t="s">
        <v>263</v>
      </c>
      <c r="S108" s="12" t="s">
        <v>77</v>
      </c>
      <c r="T108" s="12" t="s">
        <v>263</v>
      </c>
      <c r="U108" s="12" t="s">
        <v>994</v>
      </c>
      <c r="V108" s="27">
        <v>86696000</v>
      </c>
      <c r="W108" s="27">
        <v>79107200</v>
      </c>
      <c r="X108" s="27">
        <v>7588800</v>
      </c>
      <c r="Y108" s="12">
        <v>1488</v>
      </c>
      <c r="Z108" s="12" t="s">
        <v>263</v>
      </c>
      <c r="AA108" s="12">
        <v>56011</v>
      </c>
      <c r="AB108" s="12">
        <v>1144800000</v>
      </c>
      <c r="AC108" s="12">
        <v>5</v>
      </c>
      <c r="AD108" s="12" t="s">
        <v>265</v>
      </c>
      <c r="AE108" s="12" t="s">
        <v>9</v>
      </c>
      <c r="AF108" s="12">
        <v>79107200</v>
      </c>
      <c r="AG108" s="12">
        <v>0</v>
      </c>
      <c r="AH108" s="12">
        <v>7588800</v>
      </c>
      <c r="AI108" s="12">
        <v>0</v>
      </c>
      <c r="AJ108" s="12" t="s">
        <v>266</v>
      </c>
      <c r="AK108" s="12" t="s">
        <v>266</v>
      </c>
      <c r="AL108" s="12" t="s">
        <v>266</v>
      </c>
      <c r="AM108" s="12" t="s">
        <v>266</v>
      </c>
      <c r="AN108" s="33" t="s">
        <v>263</v>
      </c>
      <c r="AO108" s="12">
        <v>86600708</v>
      </c>
      <c r="AP108" s="12" t="s">
        <v>995</v>
      </c>
      <c r="AQ108" s="27">
        <v>21600708</v>
      </c>
      <c r="AR108" s="11">
        <f t="shared" si="1"/>
        <v>0</v>
      </c>
    </row>
    <row r="109" spans="1:44" ht="15.6" x14ac:dyDescent="0.3">
      <c r="A109" s="12" t="s">
        <v>996</v>
      </c>
      <c r="B109" s="12" t="s">
        <v>254</v>
      </c>
      <c r="C109" s="12" t="s">
        <v>57</v>
      </c>
      <c r="D109" s="12" t="s">
        <v>997</v>
      </c>
      <c r="E109" s="12">
        <v>2021</v>
      </c>
      <c r="F109" s="12" t="s">
        <v>998</v>
      </c>
      <c r="G109" s="12" t="s">
        <v>999</v>
      </c>
      <c r="H109" s="12" t="s">
        <v>57</v>
      </c>
      <c r="I109" s="12" t="s">
        <v>1000</v>
      </c>
      <c r="J109" s="12">
        <v>3</v>
      </c>
      <c r="K109" s="12" t="s">
        <v>1001</v>
      </c>
      <c r="L109" s="12" t="s">
        <v>57</v>
      </c>
      <c r="M109" s="12" t="s">
        <v>1002</v>
      </c>
      <c r="N109" s="12" t="s">
        <v>1003</v>
      </c>
      <c r="O109" s="12" t="s">
        <v>1004</v>
      </c>
      <c r="P109" s="12" t="s">
        <v>1005</v>
      </c>
      <c r="Q109" s="12">
        <v>493110</v>
      </c>
      <c r="R109" s="12" t="s">
        <v>263</v>
      </c>
      <c r="S109" s="12" t="s">
        <v>328</v>
      </c>
      <c r="T109" s="12" t="s">
        <v>263</v>
      </c>
      <c r="U109" s="12" t="s">
        <v>288</v>
      </c>
      <c r="V109" s="27">
        <v>3060000</v>
      </c>
      <c r="W109" s="27">
        <v>2295000</v>
      </c>
      <c r="X109" s="27">
        <v>765000</v>
      </c>
      <c r="Y109" s="12">
        <v>623</v>
      </c>
      <c r="Z109" s="12">
        <v>1776</v>
      </c>
      <c r="AA109" s="12">
        <v>42107</v>
      </c>
      <c r="AB109" s="12">
        <v>82800000</v>
      </c>
      <c r="AC109" s="12">
        <v>4</v>
      </c>
      <c r="AD109" s="12">
        <v>12</v>
      </c>
      <c r="AE109" s="12" t="s">
        <v>9</v>
      </c>
      <c r="AF109" s="12">
        <v>2295000</v>
      </c>
      <c r="AG109" s="12">
        <v>0</v>
      </c>
      <c r="AH109" s="12">
        <v>765000</v>
      </c>
      <c r="AI109" s="12">
        <v>0</v>
      </c>
      <c r="AJ109" s="12" t="s">
        <v>266</v>
      </c>
      <c r="AK109" s="12" t="s">
        <v>266</v>
      </c>
      <c r="AL109" s="12" t="s">
        <v>266</v>
      </c>
      <c r="AM109" s="12" t="s">
        <v>266</v>
      </c>
      <c r="AN109" s="33" t="s">
        <v>263</v>
      </c>
      <c r="AO109" s="12">
        <v>2012609</v>
      </c>
      <c r="AP109" s="12" t="s">
        <v>133</v>
      </c>
      <c r="AQ109" s="27">
        <v>0</v>
      </c>
      <c r="AR109" s="11">
        <f t="shared" si="1"/>
        <v>0</v>
      </c>
    </row>
    <row r="110" spans="1:44" ht="15.6" x14ac:dyDescent="0.3">
      <c r="A110" s="12" t="s">
        <v>1006</v>
      </c>
      <c r="B110" s="12" t="s">
        <v>254</v>
      </c>
      <c r="C110" s="12" t="s">
        <v>57</v>
      </c>
      <c r="D110" s="12" t="s">
        <v>1007</v>
      </c>
      <c r="E110" s="12">
        <v>2021</v>
      </c>
      <c r="F110" s="12" t="s">
        <v>770</v>
      </c>
      <c r="G110" s="12" t="s">
        <v>1008</v>
      </c>
      <c r="H110" s="12" t="s">
        <v>57</v>
      </c>
      <c r="I110" s="12" t="s">
        <v>432</v>
      </c>
      <c r="J110" s="12">
        <v>3</v>
      </c>
      <c r="K110" s="12" t="s">
        <v>1009</v>
      </c>
      <c r="L110" s="12" t="s">
        <v>57</v>
      </c>
      <c r="M110" s="12" t="s">
        <v>1010</v>
      </c>
      <c r="N110" s="12" t="s">
        <v>137</v>
      </c>
      <c r="O110" s="12" t="s">
        <v>1011</v>
      </c>
      <c r="P110" s="12" t="s">
        <v>1012</v>
      </c>
      <c r="Q110" s="12">
        <v>551114</v>
      </c>
      <c r="R110" s="12">
        <v>541714</v>
      </c>
      <c r="S110" s="12" t="s">
        <v>408</v>
      </c>
      <c r="T110" s="12" t="s">
        <v>728</v>
      </c>
      <c r="U110" s="12" t="s">
        <v>288</v>
      </c>
      <c r="V110" s="27">
        <v>4449000</v>
      </c>
      <c r="W110" s="27">
        <v>3336750</v>
      </c>
      <c r="X110" s="27">
        <v>1112250</v>
      </c>
      <c r="Y110" s="12">
        <v>225</v>
      </c>
      <c r="Z110" s="12">
        <v>99</v>
      </c>
      <c r="AA110" s="12">
        <v>102960</v>
      </c>
      <c r="AB110" s="12" t="s">
        <v>263</v>
      </c>
      <c r="AC110" s="12">
        <v>4</v>
      </c>
      <c r="AD110" s="12">
        <v>12</v>
      </c>
      <c r="AE110" s="12" t="s">
        <v>9</v>
      </c>
      <c r="AF110" s="12">
        <v>3336750</v>
      </c>
      <c r="AG110" s="12">
        <v>0</v>
      </c>
      <c r="AH110" s="12">
        <v>1112250</v>
      </c>
      <c r="AI110" s="12">
        <v>0</v>
      </c>
      <c r="AJ110" s="12" t="s">
        <v>266</v>
      </c>
      <c r="AK110" s="12" t="s">
        <v>266</v>
      </c>
      <c r="AL110" s="12" t="s">
        <v>266</v>
      </c>
      <c r="AM110" s="12" t="s">
        <v>266</v>
      </c>
      <c r="AN110" s="33" t="s">
        <v>263</v>
      </c>
      <c r="AO110" s="12">
        <v>5000</v>
      </c>
      <c r="AP110" s="12" t="s">
        <v>1013</v>
      </c>
      <c r="AQ110" s="27">
        <v>0</v>
      </c>
      <c r="AR110" s="11">
        <f t="shared" si="1"/>
        <v>0</v>
      </c>
    </row>
    <row r="111" spans="1:44" ht="15.6" x14ac:dyDescent="0.3">
      <c r="A111" s="12" t="s">
        <v>1014</v>
      </c>
      <c r="B111" s="6" t="s">
        <v>8</v>
      </c>
      <c r="C111" s="7" t="s">
        <v>57</v>
      </c>
      <c r="D111" s="32">
        <v>43843</v>
      </c>
      <c r="E111" s="7">
        <v>2020</v>
      </c>
      <c r="F111" s="6" t="s">
        <v>1015</v>
      </c>
      <c r="G111" s="6" t="s">
        <v>1016</v>
      </c>
      <c r="H111" s="7" t="s">
        <v>72</v>
      </c>
      <c r="I111" s="6" t="s">
        <v>1017</v>
      </c>
      <c r="J111" s="6">
        <v>1</v>
      </c>
      <c r="K111" s="13" t="s">
        <v>1018</v>
      </c>
      <c r="L111" s="7" t="s">
        <v>72</v>
      </c>
      <c r="M111" s="6" t="s">
        <v>1019</v>
      </c>
      <c r="N111" s="6">
        <v>27886</v>
      </c>
      <c r="O111" s="6" t="s">
        <v>1020</v>
      </c>
      <c r="P111" s="14" t="s">
        <v>1021</v>
      </c>
      <c r="Q111" s="6">
        <v>311813</v>
      </c>
      <c r="R111" s="6" t="s">
        <v>65</v>
      </c>
      <c r="S111" s="7" t="s">
        <v>77</v>
      </c>
      <c r="T111" s="7" t="s">
        <v>65</v>
      </c>
      <c r="U111" s="6" t="s">
        <v>1022</v>
      </c>
      <c r="V111" s="11">
        <v>500000</v>
      </c>
      <c r="W111" s="11"/>
      <c r="X111" s="11"/>
      <c r="Y111" s="15">
        <v>97</v>
      </c>
      <c r="Z111" s="15">
        <v>660</v>
      </c>
      <c r="AA111" s="15">
        <v>34424</v>
      </c>
      <c r="AB111" s="15">
        <v>17820000</v>
      </c>
      <c r="AC111" s="6"/>
      <c r="AD111" s="6">
        <v>2</v>
      </c>
      <c r="AE111" s="10" t="s">
        <v>10</v>
      </c>
      <c r="AF111" s="15">
        <v>0</v>
      </c>
      <c r="AG111" s="21">
        <v>0</v>
      </c>
      <c r="AH111" s="15"/>
      <c r="AI111" s="15"/>
      <c r="AJ111" s="7">
        <v>0</v>
      </c>
      <c r="AK111" s="15">
        <v>660</v>
      </c>
      <c r="AL111" s="15">
        <v>0</v>
      </c>
      <c r="AM111" s="15">
        <v>0</v>
      </c>
      <c r="AN111" s="29">
        <v>0</v>
      </c>
      <c r="AO111" s="15">
        <v>506944</v>
      </c>
      <c r="AP111" s="9" t="s">
        <v>133</v>
      </c>
      <c r="AQ111" s="9">
        <v>0</v>
      </c>
      <c r="AR111" s="11">
        <v>0</v>
      </c>
    </row>
    <row r="112" spans="1:44" ht="15.6" x14ac:dyDescent="0.3">
      <c r="A112" s="12" t="s">
        <v>1023</v>
      </c>
      <c r="B112" s="6" t="s">
        <v>8</v>
      </c>
      <c r="C112" s="7" t="s">
        <v>57</v>
      </c>
      <c r="D112" s="32">
        <v>43854</v>
      </c>
      <c r="E112" s="7">
        <v>2020</v>
      </c>
      <c r="F112" s="6" t="s">
        <v>1024</v>
      </c>
      <c r="G112" s="6" t="s">
        <v>1025</v>
      </c>
      <c r="H112" s="7" t="s">
        <v>72</v>
      </c>
      <c r="I112" s="6" t="s">
        <v>213</v>
      </c>
      <c r="J112" s="6">
        <v>2</v>
      </c>
      <c r="K112" s="13" t="s">
        <v>1026</v>
      </c>
      <c r="L112" s="7" t="s">
        <v>72</v>
      </c>
      <c r="M112" s="6" t="s">
        <v>1027</v>
      </c>
      <c r="N112" s="6">
        <v>60045</v>
      </c>
      <c r="O112" s="6" t="s">
        <v>1028</v>
      </c>
      <c r="P112" s="14" t="s">
        <v>1029</v>
      </c>
      <c r="Q112" s="6">
        <v>322211</v>
      </c>
      <c r="R112" s="6" t="s">
        <v>65</v>
      </c>
      <c r="S112" s="7" t="s">
        <v>77</v>
      </c>
      <c r="T112" s="7" t="s">
        <v>65</v>
      </c>
      <c r="U112" s="6" t="s">
        <v>67</v>
      </c>
      <c r="V112" s="11">
        <v>50000</v>
      </c>
      <c r="W112" s="11"/>
      <c r="X112" s="11"/>
      <c r="Y112" s="15">
        <v>23</v>
      </c>
      <c r="Z112" s="15">
        <v>1139</v>
      </c>
      <c r="AA112" s="15">
        <v>47944</v>
      </c>
      <c r="AB112" s="15">
        <v>7200000</v>
      </c>
      <c r="AC112" s="6"/>
      <c r="AD112" s="6">
        <v>2</v>
      </c>
      <c r="AE112" s="10" t="s">
        <v>11</v>
      </c>
      <c r="AF112" s="15">
        <v>0</v>
      </c>
      <c r="AG112" s="21">
        <v>50000</v>
      </c>
      <c r="AH112" s="15"/>
      <c r="AI112" s="15"/>
      <c r="AJ112" s="7">
        <v>25</v>
      </c>
      <c r="AK112" s="15">
        <v>1139</v>
      </c>
      <c r="AL112" s="15">
        <v>927</v>
      </c>
      <c r="AM112" s="15">
        <v>8000000</v>
      </c>
      <c r="AN112" s="29">
        <v>0</v>
      </c>
      <c r="AO112" s="15">
        <v>160000</v>
      </c>
      <c r="AP112" s="9" t="s">
        <v>133</v>
      </c>
      <c r="AQ112" s="9">
        <v>50000</v>
      </c>
      <c r="AR112" s="11">
        <v>50000</v>
      </c>
    </row>
    <row r="113" spans="1:44" ht="15.6" x14ac:dyDescent="0.3">
      <c r="A113" s="12" t="s">
        <v>1030</v>
      </c>
      <c r="B113" s="6" t="s">
        <v>8</v>
      </c>
      <c r="C113" s="7" t="s">
        <v>57</v>
      </c>
      <c r="D113" s="32">
        <v>43878</v>
      </c>
      <c r="E113" s="7">
        <v>2020</v>
      </c>
      <c r="F113" s="6" t="s">
        <v>1031</v>
      </c>
      <c r="G113" s="6" t="s">
        <v>1032</v>
      </c>
      <c r="H113" s="7" t="s">
        <v>72</v>
      </c>
      <c r="I113" s="6" t="s">
        <v>90</v>
      </c>
      <c r="J113" s="6">
        <v>1</v>
      </c>
      <c r="K113" s="13" t="s">
        <v>1033</v>
      </c>
      <c r="L113" s="7" t="s">
        <v>72</v>
      </c>
      <c r="M113" s="6" t="s">
        <v>1034</v>
      </c>
      <c r="N113" s="6">
        <v>27534</v>
      </c>
      <c r="O113" s="6" t="s">
        <v>1035</v>
      </c>
      <c r="P113" s="14" t="s">
        <v>1036</v>
      </c>
      <c r="Q113" s="6">
        <v>524126</v>
      </c>
      <c r="R113" s="6" t="s">
        <v>65</v>
      </c>
      <c r="S113" s="7" t="s">
        <v>717</v>
      </c>
      <c r="T113" s="7" t="s">
        <v>65</v>
      </c>
      <c r="U113" s="6" t="s">
        <v>1037</v>
      </c>
      <c r="V113" s="11">
        <v>250000</v>
      </c>
      <c r="W113" s="11"/>
      <c r="X113" s="11"/>
      <c r="Y113" s="15">
        <v>75</v>
      </c>
      <c r="Z113" s="15">
        <v>117</v>
      </c>
      <c r="AA113" s="15">
        <v>35464</v>
      </c>
      <c r="AB113" s="15">
        <v>10647000</v>
      </c>
      <c r="AC113" s="6"/>
      <c r="AD113" s="6">
        <v>5</v>
      </c>
      <c r="AE113" s="10" t="s">
        <v>9</v>
      </c>
      <c r="AF113" s="15">
        <v>250000</v>
      </c>
      <c r="AG113" s="21">
        <v>0</v>
      </c>
      <c r="AH113" s="15"/>
      <c r="AI113" s="15"/>
      <c r="AJ113" s="7">
        <v>0</v>
      </c>
      <c r="AK113" s="15">
        <v>117</v>
      </c>
      <c r="AL113" s="15">
        <v>0</v>
      </c>
      <c r="AM113" s="15">
        <v>0</v>
      </c>
      <c r="AN113" s="29">
        <v>0</v>
      </c>
      <c r="AO113" s="15">
        <v>1100000</v>
      </c>
      <c r="AP113" s="9" t="s">
        <v>133</v>
      </c>
      <c r="AQ113" s="9">
        <v>0</v>
      </c>
      <c r="AR113" s="11">
        <v>0</v>
      </c>
    </row>
    <row r="114" spans="1:44" ht="15.6" x14ac:dyDescent="0.3">
      <c r="A114" s="12" t="s">
        <v>1038</v>
      </c>
      <c r="B114" s="6" t="s">
        <v>8</v>
      </c>
      <c r="C114" s="7" t="s">
        <v>57</v>
      </c>
      <c r="D114" s="32">
        <v>43878</v>
      </c>
      <c r="E114" s="7">
        <v>2020</v>
      </c>
      <c r="F114" s="6" t="s">
        <v>1039</v>
      </c>
      <c r="G114" s="6" t="s">
        <v>1040</v>
      </c>
      <c r="H114" s="7" t="s">
        <v>57</v>
      </c>
      <c r="I114" s="6" t="s">
        <v>1041</v>
      </c>
      <c r="J114" s="6">
        <v>1</v>
      </c>
      <c r="K114" s="13" t="s">
        <v>1042</v>
      </c>
      <c r="L114" s="7" t="s">
        <v>57</v>
      </c>
      <c r="M114" s="6" t="s">
        <v>1043</v>
      </c>
      <c r="N114" s="6">
        <v>69130</v>
      </c>
      <c r="O114" s="6" t="s">
        <v>1044</v>
      </c>
      <c r="P114" s="14" t="s">
        <v>1045</v>
      </c>
      <c r="Q114" s="6">
        <v>326121</v>
      </c>
      <c r="R114" s="6" t="s">
        <v>65</v>
      </c>
      <c r="S114" s="7" t="s">
        <v>77</v>
      </c>
      <c r="T114" s="7" t="s">
        <v>65</v>
      </c>
      <c r="U114" s="6" t="s">
        <v>1046</v>
      </c>
      <c r="V114" s="11">
        <v>60000</v>
      </c>
      <c r="W114" s="11"/>
      <c r="X114" s="11"/>
      <c r="Y114" s="15">
        <v>20</v>
      </c>
      <c r="Z114" s="15">
        <v>0</v>
      </c>
      <c r="AA114" s="15">
        <v>34112</v>
      </c>
      <c r="AB114" s="15">
        <v>975132</v>
      </c>
      <c r="AC114" s="6"/>
      <c r="AD114" s="6">
        <v>2</v>
      </c>
      <c r="AE114" s="10" t="s">
        <v>10</v>
      </c>
      <c r="AF114" s="15">
        <v>0</v>
      </c>
      <c r="AG114" s="21">
        <v>0</v>
      </c>
      <c r="AH114" s="15"/>
      <c r="AI114" s="15"/>
      <c r="AJ114" s="7">
        <v>0</v>
      </c>
      <c r="AK114" s="15">
        <v>0</v>
      </c>
      <c r="AL114" s="15">
        <v>0</v>
      </c>
      <c r="AM114" s="15">
        <v>0</v>
      </c>
      <c r="AN114" s="29">
        <v>0</v>
      </c>
      <c r="AO114" s="15">
        <v>23000</v>
      </c>
      <c r="AP114" s="9" t="s">
        <v>133</v>
      </c>
      <c r="AQ114" s="9">
        <v>0</v>
      </c>
      <c r="AR114" s="11">
        <v>0</v>
      </c>
    </row>
    <row r="115" spans="1:44" ht="15.6" x14ac:dyDescent="0.3">
      <c r="A115" s="12" t="s">
        <v>1047</v>
      </c>
      <c r="B115" s="6" t="s">
        <v>8</v>
      </c>
      <c r="C115" s="7" t="s">
        <v>57</v>
      </c>
      <c r="D115" s="32">
        <v>43878</v>
      </c>
      <c r="E115" s="7">
        <v>2020</v>
      </c>
      <c r="F115" s="6" t="s">
        <v>1048</v>
      </c>
      <c r="G115" s="6" t="s">
        <v>1049</v>
      </c>
      <c r="H115" s="7" t="s">
        <v>57</v>
      </c>
      <c r="I115" s="6" t="s">
        <v>1017</v>
      </c>
      <c r="J115" s="6">
        <v>1</v>
      </c>
      <c r="K115" s="13" t="s">
        <v>1050</v>
      </c>
      <c r="L115" s="7" t="s">
        <v>57</v>
      </c>
      <c r="M115" s="6" t="s">
        <v>1051</v>
      </c>
      <c r="N115" s="6">
        <v>89006</v>
      </c>
      <c r="O115" s="6" t="s">
        <v>1052</v>
      </c>
      <c r="P115" s="14" t="s">
        <v>1053</v>
      </c>
      <c r="Q115" s="6">
        <v>327390</v>
      </c>
      <c r="R115" s="6" t="s">
        <v>65</v>
      </c>
      <c r="S115" s="7" t="s">
        <v>77</v>
      </c>
      <c r="T115" s="7" t="s">
        <v>65</v>
      </c>
      <c r="U115" s="6" t="s">
        <v>1046</v>
      </c>
      <c r="V115" s="11">
        <v>200000</v>
      </c>
      <c r="W115" s="11"/>
      <c r="X115" s="11"/>
      <c r="Y115" s="15">
        <v>50</v>
      </c>
      <c r="Z115" s="15">
        <v>0</v>
      </c>
      <c r="AA115" s="15">
        <v>34424</v>
      </c>
      <c r="AB115" s="15">
        <v>5962500</v>
      </c>
      <c r="AC115" s="6"/>
      <c r="AD115" s="6">
        <v>5</v>
      </c>
      <c r="AE115" s="10" t="s">
        <v>10</v>
      </c>
      <c r="AF115" s="15">
        <v>0</v>
      </c>
      <c r="AG115" s="21">
        <v>0</v>
      </c>
      <c r="AH115" s="15"/>
      <c r="AI115" s="15"/>
      <c r="AJ115" s="7">
        <v>0</v>
      </c>
      <c r="AK115" s="15">
        <v>0</v>
      </c>
      <c r="AL115" s="15">
        <v>0</v>
      </c>
      <c r="AM115" s="15">
        <v>0</v>
      </c>
      <c r="AN115" s="29">
        <v>0</v>
      </c>
      <c r="AO115" s="15">
        <v>500000</v>
      </c>
      <c r="AP115" s="9" t="s">
        <v>68</v>
      </c>
      <c r="AQ115" s="9">
        <v>0</v>
      </c>
      <c r="AR115" s="11">
        <v>0</v>
      </c>
    </row>
    <row r="116" spans="1:44" ht="15.6" x14ac:dyDescent="0.3">
      <c r="A116" s="12" t="s">
        <v>1054</v>
      </c>
      <c r="B116" s="6" t="s">
        <v>8</v>
      </c>
      <c r="C116" s="7" t="s">
        <v>57</v>
      </c>
      <c r="D116" s="32">
        <v>43879</v>
      </c>
      <c r="E116" s="7">
        <v>2020</v>
      </c>
      <c r="F116" s="6" t="s">
        <v>1055</v>
      </c>
      <c r="G116" s="6" t="s">
        <v>1056</v>
      </c>
      <c r="H116" s="7" t="s">
        <v>72</v>
      </c>
      <c r="I116" s="6" t="s">
        <v>213</v>
      </c>
      <c r="J116" s="6">
        <v>2</v>
      </c>
      <c r="K116" s="13" t="s">
        <v>315</v>
      </c>
      <c r="L116" s="7" t="s">
        <v>57</v>
      </c>
      <c r="M116" s="6" t="s">
        <v>1057</v>
      </c>
      <c r="N116" s="6">
        <v>27409</v>
      </c>
      <c r="O116" s="6" t="s">
        <v>1058</v>
      </c>
      <c r="P116" s="14" t="s">
        <v>1059</v>
      </c>
      <c r="Q116" s="6">
        <v>325320</v>
      </c>
      <c r="R116" s="6" t="s">
        <v>65</v>
      </c>
      <c r="S116" s="7" t="s">
        <v>77</v>
      </c>
      <c r="T116" s="7" t="s">
        <v>65</v>
      </c>
      <c r="U116" s="6" t="s">
        <v>1037</v>
      </c>
      <c r="V116" s="11">
        <v>5000000</v>
      </c>
      <c r="W116" s="11"/>
      <c r="X116" s="11"/>
      <c r="Y116" s="15">
        <v>0</v>
      </c>
      <c r="Z116" s="15">
        <v>650</v>
      </c>
      <c r="AA116" s="15">
        <v>47944</v>
      </c>
      <c r="AB116" s="15">
        <v>40860000</v>
      </c>
      <c r="AC116" s="6"/>
      <c r="AD116" s="6">
        <v>3</v>
      </c>
      <c r="AE116" s="10" t="s">
        <v>9</v>
      </c>
      <c r="AF116" s="15">
        <v>5000000</v>
      </c>
      <c r="AG116" s="21">
        <v>0</v>
      </c>
      <c r="AH116" s="15"/>
      <c r="AI116" s="15"/>
      <c r="AJ116" s="7">
        <v>0</v>
      </c>
      <c r="AK116" s="15">
        <v>650</v>
      </c>
      <c r="AL116" s="15">
        <v>0</v>
      </c>
      <c r="AM116" s="15">
        <v>0</v>
      </c>
      <c r="AN116" s="29">
        <v>0</v>
      </c>
      <c r="AO116" s="15">
        <v>3630000</v>
      </c>
      <c r="AP116" s="9" t="s">
        <v>133</v>
      </c>
      <c r="AQ116" s="9">
        <v>0</v>
      </c>
      <c r="AR116" s="11">
        <v>0</v>
      </c>
    </row>
    <row r="117" spans="1:44" ht="15.6" x14ac:dyDescent="0.3">
      <c r="A117" s="12" t="s">
        <v>1060</v>
      </c>
      <c r="B117" s="6" t="s">
        <v>8</v>
      </c>
      <c r="C117" s="7" t="s">
        <v>57</v>
      </c>
      <c r="D117" s="32">
        <v>43885</v>
      </c>
      <c r="E117" s="7">
        <v>2020</v>
      </c>
      <c r="F117" s="6" t="s">
        <v>1061</v>
      </c>
      <c r="G117" s="6" t="s">
        <v>1062</v>
      </c>
      <c r="H117" s="7" t="s">
        <v>72</v>
      </c>
      <c r="I117" s="6" t="s">
        <v>1063</v>
      </c>
      <c r="J117" s="6">
        <v>2</v>
      </c>
      <c r="K117" s="13" t="s">
        <v>1064</v>
      </c>
      <c r="L117" s="7" t="s">
        <v>72</v>
      </c>
      <c r="M117" s="6" t="s">
        <v>1065</v>
      </c>
      <c r="N117" s="6">
        <v>28516</v>
      </c>
      <c r="O117" s="6" t="s">
        <v>1066</v>
      </c>
      <c r="P117" s="14" t="s">
        <v>1067</v>
      </c>
      <c r="Q117" s="6">
        <v>336612</v>
      </c>
      <c r="R117" s="6" t="s">
        <v>65</v>
      </c>
      <c r="S117" s="7" t="s">
        <v>77</v>
      </c>
      <c r="T117" s="7" t="s">
        <v>65</v>
      </c>
      <c r="U117" s="6" t="s">
        <v>1022</v>
      </c>
      <c r="V117" s="11">
        <v>100000</v>
      </c>
      <c r="W117" s="11"/>
      <c r="X117" s="11"/>
      <c r="Y117" s="15">
        <v>38</v>
      </c>
      <c r="Z117" s="15">
        <v>102</v>
      </c>
      <c r="AA117" s="15">
        <v>31616</v>
      </c>
      <c r="AB117" s="15">
        <v>1715000</v>
      </c>
      <c r="AC117" s="6"/>
      <c r="AD117" s="6">
        <v>2</v>
      </c>
      <c r="AE117" s="10" t="s">
        <v>11</v>
      </c>
      <c r="AF117" s="15">
        <v>0</v>
      </c>
      <c r="AG117" s="21">
        <v>50000</v>
      </c>
      <c r="AH117" s="15"/>
      <c r="AI117" s="15"/>
      <c r="AJ117" s="7">
        <v>24</v>
      </c>
      <c r="AK117" s="15">
        <v>102</v>
      </c>
      <c r="AL117" s="15">
        <v>819</v>
      </c>
      <c r="AM117" s="15">
        <v>1302421</v>
      </c>
      <c r="AN117" s="29">
        <v>0</v>
      </c>
      <c r="AO117" s="15">
        <v>50000</v>
      </c>
      <c r="AP117" s="9" t="s">
        <v>68</v>
      </c>
      <c r="AQ117" s="9">
        <v>25000</v>
      </c>
      <c r="AR117" s="11">
        <v>50000</v>
      </c>
    </row>
    <row r="118" spans="1:44" ht="15.6" x14ac:dyDescent="0.3">
      <c r="A118" s="12" t="s">
        <v>1068</v>
      </c>
      <c r="B118" s="6" t="s">
        <v>8</v>
      </c>
      <c r="C118" s="7" t="s">
        <v>57</v>
      </c>
      <c r="D118" s="32">
        <v>43927</v>
      </c>
      <c r="E118" s="7">
        <v>2020</v>
      </c>
      <c r="F118" s="6" t="s">
        <v>1069</v>
      </c>
      <c r="G118" s="6" t="s">
        <v>401</v>
      </c>
      <c r="H118" s="7" t="s">
        <v>57</v>
      </c>
      <c r="I118" s="6" t="s">
        <v>128</v>
      </c>
      <c r="J118" s="6">
        <v>2</v>
      </c>
      <c r="K118" s="13" t="s">
        <v>1070</v>
      </c>
      <c r="L118" s="7" t="s">
        <v>57</v>
      </c>
      <c r="M118" s="6" t="s">
        <v>1071</v>
      </c>
      <c r="N118" s="6">
        <v>6790</v>
      </c>
      <c r="O118" s="6" t="s">
        <v>1072</v>
      </c>
      <c r="P118" s="14" t="s">
        <v>407</v>
      </c>
      <c r="Q118" s="6">
        <v>325529</v>
      </c>
      <c r="R118" s="6" t="s">
        <v>65</v>
      </c>
      <c r="S118" s="7" t="s">
        <v>77</v>
      </c>
      <c r="T118" s="7" t="s">
        <v>65</v>
      </c>
      <c r="U118" s="6" t="s">
        <v>67</v>
      </c>
      <c r="V118" s="11">
        <v>200000</v>
      </c>
      <c r="W118" s="11"/>
      <c r="X118" s="11"/>
      <c r="Y118" s="15">
        <v>53</v>
      </c>
      <c r="Z118" s="15">
        <v>0</v>
      </c>
      <c r="AA118" s="15">
        <v>39832</v>
      </c>
      <c r="AB118" s="15">
        <v>19374750</v>
      </c>
      <c r="AC118" s="6"/>
      <c r="AD118" s="6">
        <v>5</v>
      </c>
      <c r="AE118" s="10" t="s">
        <v>9</v>
      </c>
      <c r="AF118" s="15">
        <v>200000</v>
      </c>
      <c r="AG118" s="21">
        <v>0</v>
      </c>
      <c r="AH118" s="15"/>
      <c r="AI118" s="15"/>
      <c r="AJ118" s="7">
        <v>0</v>
      </c>
      <c r="AK118" s="15">
        <v>0</v>
      </c>
      <c r="AL118" s="15">
        <v>0</v>
      </c>
      <c r="AM118" s="15">
        <v>0</v>
      </c>
      <c r="AN118" s="29">
        <v>0</v>
      </c>
      <c r="AO118" s="15">
        <v>1021000</v>
      </c>
      <c r="AP118" s="9" t="s">
        <v>133</v>
      </c>
      <c r="AQ118" s="9">
        <v>0</v>
      </c>
      <c r="AR118" s="11">
        <v>0</v>
      </c>
    </row>
    <row r="119" spans="1:44" ht="15.6" x14ac:dyDescent="0.3">
      <c r="A119" s="12" t="s">
        <v>1073</v>
      </c>
      <c r="B119" s="6" t="s">
        <v>8</v>
      </c>
      <c r="C119" s="7" t="s">
        <v>57</v>
      </c>
      <c r="D119" s="32">
        <v>43948</v>
      </c>
      <c r="E119" s="7">
        <v>2020</v>
      </c>
      <c r="F119" s="6" t="s">
        <v>1074</v>
      </c>
      <c r="G119" s="6" t="s">
        <v>1075</v>
      </c>
      <c r="H119" s="7" t="s">
        <v>72</v>
      </c>
      <c r="I119" s="6" t="s">
        <v>1076</v>
      </c>
      <c r="J119" s="6">
        <v>2</v>
      </c>
      <c r="K119" s="13" t="s">
        <v>1077</v>
      </c>
      <c r="L119" s="7" t="s">
        <v>72</v>
      </c>
      <c r="M119" s="6" t="s">
        <v>1078</v>
      </c>
      <c r="N119" s="6">
        <v>28906</v>
      </c>
      <c r="O119" s="6" t="s">
        <v>1079</v>
      </c>
      <c r="P119" s="14" t="s">
        <v>1080</v>
      </c>
      <c r="Q119" s="6">
        <v>335312</v>
      </c>
      <c r="R119" s="6" t="s">
        <v>65</v>
      </c>
      <c r="S119" s="7" t="s">
        <v>77</v>
      </c>
      <c r="T119" s="7" t="s">
        <v>65</v>
      </c>
      <c r="U119" s="6" t="s">
        <v>1022</v>
      </c>
      <c r="V119" s="11">
        <v>40000</v>
      </c>
      <c r="W119" s="11"/>
      <c r="X119" s="11"/>
      <c r="Y119" s="15">
        <v>11</v>
      </c>
      <c r="Z119" s="15">
        <v>405</v>
      </c>
      <c r="AA119" s="15">
        <v>31824</v>
      </c>
      <c r="AB119" s="15">
        <v>2070000</v>
      </c>
      <c r="AC119" s="6"/>
      <c r="AD119" s="6">
        <v>2</v>
      </c>
      <c r="AE119" s="10" t="s">
        <v>9</v>
      </c>
      <c r="AF119" s="15">
        <v>40000</v>
      </c>
      <c r="AG119" s="21">
        <v>0</v>
      </c>
      <c r="AH119" s="15"/>
      <c r="AI119" s="15"/>
      <c r="AJ119" s="7">
        <v>0</v>
      </c>
      <c r="AK119" s="15">
        <v>405</v>
      </c>
      <c r="AL119" s="15">
        <v>0</v>
      </c>
      <c r="AM119" s="15">
        <v>0</v>
      </c>
      <c r="AN119" s="29">
        <v>0</v>
      </c>
      <c r="AO119" s="15">
        <v>20000</v>
      </c>
      <c r="AP119" s="9" t="s">
        <v>133</v>
      </c>
      <c r="AQ119" s="9">
        <v>0</v>
      </c>
      <c r="AR119" s="11">
        <v>0</v>
      </c>
    </row>
    <row r="120" spans="1:44" ht="15.6" x14ac:dyDescent="0.3">
      <c r="A120" s="12" t="s">
        <v>1081</v>
      </c>
      <c r="B120" s="6" t="s">
        <v>8</v>
      </c>
      <c r="C120" s="7" t="s">
        <v>57</v>
      </c>
      <c r="D120" s="32">
        <v>43963</v>
      </c>
      <c r="E120" s="7">
        <v>2020</v>
      </c>
      <c r="F120" s="6" t="s">
        <v>1082</v>
      </c>
      <c r="G120" s="6" t="s">
        <v>1083</v>
      </c>
      <c r="H120" s="7" t="s">
        <v>72</v>
      </c>
      <c r="I120" s="6" t="s">
        <v>198</v>
      </c>
      <c r="J120" s="6">
        <v>2</v>
      </c>
      <c r="K120" s="13" t="s">
        <v>1084</v>
      </c>
      <c r="L120" s="7" t="s">
        <v>57</v>
      </c>
      <c r="M120" s="6" t="s">
        <v>1085</v>
      </c>
      <c r="N120" s="6">
        <v>28207</v>
      </c>
      <c r="O120" s="6" t="s">
        <v>1086</v>
      </c>
      <c r="P120" s="14" t="s">
        <v>1087</v>
      </c>
      <c r="Q120" s="6">
        <v>331511</v>
      </c>
      <c r="R120" s="6" t="s">
        <v>65</v>
      </c>
      <c r="S120" s="7" t="s">
        <v>77</v>
      </c>
      <c r="T120" s="7" t="s">
        <v>65</v>
      </c>
      <c r="U120" s="6" t="s">
        <v>67</v>
      </c>
      <c r="V120" s="11">
        <v>500000</v>
      </c>
      <c r="W120" s="11"/>
      <c r="X120" s="11"/>
      <c r="Y120" s="15">
        <v>0</v>
      </c>
      <c r="Z120" s="15">
        <v>1240</v>
      </c>
      <c r="AA120" s="15">
        <v>33124</v>
      </c>
      <c r="AB120" s="15">
        <v>325000000</v>
      </c>
      <c r="AC120" s="6"/>
      <c r="AD120" s="6">
        <v>4</v>
      </c>
      <c r="AE120" s="10" t="s">
        <v>9</v>
      </c>
      <c r="AF120" s="15">
        <v>500000</v>
      </c>
      <c r="AG120" s="21">
        <v>0</v>
      </c>
      <c r="AH120" s="15"/>
      <c r="AI120" s="15"/>
      <c r="AJ120" s="7">
        <v>0</v>
      </c>
      <c r="AK120" s="15">
        <v>1240</v>
      </c>
      <c r="AL120" s="15">
        <v>0</v>
      </c>
      <c r="AM120" s="15">
        <v>0</v>
      </c>
      <c r="AN120" s="29">
        <v>0</v>
      </c>
      <c r="AO120" s="15">
        <v>44000000</v>
      </c>
      <c r="AP120" s="9" t="s">
        <v>133</v>
      </c>
      <c r="AQ120" s="9">
        <v>0</v>
      </c>
      <c r="AR120" s="11">
        <v>0</v>
      </c>
    </row>
    <row r="121" spans="1:44" ht="15.6" x14ac:dyDescent="0.3">
      <c r="A121" s="12" t="s">
        <v>1088</v>
      </c>
      <c r="B121" s="6" t="s">
        <v>8</v>
      </c>
      <c r="C121" s="7" t="s">
        <v>57</v>
      </c>
      <c r="D121" s="32">
        <v>43965</v>
      </c>
      <c r="E121" s="7">
        <v>2020</v>
      </c>
      <c r="F121" s="6" t="s">
        <v>1089</v>
      </c>
      <c r="G121" s="6" t="s">
        <v>1090</v>
      </c>
      <c r="H121" s="7" t="s">
        <v>57</v>
      </c>
      <c r="I121" s="6" t="s">
        <v>354</v>
      </c>
      <c r="J121" s="6">
        <v>1</v>
      </c>
      <c r="K121" s="13" t="s">
        <v>1091</v>
      </c>
      <c r="L121" s="7" t="s">
        <v>57</v>
      </c>
      <c r="M121" s="6" t="s">
        <v>1092</v>
      </c>
      <c r="N121" s="6">
        <v>24068</v>
      </c>
      <c r="O121" s="6">
        <v>390352657411</v>
      </c>
      <c r="P121" s="14" t="s">
        <v>1093</v>
      </c>
      <c r="Q121" s="6">
        <v>326160</v>
      </c>
      <c r="R121" s="6" t="s">
        <v>65</v>
      </c>
      <c r="S121" s="7" t="s">
        <v>77</v>
      </c>
      <c r="T121" s="7" t="s">
        <v>65</v>
      </c>
      <c r="U121" s="6" t="s">
        <v>1022</v>
      </c>
      <c r="V121" s="11">
        <v>150000</v>
      </c>
      <c r="W121" s="11"/>
      <c r="X121" s="11"/>
      <c r="Y121" s="15">
        <v>41</v>
      </c>
      <c r="Z121" s="15">
        <v>0</v>
      </c>
      <c r="AA121" s="15">
        <v>33436</v>
      </c>
      <c r="AB121" s="15">
        <v>8478000</v>
      </c>
      <c r="AC121" s="6"/>
      <c r="AD121" s="6">
        <v>3</v>
      </c>
      <c r="AE121" s="10" t="s">
        <v>9</v>
      </c>
      <c r="AF121" s="15">
        <v>150000</v>
      </c>
      <c r="AG121" s="21">
        <v>0</v>
      </c>
      <c r="AH121" s="15"/>
      <c r="AI121" s="15"/>
      <c r="AJ121" s="7">
        <v>0</v>
      </c>
      <c r="AK121" s="15">
        <v>0</v>
      </c>
      <c r="AL121" s="15">
        <v>0</v>
      </c>
      <c r="AM121" s="15">
        <v>0</v>
      </c>
      <c r="AN121" s="29">
        <v>0</v>
      </c>
      <c r="AO121" s="15">
        <v>110556</v>
      </c>
      <c r="AP121" s="9" t="s">
        <v>133</v>
      </c>
      <c r="AQ121" s="9">
        <v>0</v>
      </c>
      <c r="AR121" s="11">
        <v>0</v>
      </c>
    </row>
    <row r="122" spans="1:44" ht="15.6" x14ac:dyDescent="0.3">
      <c r="A122" s="12" t="s">
        <v>1094</v>
      </c>
      <c r="B122" s="6" t="s">
        <v>8</v>
      </c>
      <c r="C122" s="7" t="s">
        <v>57</v>
      </c>
      <c r="D122" s="32">
        <v>43978</v>
      </c>
      <c r="E122" s="7">
        <v>2020</v>
      </c>
      <c r="F122" s="6" t="s">
        <v>1095</v>
      </c>
      <c r="G122" s="6" t="s">
        <v>1096</v>
      </c>
      <c r="H122" s="7" t="s">
        <v>57</v>
      </c>
      <c r="I122" s="6" t="s">
        <v>98</v>
      </c>
      <c r="J122" s="6">
        <v>2</v>
      </c>
      <c r="K122" s="13" t="s">
        <v>1097</v>
      </c>
      <c r="L122" s="7" t="s">
        <v>57</v>
      </c>
      <c r="M122" s="6" t="s">
        <v>1098</v>
      </c>
      <c r="N122" s="6">
        <v>90640</v>
      </c>
      <c r="O122" s="6" t="s">
        <v>1099</v>
      </c>
      <c r="P122" s="14" t="s">
        <v>1100</v>
      </c>
      <c r="Q122" s="6">
        <v>312112</v>
      </c>
      <c r="R122" s="6" t="s">
        <v>65</v>
      </c>
      <c r="S122" s="7" t="s">
        <v>77</v>
      </c>
      <c r="T122" s="7" t="s">
        <v>65</v>
      </c>
      <c r="U122" s="6" t="s">
        <v>1022</v>
      </c>
      <c r="V122" s="11">
        <v>500000</v>
      </c>
      <c r="W122" s="11"/>
      <c r="X122" s="11"/>
      <c r="Y122" s="15">
        <v>203</v>
      </c>
      <c r="Z122" s="15">
        <v>0</v>
      </c>
      <c r="AA122" s="15">
        <v>36816</v>
      </c>
      <c r="AB122" s="15">
        <v>17100000</v>
      </c>
      <c r="AC122" s="6"/>
      <c r="AD122" s="6">
        <v>5</v>
      </c>
      <c r="AE122" s="10" t="s">
        <v>9</v>
      </c>
      <c r="AF122" s="15">
        <v>500000</v>
      </c>
      <c r="AG122" s="21">
        <v>0</v>
      </c>
      <c r="AH122" s="15"/>
      <c r="AI122" s="15"/>
      <c r="AJ122" s="7">
        <v>0</v>
      </c>
      <c r="AK122" s="15">
        <v>0</v>
      </c>
      <c r="AL122" s="15">
        <v>0</v>
      </c>
      <c r="AM122" s="15">
        <v>0</v>
      </c>
      <c r="AN122" s="29">
        <v>0</v>
      </c>
      <c r="AO122" s="15">
        <v>702075</v>
      </c>
      <c r="AP122" s="9" t="s">
        <v>133</v>
      </c>
      <c r="AQ122" s="9">
        <v>0</v>
      </c>
      <c r="AR122" s="11">
        <v>0</v>
      </c>
    </row>
    <row r="123" spans="1:44" ht="15.6" x14ac:dyDescent="0.3">
      <c r="A123" s="12" t="s">
        <v>1101</v>
      </c>
      <c r="B123" s="6" t="s">
        <v>8</v>
      </c>
      <c r="C123" s="7" t="s">
        <v>57</v>
      </c>
      <c r="D123" s="32">
        <v>43986</v>
      </c>
      <c r="E123" s="7">
        <v>2020</v>
      </c>
      <c r="F123" s="6" t="s">
        <v>1102</v>
      </c>
      <c r="G123" s="6" t="s">
        <v>1103</v>
      </c>
      <c r="H123" s="7" t="s">
        <v>72</v>
      </c>
      <c r="I123" s="6" t="s">
        <v>173</v>
      </c>
      <c r="J123" s="6">
        <v>1</v>
      </c>
      <c r="K123" s="13" t="s">
        <v>1104</v>
      </c>
      <c r="L123" s="7" t="s">
        <v>57</v>
      </c>
      <c r="M123" s="6" t="s">
        <v>1105</v>
      </c>
      <c r="N123" s="6">
        <v>6108</v>
      </c>
      <c r="O123" s="6" t="s">
        <v>1106</v>
      </c>
      <c r="P123" s="14" t="s">
        <v>1107</v>
      </c>
      <c r="Q123" s="6">
        <v>331410</v>
      </c>
      <c r="R123" s="6" t="s">
        <v>65</v>
      </c>
      <c r="S123" s="7" t="s">
        <v>77</v>
      </c>
      <c r="T123" s="7" t="s">
        <v>65</v>
      </c>
      <c r="U123" s="6" t="s">
        <v>67</v>
      </c>
      <c r="V123" s="11">
        <v>150000</v>
      </c>
      <c r="W123" s="11"/>
      <c r="X123" s="11"/>
      <c r="Y123" s="15">
        <v>41</v>
      </c>
      <c r="Z123" s="15">
        <v>76</v>
      </c>
      <c r="AA123" s="15">
        <v>38740</v>
      </c>
      <c r="AB123" s="15">
        <v>23752478</v>
      </c>
      <c r="AC123" s="6"/>
      <c r="AD123" s="6">
        <v>2</v>
      </c>
      <c r="AE123" s="10" t="s">
        <v>9</v>
      </c>
      <c r="AF123" s="15">
        <v>150000</v>
      </c>
      <c r="AG123" s="21">
        <v>0</v>
      </c>
      <c r="AH123" s="15"/>
      <c r="AI123" s="15"/>
      <c r="AJ123" s="7">
        <v>0</v>
      </c>
      <c r="AK123" s="15">
        <v>76</v>
      </c>
      <c r="AL123" s="15">
        <v>0</v>
      </c>
      <c r="AM123" s="15">
        <v>0</v>
      </c>
      <c r="AN123" s="29">
        <v>0</v>
      </c>
      <c r="AO123" s="15">
        <v>50000</v>
      </c>
      <c r="AP123" s="9" t="s">
        <v>68</v>
      </c>
      <c r="AQ123" s="9">
        <v>0</v>
      </c>
      <c r="AR123" s="11">
        <v>0</v>
      </c>
    </row>
    <row r="124" spans="1:44" ht="15.6" x14ac:dyDescent="0.3">
      <c r="A124" s="12" t="s">
        <v>1108</v>
      </c>
      <c r="B124" s="6" t="s">
        <v>8</v>
      </c>
      <c r="C124" s="7" t="s">
        <v>57</v>
      </c>
      <c r="D124" s="32">
        <v>43997</v>
      </c>
      <c r="E124" s="7">
        <v>2020</v>
      </c>
      <c r="F124" s="6" t="s">
        <v>1109</v>
      </c>
      <c r="G124" s="6" t="s">
        <v>1110</v>
      </c>
      <c r="H124" s="7" t="s">
        <v>72</v>
      </c>
      <c r="I124" s="6" t="s">
        <v>669</v>
      </c>
      <c r="J124" s="6">
        <v>1</v>
      </c>
      <c r="K124" s="13" t="s">
        <v>1111</v>
      </c>
      <c r="L124" s="7" t="s">
        <v>72</v>
      </c>
      <c r="M124" s="6" t="s">
        <v>1112</v>
      </c>
      <c r="N124" s="6">
        <v>28337</v>
      </c>
      <c r="O124" s="6" t="s">
        <v>1113</v>
      </c>
      <c r="P124" s="14" t="s">
        <v>1114</v>
      </c>
      <c r="Q124" s="6">
        <v>334419</v>
      </c>
      <c r="R124" s="6" t="s">
        <v>65</v>
      </c>
      <c r="S124" s="7" t="s">
        <v>77</v>
      </c>
      <c r="T124" s="7" t="s">
        <v>65</v>
      </c>
      <c r="U124" s="6" t="s">
        <v>1115</v>
      </c>
      <c r="V124" s="11">
        <v>50000</v>
      </c>
      <c r="W124" s="11"/>
      <c r="X124" s="11"/>
      <c r="Y124" s="15">
        <v>15</v>
      </c>
      <c r="Z124" s="15">
        <v>9</v>
      </c>
      <c r="AA124" s="15">
        <v>34840</v>
      </c>
      <c r="AB124" s="15">
        <v>3240000</v>
      </c>
      <c r="AC124" s="6"/>
      <c r="AD124" s="6">
        <v>2</v>
      </c>
      <c r="AE124" s="10" t="s">
        <v>10</v>
      </c>
      <c r="AF124" s="15">
        <v>0</v>
      </c>
      <c r="AG124" s="21">
        <v>0</v>
      </c>
      <c r="AH124" s="15"/>
      <c r="AI124" s="15"/>
      <c r="AJ124" s="7">
        <v>0</v>
      </c>
      <c r="AK124" s="15">
        <v>9</v>
      </c>
      <c r="AL124" s="15">
        <v>0</v>
      </c>
      <c r="AM124" s="15">
        <v>0</v>
      </c>
      <c r="AN124" s="29">
        <v>0</v>
      </c>
      <c r="AO124" s="15">
        <v>900000</v>
      </c>
      <c r="AP124" s="9" t="s">
        <v>435</v>
      </c>
      <c r="AQ124" s="9">
        <v>0</v>
      </c>
      <c r="AR124" s="11">
        <v>0</v>
      </c>
    </row>
    <row r="125" spans="1:44" ht="15.6" x14ac:dyDescent="0.3">
      <c r="A125" s="6" t="s">
        <v>1116</v>
      </c>
      <c r="B125" s="6" t="s">
        <v>8</v>
      </c>
      <c r="C125" s="6" t="s">
        <v>57</v>
      </c>
      <c r="D125" s="32" t="s">
        <v>1117</v>
      </c>
      <c r="E125" s="6">
        <v>2020</v>
      </c>
      <c r="F125" s="6" t="s">
        <v>1118</v>
      </c>
      <c r="G125" s="6" t="s">
        <v>1119</v>
      </c>
      <c r="H125" s="6" t="s">
        <v>57</v>
      </c>
      <c r="I125" s="6" t="s">
        <v>1120</v>
      </c>
      <c r="J125" s="6">
        <v>1</v>
      </c>
      <c r="K125" s="6" t="s">
        <v>1121</v>
      </c>
      <c r="L125" s="6" t="s">
        <v>57</v>
      </c>
      <c r="M125" s="6" t="s">
        <v>1121</v>
      </c>
      <c r="N125" s="6">
        <v>27537</v>
      </c>
      <c r="O125" s="6" t="s">
        <v>1122</v>
      </c>
      <c r="P125" s="14" t="s">
        <v>1123</v>
      </c>
      <c r="Q125" s="6">
        <v>322291</v>
      </c>
      <c r="R125" s="6" t="s">
        <v>65</v>
      </c>
      <c r="S125" s="6" t="s">
        <v>77</v>
      </c>
      <c r="T125" s="6" t="s">
        <v>65</v>
      </c>
      <c r="U125" s="6" t="s">
        <v>427</v>
      </c>
      <c r="V125" s="11">
        <v>350000</v>
      </c>
      <c r="W125" s="28"/>
      <c r="X125" s="28"/>
      <c r="Y125" s="12">
        <v>66</v>
      </c>
      <c r="Z125" s="12">
        <v>0</v>
      </c>
      <c r="AA125" s="23">
        <v>687</v>
      </c>
      <c r="AB125" s="23">
        <v>3681000</v>
      </c>
      <c r="AC125" s="30"/>
      <c r="AD125" s="12">
        <v>3</v>
      </c>
      <c r="AE125" s="12" t="s">
        <v>9</v>
      </c>
      <c r="AF125" s="23">
        <v>350000</v>
      </c>
      <c r="AG125" s="23">
        <v>0</v>
      </c>
      <c r="AH125" s="23"/>
      <c r="AI125" s="23"/>
      <c r="AJ125" s="12">
        <v>0</v>
      </c>
      <c r="AK125" s="12">
        <v>0</v>
      </c>
      <c r="AL125" s="23">
        <v>0</v>
      </c>
      <c r="AM125" s="23">
        <v>0</v>
      </c>
      <c r="AN125" s="23">
        <v>0</v>
      </c>
      <c r="AO125" s="23">
        <v>145231</v>
      </c>
      <c r="AP125" s="30" t="s">
        <v>133</v>
      </c>
      <c r="AQ125" s="27">
        <v>0</v>
      </c>
      <c r="AR125" s="27">
        <v>0</v>
      </c>
    </row>
    <row r="126" spans="1:44" ht="15.6" x14ac:dyDescent="0.3">
      <c r="A126" s="6" t="s">
        <v>1124</v>
      </c>
      <c r="B126" s="6" t="s">
        <v>8</v>
      </c>
      <c r="C126" s="6" t="s">
        <v>57</v>
      </c>
      <c r="D126" s="32" t="s">
        <v>1125</v>
      </c>
      <c r="E126" s="6">
        <v>2020</v>
      </c>
      <c r="F126" s="6" t="s">
        <v>1126</v>
      </c>
      <c r="G126" s="6" t="s">
        <v>1127</v>
      </c>
      <c r="H126" s="6" t="s">
        <v>72</v>
      </c>
      <c r="I126" s="6" t="s">
        <v>221</v>
      </c>
      <c r="J126" s="6">
        <v>1</v>
      </c>
      <c r="K126" s="6" t="s">
        <v>1128</v>
      </c>
      <c r="L126" s="6" t="s">
        <v>72</v>
      </c>
      <c r="M126" s="6" t="s">
        <v>1129</v>
      </c>
      <c r="N126" s="6">
        <v>27834</v>
      </c>
      <c r="O126" s="6" t="s">
        <v>1130</v>
      </c>
      <c r="P126" s="14" t="s">
        <v>1131</v>
      </c>
      <c r="Q126" s="6">
        <v>336612</v>
      </c>
      <c r="R126" s="6" t="s">
        <v>65</v>
      </c>
      <c r="S126" s="6" t="s">
        <v>77</v>
      </c>
      <c r="T126" s="6" t="s">
        <v>65</v>
      </c>
      <c r="U126" s="6" t="s">
        <v>427</v>
      </c>
      <c r="V126" s="11">
        <v>180000</v>
      </c>
      <c r="W126" s="28"/>
      <c r="X126" s="28"/>
      <c r="Y126" s="12">
        <v>54</v>
      </c>
      <c r="Z126" s="12">
        <v>180</v>
      </c>
      <c r="AA126" s="23">
        <v>789</v>
      </c>
      <c r="AB126" s="23">
        <v>8879000</v>
      </c>
      <c r="AC126" s="30"/>
      <c r="AD126" s="12">
        <v>2</v>
      </c>
      <c r="AE126" s="12" t="s">
        <v>11</v>
      </c>
      <c r="AF126" s="23">
        <v>0</v>
      </c>
      <c r="AG126" s="23">
        <v>180000</v>
      </c>
      <c r="AH126" s="23"/>
      <c r="AI126" s="23"/>
      <c r="AJ126" s="12">
        <v>106</v>
      </c>
      <c r="AK126" s="12">
        <v>180</v>
      </c>
      <c r="AL126" s="23">
        <v>886</v>
      </c>
      <c r="AM126" s="23">
        <v>8895130</v>
      </c>
      <c r="AN126" s="23">
        <v>0</v>
      </c>
      <c r="AO126" s="23">
        <v>60000</v>
      </c>
      <c r="AP126" s="30" t="s">
        <v>68</v>
      </c>
      <c r="AQ126" s="27">
        <v>60000</v>
      </c>
      <c r="AR126" s="27">
        <v>180000</v>
      </c>
    </row>
    <row r="127" spans="1:44" ht="15.6" x14ac:dyDescent="0.3">
      <c r="A127" s="6" t="s">
        <v>1132</v>
      </c>
      <c r="B127" s="6" t="s">
        <v>8</v>
      </c>
      <c r="C127" s="6" t="s">
        <v>57</v>
      </c>
      <c r="D127" s="32" t="s">
        <v>1133</v>
      </c>
      <c r="E127" s="6">
        <v>2020</v>
      </c>
      <c r="F127" s="6" t="s">
        <v>1134</v>
      </c>
      <c r="G127" s="6" t="s">
        <v>1135</v>
      </c>
      <c r="H127" s="6" t="s">
        <v>72</v>
      </c>
      <c r="I127" s="6" t="s">
        <v>322</v>
      </c>
      <c r="J127" s="6">
        <v>2</v>
      </c>
      <c r="K127" s="6" t="s">
        <v>1136</v>
      </c>
      <c r="L127" s="6" t="s">
        <v>72</v>
      </c>
      <c r="M127" s="6" t="s">
        <v>1137</v>
      </c>
      <c r="N127" s="6">
        <v>28147</v>
      </c>
      <c r="O127" s="6" t="s">
        <v>1138</v>
      </c>
      <c r="P127" s="14" t="s">
        <v>1139</v>
      </c>
      <c r="Q127" s="6">
        <v>336390</v>
      </c>
      <c r="R127" s="6" t="s">
        <v>65</v>
      </c>
      <c r="S127" s="6" t="s">
        <v>77</v>
      </c>
      <c r="T127" s="6" t="s">
        <v>65</v>
      </c>
      <c r="U127" s="6" t="s">
        <v>427</v>
      </c>
      <c r="V127" s="11">
        <v>100000</v>
      </c>
      <c r="W127" s="28"/>
      <c r="X127" s="28"/>
      <c r="Y127" s="12">
        <v>55</v>
      </c>
      <c r="Z127" s="12">
        <v>486</v>
      </c>
      <c r="AA127" s="23">
        <v>844</v>
      </c>
      <c r="AB127" s="23">
        <v>40500000</v>
      </c>
      <c r="AC127" s="30"/>
      <c r="AD127" s="12">
        <v>3</v>
      </c>
      <c r="AE127" s="12" t="s">
        <v>9</v>
      </c>
      <c r="AF127" s="23">
        <v>100000</v>
      </c>
      <c r="AG127" s="23">
        <v>0</v>
      </c>
      <c r="AH127" s="23"/>
      <c r="AI127" s="23"/>
      <c r="AJ127" s="12">
        <v>0</v>
      </c>
      <c r="AK127" s="12">
        <v>0</v>
      </c>
      <c r="AL127" s="23">
        <v>0</v>
      </c>
      <c r="AM127" s="23">
        <v>0</v>
      </c>
      <c r="AN127" s="23">
        <v>0</v>
      </c>
      <c r="AO127" s="23">
        <v>919650</v>
      </c>
      <c r="AP127" s="30" t="s">
        <v>133</v>
      </c>
      <c r="AQ127" s="27">
        <v>0</v>
      </c>
      <c r="AR127" s="27">
        <v>0</v>
      </c>
    </row>
    <row r="128" spans="1:44" ht="15.6" x14ac:dyDescent="0.3">
      <c r="A128" s="6" t="s">
        <v>1140</v>
      </c>
      <c r="B128" s="6" t="s">
        <v>8</v>
      </c>
      <c r="C128" s="6" t="s">
        <v>57</v>
      </c>
      <c r="D128" s="32" t="s">
        <v>1141</v>
      </c>
      <c r="E128" s="6">
        <v>2020</v>
      </c>
      <c r="F128" s="6" t="s">
        <v>1142</v>
      </c>
      <c r="G128" s="6" t="s">
        <v>1143</v>
      </c>
      <c r="H128" s="6" t="s">
        <v>57</v>
      </c>
      <c r="I128" s="6" t="s">
        <v>1144</v>
      </c>
      <c r="J128" s="6">
        <v>1</v>
      </c>
      <c r="K128" s="6" t="s">
        <v>1145</v>
      </c>
      <c r="L128" s="6" t="s">
        <v>57</v>
      </c>
      <c r="M128" s="6" t="s">
        <v>1146</v>
      </c>
      <c r="N128" s="6">
        <v>28306</v>
      </c>
      <c r="O128" s="6" t="s">
        <v>1147</v>
      </c>
      <c r="P128" s="14" t="s">
        <v>1148</v>
      </c>
      <c r="Q128" s="6">
        <v>493110</v>
      </c>
      <c r="R128" s="6" t="s">
        <v>65</v>
      </c>
      <c r="S128" s="6" t="s">
        <v>66</v>
      </c>
      <c r="T128" s="6" t="s">
        <v>65</v>
      </c>
      <c r="U128" s="6" t="s">
        <v>418</v>
      </c>
      <c r="V128" s="11">
        <v>400000</v>
      </c>
      <c r="W128" s="28"/>
      <c r="X128" s="28"/>
      <c r="Y128" s="12">
        <v>106</v>
      </c>
      <c r="Z128" s="12">
        <v>0</v>
      </c>
      <c r="AA128" s="23">
        <v>725</v>
      </c>
      <c r="AB128" s="23">
        <v>24930000</v>
      </c>
      <c r="AC128" s="30"/>
      <c r="AD128" s="12">
        <v>4</v>
      </c>
      <c r="AE128" s="12" t="s">
        <v>9</v>
      </c>
      <c r="AF128" s="23">
        <v>400000</v>
      </c>
      <c r="AG128" s="23">
        <v>0</v>
      </c>
      <c r="AH128" s="23"/>
      <c r="AI128" s="23"/>
      <c r="AJ128" s="12">
        <v>0</v>
      </c>
      <c r="AK128" s="12">
        <v>0</v>
      </c>
      <c r="AL128" s="23">
        <v>0</v>
      </c>
      <c r="AM128" s="23">
        <v>0</v>
      </c>
      <c r="AN128" s="23">
        <v>0</v>
      </c>
      <c r="AO128" s="23">
        <v>175000</v>
      </c>
      <c r="AP128" s="30" t="s">
        <v>68</v>
      </c>
      <c r="AQ128" s="27">
        <v>0</v>
      </c>
      <c r="AR128" s="27">
        <v>0</v>
      </c>
    </row>
    <row r="129" spans="1:44" ht="15.6" x14ac:dyDescent="0.3">
      <c r="A129" s="6" t="s">
        <v>1149</v>
      </c>
      <c r="B129" s="6" t="s">
        <v>8</v>
      </c>
      <c r="C129" s="6" t="s">
        <v>57</v>
      </c>
      <c r="D129" s="32" t="s">
        <v>1150</v>
      </c>
      <c r="E129" s="6">
        <v>2020</v>
      </c>
      <c r="F129" s="6" t="s">
        <v>1151</v>
      </c>
      <c r="G129" s="6" t="s">
        <v>1152</v>
      </c>
      <c r="H129" s="6" t="s">
        <v>72</v>
      </c>
      <c r="I129" s="6" t="s">
        <v>138</v>
      </c>
      <c r="J129" s="6">
        <v>1</v>
      </c>
      <c r="K129" s="6" t="s">
        <v>1153</v>
      </c>
      <c r="L129" s="6" t="s">
        <v>72</v>
      </c>
      <c r="M129" s="6" t="s">
        <v>1154</v>
      </c>
      <c r="N129" s="6">
        <v>27889</v>
      </c>
      <c r="O129" s="6" t="s">
        <v>1155</v>
      </c>
      <c r="P129" s="14" t="s">
        <v>1156</v>
      </c>
      <c r="Q129" s="6">
        <v>333413</v>
      </c>
      <c r="R129" s="6" t="s">
        <v>65</v>
      </c>
      <c r="S129" s="6" t="s">
        <v>77</v>
      </c>
      <c r="T129" s="6" t="s">
        <v>65</v>
      </c>
      <c r="U129" s="6" t="s">
        <v>427</v>
      </c>
      <c r="V129" s="11">
        <v>120000</v>
      </c>
      <c r="W129" s="28"/>
      <c r="X129" s="28"/>
      <c r="Y129" s="12">
        <v>35</v>
      </c>
      <c r="Z129" s="12">
        <v>18</v>
      </c>
      <c r="AA129" s="23">
        <v>731</v>
      </c>
      <c r="AB129" s="23">
        <v>1305000</v>
      </c>
      <c r="AC129" s="30"/>
      <c r="AD129" s="12">
        <v>3</v>
      </c>
      <c r="AE129" s="12" t="s">
        <v>10</v>
      </c>
      <c r="AF129" s="23">
        <v>0</v>
      </c>
      <c r="AG129" s="23">
        <v>0</v>
      </c>
      <c r="AH129" s="23"/>
      <c r="AI129" s="23"/>
      <c r="AJ129" s="12">
        <v>0</v>
      </c>
      <c r="AK129" s="12">
        <v>0</v>
      </c>
      <c r="AL129" s="23">
        <v>0</v>
      </c>
      <c r="AM129" s="23">
        <v>0</v>
      </c>
      <c r="AN129" s="23">
        <v>0</v>
      </c>
      <c r="AO129" s="23">
        <v>73000</v>
      </c>
      <c r="AP129" s="30" t="s">
        <v>68</v>
      </c>
      <c r="AQ129" s="27">
        <v>0</v>
      </c>
      <c r="AR129" s="27">
        <v>0</v>
      </c>
    </row>
    <row r="130" spans="1:44" ht="15.6" x14ac:dyDescent="0.3">
      <c r="A130" s="6" t="s">
        <v>1157</v>
      </c>
      <c r="B130" s="6" t="s">
        <v>8</v>
      </c>
      <c r="C130" s="6" t="s">
        <v>57</v>
      </c>
      <c r="D130" s="32" t="s">
        <v>1158</v>
      </c>
      <c r="E130" s="6">
        <v>2020</v>
      </c>
      <c r="F130" s="6" t="s">
        <v>1159</v>
      </c>
      <c r="G130" s="6" t="s">
        <v>1160</v>
      </c>
      <c r="H130" s="6" t="s">
        <v>57</v>
      </c>
      <c r="I130" s="6" t="s">
        <v>1161</v>
      </c>
      <c r="J130" s="6">
        <v>2</v>
      </c>
      <c r="K130" s="6" t="s">
        <v>1162</v>
      </c>
      <c r="L130" s="6" t="s">
        <v>57</v>
      </c>
      <c r="M130" s="6" t="s">
        <v>1163</v>
      </c>
      <c r="N130" s="6">
        <v>28762</v>
      </c>
      <c r="O130" s="6" t="s">
        <v>1164</v>
      </c>
      <c r="P130" s="14" t="s">
        <v>1165</v>
      </c>
      <c r="Q130" s="6">
        <v>314910</v>
      </c>
      <c r="R130" s="6">
        <v>315220</v>
      </c>
      <c r="S130" s="6" t="s">
        <v>77</v>
      </c>
      <c r="T130" s="6" t="s">
        <v>77</v>
      </c>
      <c r="U130" s="6" t="s">
        <v>418</v>
      </c>
      <c r="V130" s="11">
        <v>210000</v>
      </c>
      <c r="W130" s="28"/>
      <c r="X130" s="28"/>
      <c r="Y130" s="12">
        <v>63</v>
      </c>
      <c r="Z130" s="12">
        <v>0</v>
      </c>
      <c r="AA130" s="23">
        <v>707</v>
      </c>
      <c r="AB130" s="23">
        <v>965691</v>
      </c>
      <c r="AC130" s="30"/>
      <c r="AD130" s="12">
        <v>5</v>
      </c>
      <c r="AE130" s="12" t="s">
        <v>9</v>
      </c>
      <c r="AF130" s="23">
        <v>210000</v>
      </c>
      <c r="AG130" s="23">
        <v>0</v>
      </c>
      <c r="AH130" s="23"/>
      <c r="AI130" s="23"/>
      <c r="AJ130" s="12">
        <v>0</v>
      </c>
      <c r="AK130" s="12">
        <v>0</v>
      </c>
      <c r="AL130" s="23">
        <v>0</v>
      </c>
      <c r="AM130" s="23">
        <v>0</v>
      </c>
      <c r="AN130" s="23">
        <v>0</v>
      </c>
      <c r="AO130" s="23">
        <v>105000</v>
      </c>
      <c r="AP130" s="30" t="s">
        <v>68</v>
      </c>
      <c r="AQ130" s="27">
        <v>0</v>
      </c>
      <c r="AR130" s="27">
        <v>0</v>
      </c>
    </row>
    <row r="131" spans="1:44" ht="15.6" x14ac:dyDescent="0.3">
      <c r="A131" s="6" t="s">
        <v>1166</v>
      </c>
      <c r="B131" s="6" t="s">
        <v>8</v>
      </c>
      <c r="C131" s="6" t="s">
        <v>57</v>
      </c>
      <c r="D131" s="32" t="s">
        <v>1167</v>
      </c>
      <c r="E131" s="6">
        <v>2020</v>
      </c>
      <c r="F131" s="6" t="s">
        <v>1168</v>
      </c>
      <c r="G131" s="6" t="s">
        <v>1169</v>
      </c>
      <c r="H131" s="6" t="s">
        <v>72</v>
      </c>
      <c r="I131" s="6" t="s">
        <v>402</v>
      </c>
      <c r="J131" s="6">
        <v>3</v>
      </c>
      <c r="K131" s="6" t="s">
        <v>1170</v>
      </c>
      <c r="L131" s="6" t="s">
        <v>72</v>
      </c>
      <c r="M131" s="6" t="s">
        <v>1171</v>
      </c>
      <c r="N131" s="6">
        <v>28110</v>
      </c>
      <c r="O131" s="6" t="s">
        <v>1172</v>
      </c>
      <c r="P131" s="14" t="s">
        <v>1173</v>
      </c>
      <c r="Q131" s="6">
        <v>327420</v>
      </c>
      <c r="R131" s="6" t="s">
        <v>65</v>
      </c>
      <c r="S131" s="6" t="s">
        <v>77</v>
      </c>
      <c r="T131" s="6" t="s">
        <v>65</v>
      </c>
      <c r="U131" s="6" t="s">
        <v>1174</v>
      </c>
      <c r="V131" s="11">
        <v>50000</v>
      </c>
      <c r="W131" s="28"/>
      <c r="X131" s="28"/>
      <c r="Y131" s="12">
        <v>31</v>
      </c>
      <c r="Z131" s="12">
        <v>20</v>
      </c>
      <c r="AA131" s="23">
        <v>865</v>
      </c>
      <c r="AB131" s="23">
        <v>4500000</v>
      </c>
      <c r="AC131" s="30"/>
      <c r="AD131" s="12">
        <v>2</v>
      </c>
      <c r="AE131" s="12" t="s">
        <v>9</v>
      </c>
      <c r="AF131" s="23">
        <v>50000</v>
      </c>
      <c r="AG131" s="23">
        <v>0</v>
      </c>
      <c r="AH131" s="23"/>
      <c r="AI131" s="23"/>
      <c r="AJ131" s="12">
        <v>0</v>
      </c>
      <c r="AK131" s="12">
        <v>0</v>
      </c>
      <c r="AL131" s="23">
        <v>0</v>
      </c>
      <c r="AM131" s="23">
        <v>0</v>
      </c>
      <c r="AN131" s="23">
        <v>0</v>
      </c>
      <c r="AO131" s="23">
        <v>326000</v>
      </c>
      <c r="AP131" s="30" t="s">
        <v>133</v>
      </c>
      <c r="AQ131" s="27">
        <v>0</v>
      </c>
      <c r="AR131" s="27">
        <v>0</v>
      </c>
    </row>
    <row r="132" spans="1:44" ht="15.6" x14ac:dyDescent="0.3">
      <c r="A132" s="6" t="s">
        <v>1175</v>
      </c>
      <c r="B132" s="6" t="s">
        <v>8</v>
      </c>
      <c r="C132" s="6" t="s">
        <v>57</v>
      </c>
      <c r="D132" s="32" t="s">
        <v>1176</v>
      </c>
      <c r="E132" s="6">
        <v>2020</v>
      </c>
      <c r="F132" s="6" t="s">
        <v>1177</v>
      </c>
      <c r="G132" s="6" t="s">
        <v>1178</v>
      </c>
      <c r="H132" s="6" t="s">
        <v>72</v>
      </c>
      <c r="I132" s="6" t="s">
        <v>476</v>
      </c>
      <c r="J132" s="6">
        <v>2</v>
      </c>
      <c r="K132" s="6" t="s">
        <v>1179</v>
      </c>
      <c r="L132" s="6" t="s">
        <v>72</v>
      </c>
      <c r="M132" s="6" t="s">
        <v>1180</v>
      </c>
      <c r="N132" s="6">
        <v>28658</v>
      </c>
      <c r="O132" s="6" t="s">
        <v>1181</v>
      </c>
      <c r="P132" s="6" t="s">
        <v>1182</v>
      </c>
      <c r="Q132" s="6">
        <v>336211</v>
      </c>
      <c r="R132" s="6" t="s">
        <v>65</v>
      </c>
      <c r="S132" s="6" t="s">
        <v>77</v>
      </c>
      <c r="T132" s="6" t="s">
        <v>65</v>
      </c>
      <c r="U132" s="6" t="s">
        <v>1174</v>
      </c>
      <c r="V132" s="11">
        <v>150000</v>
      </c>
      <c r="W132" s="28"/>
      <c r="X132" s="28"/>
      <c r="Y132" s="12">
        <v>72</v>
      </c>
      <c r="Z132" s="12">
        <v>24</v>
      </c>
      <c r="AA132" s="23">
        <v>829</v>
      </c>
      <c r="AB132" s="23">
        <v>6435000</v>
      </c>
      <c r="AC132" s="30"/>
      <c r="AD132" s="12">
        <v>5</v>
      </c>
      <c r="AE132" s="12" t="s">
        <v>9</v>
      </c>
      <c r="AF132" s="23">
        <v>150000</v>
      </c>
      <c r="AG132" s="23">
        <v>0</v>
      </c>
      <c r="AH132" s="23"/>
      <c r="AI132" s="23"/>
      <c r="AJ132" s="12">
        <v>0</v>
      </c>
      <c r="AK132" s="12">
        <v>0</v>
      </c>
      <c r="AL132" s="23">
        <v>0</v>
      </c>
      <c r="AM132" s="23">
        <v>0</v>
      </c>
      <c r="AN132" s="23">
        <v>0</v>
      </c>
      <c r="AO132" s="23">
        <v>76378</v>
      </c>
      <c r="AP132" s="30" t="s">
        <v>133</v>
      </c>
      <c r="AQ132" s="27">
        <v>0</v>
      </c>
      <c r="AR132" s="27">
        <v>0</v>
      </c>
    </row>
    <row r="133" spans="1:44" ht="15.6" x14ac:dyDescent="0.3">
      <c r="A133" s="6" t="s">
        <v>1183</v>
      </c>
      <c r="B133" s="6" t="s">
        <v>8</v>
      </c>
      <c r="C133" s="6" t="s">
        <v>57</v>
      </c>
      <c r="D133" s="32" t="s">
        <v>1184</v>
      </c>
      <c r="E133" s="6">
        <v>2020</v>
      </c>
      <c r="F133" s="6" t="s">
        <v>1185</v>
      </c>
      <c r="G133" s="6" t="s">
        <v>1186</v>
      </c>
      <c r="H133" s="6" t="s">
        <v>72</v>
      </c>
      <c r="I133" s="6" t="s">
        <v>690</v>
      </c>
      <c r="J133" s="6">
        <v>2</v>
      </c>
      <c r="K133" s="6" t="s">
        <v>1187</v>
      </c>
      <c r="L133" s="6" t="s">
        <v>72</v>
      </c>
      <c r="M133" s="6" t="s">
        <v>1188</v>
      </c>
      <c r="N133" s="6">
        <v>27030</v>
      </c>
      <c r="O133" s="6" t="s">
        <v>1189</v>
      </c>
      <c r="P133" s="14" t="s">
        <v>1190</v>
      </c>
      <c r="Q133" s="6">
        <v>314999</v>
      </c>
      <c r="R133" s="6" t="s">
        <v>65</v>
      </c>
      <c r="S133" s="6" t="s">
        <v>77</v>
      </c>
      <c r="T133" s="6" t="s">
        <v>65</v>
      </c>
      <c r="U133" s="6" t="s">
        <v>427</v>
      </c>
      <c r="V133" s="11">
        <v>75000</v>
      </c>
      <c r="W133" s="28"/>
      <c r="X133" s="28"/>
      <c r="Y133" s="12">
        <v>30</v>
      </c>
      <c r="Z133" s="12">
        <v>259</v>
      </c>
      <c r="AA133" s="23">
        <v>716</v>
      </c>
      <c r="AB133" s="23">
        <v>4086488</v>
      </c>
      <c r="AC133" s="30"/>
      <c r="AD133" s="12">
        <v>3</v>
      </c>
      <c r="AE133" s="12" t="s">
        <v>9</v>
      </c>
      <c r="AF133" s="23">
        <v>75000</v>
      </c>
      <c r="AG133" s="23">
        <v>0</v>
      </c>
      <c r="AH133" s="23"/>
      <c r="AI133" s="23"/>
      <c r="AJ133" s="12">
        <v>0</v>
      </c>
      <c r="AK133" s="12">
        <v>0</v>
      </c>
      <c r="AL133" s="23">
        <v>0</v>
      </c>
      <c r="AM133" s="23">
        <v>0</v>
      </c>
      <c r="AN133" s="23">
        <v>0</v>
      </c>
      <c r="AO133" s="23">
        <v>128531</v>
      </c>
      <c r="AP133" s="30" t="s">
        <v>68</v>
      </c>
      <c r="AQ133" s="27">
        <v>0</v>
      </c>
      <c r="AR133" s="27">
        <v>0</v>
      </c>
    </row>
    <row r="134" spans="1:44" ht="15.6" x14ac:dyDescent="0.3">
      <c r="A134" s="6" t="s">
        <v>1191</v>
      </c>
      <c r="B134" s="6" t="s">
        <v>8</v>
      </c>
      <c r="C134" s="6" t="s">
        <v>57</v>
      </c>
      <c r="D134" s="32" t="s">
        <v>1192</v>
      </c>
      <c r="E134" s="6">
        <v>2020</v>
      </c>
      <c r="F134" s="6" t="s">
        <v>1193</v>
      </c>
      <c r="G134" s="6" t="s">
        <v>1194</v>
      </c>
      <c r="H134" s="6" t="s">
        <v>72</v>
      </c>
      <c r="I134" s="6" t="s">
        <v>158</v>
      </c>
      <c r="J134" s="6">
        <v>1</v>
      </c>
      <c r="K134" s="6" t="s">
        <v>1195</v>
      </c>
      <c r="L134" s="6" t="s">
        <v>72</v>
      </c>
      <c r="M134" s="6" t="s">
        <v>1196</v>
      </c>
      <c r="N134" s="6">
        <v>27944</v>
      </c>
      <c r="O134" s="6" t="s">
        <v>1197</v>
      </c>
      <c r="P134" s="14" t="s">
        <v>1198</v>
      </c>
      <c r="Q134" s="6">
        <v>331210</v>
      </c>
      <c r="R134" s="6" t="s">
        <v>65</v>
      </c>
      <c r="S134" s="6" t="s">
        <v>77</v>
      </c>
      <c r="T134" s="6" t="s">
        <v>65</v>
      </c>
      <c r="U134" s="6" t="s">
        <v>67</v>
      </c>
      <c r="V134" s="11">
        <v>60000</v>
      </c>
      <c r="W134" s="28"/>
      <c r="X134" s="28"/>
      <c r="Y134" s="12">
        <v>25</v>
      </c>
      <c r="Z134" s="12">
        <v>6</v>
      </c>
      <c r="AA134" s="23">
        <v>664</v>
      </c>
      <c r="AB134" s="23">
        <v>433982</v>
      </c>
      <c r="AC134" s="30"/>
      <c r="AD134" s="12">
        <v>2</v>
      </c>
      <c r="AE134" s="12" t="s">
        <v>9</v>
      </c>
      <c r="AF134" s="23">
        <v>45000</v>
      </c>
      <c r="AG134" s="23">
        <v>15000</v>
      </c>
      <c r="AH134" s="23"/>
      <c r="AI134" s="23"/>
      <c r="AJ134" s="12">
        <v>7</v>
      </c>
      <c r="AK134" s="12">
        <v>6</v>
      </c>
      <c r="AL134" s="23">
        <v>848</v>
      </c>
      <c r="AM134" s="23">
        <v>132100</v>
      </c>
      <c r="AN134" s="23">
        <v>0</v>
      </c>
      <c r="AO134" s="23">
        <v>20000</v>
      </c>
      <c r="AP134" s="30" t="s">
        <v>68</v>
      </c>
      <c r="AQ134" s="27">
        <v>5000</v>
      </c>
      <c r="AR134" s="27">
        <v>15000</v>
      </c>
    </row>
    <row r="135" spans="1:44" ht="15.6" x14ac:dyDescent="0.3">
      <c r="A135" s="6" t="s">
        <v>1199</v>
      </c>
      <c r="B135" s="6" t="s">
        <v>8</v>
      </c>
      <c r="C135" s="6" t="s">
        <v>57</v>
      </c>
      <c r="D135" s="32" t="s">
        <v>1200</v>
      </c>
      <c r="E135" s="6">
        <v>2020</v>
      </c>
      <c r="F135" s="6" t="s">
        <v>1201</v>
      </c>
      <c r="G135" s="6" t="s">
        <v>1202</v>
      </c>
      <c r="H135" s="6" t="s">
        <v>72</v>
      </c>
      <c r="I135" s="6" t="s">
        <v>375</v>
      </c>
      <c r="J135" s="6">
        <v>1</v>
      </c>
      <c r="K135" s="6" t="s">
        <v>1203</v>
      </c>
      <c r="L135" s="6" t="s">
        <v>72</v>
      </c>
      <c r="M135" s="6" t="s">
        <v>1204</v>
      </c>
      <c r="N135" s="6">
        <v>27804</v>
      </c>
      <c r="O135" s="6" t="s">
        <v>1205</v>
      </c>
      <c r="P135" s="14" t="s">
        <v>1206</v>
      </c>
      <c r="Q135" s="6">
        <v>326150</v>
      </c>
      <c r="R135" s="6" t="s">
        <v>65</v>
      </c>
      <c r="S135" s="6" t="s">
        <v>77</v>
      </c>
      <c r="T135" s="6" t="s">
        <v>65</v>
      </c>
      <c r="U135" s="6" t="s">
        <v>418</v>
      </c>
      <c r="V135" s="11">
        <v>100000</v>
      </c>
      <c r="W135" s="28"/>
      <c r="X135" s="28"/>
      <c r="Y135" s="12">
        <v>34</v>
      </c>
      <c r="Z135" s="12">
        <v>2687</v>
      </c>
      <c r="AA135" s="23">
        <v>785</v>
      </c>
      <c r="AB135" s="23">
        <v>22140000</v>
      </c>
      <c r="AC135" s="30"/>
      <c r="AD135" s="12">
        <v>5</v>
      </c>
      <c r="AE135" s="12" t="s">
        <v>9</v>
      </c>
      <c r="AF135" s="23">
        <v>100000</v>
      </c>
      <c r="AG135" s="23">
        <v>0</v>
      </c>
      <c r="AH135" s="23"/>
      <c r="AI135" s="23"/>
      <c r="AJ135" s="12">
        <v>0</v>
      </c>
      <c r="AK135" s="12">
        <v>0</v>
      </c>
      <c r="AL135" s="23">
        <v>0</v>
      </c>
      <c r="AM135" s="23">
        <v>0</v>
      </c>
      <c r="AN135" s="23">
        <v>0</v>
      </c>
      <c r="AO135" s="23">
        <v>545279</v>
      </c>
      <c r="AP135" s="30" t="s">
        <v>68</v>
      </c>
      <c r="AQ135" s="27">
        <v>0</v>
      </c>
      <c r="AR135" s="27">
        <v>0</v>
      </c>
    </row>
    <row r="136" spans="1:44" ht="15.6" x14ac:dyDescent="0.3">
      <c r="A136" s="6" t="s">
        <v>1207</v>
      </c>
      <c r="B136" s="6" t="s">
        <v>8</v>
      </c>
      <c r="C136" s="6" t="s">
        <v>57</v>
      </c>
      <c r="D136" s="32" t="s">
        <v>1208</v>
      </c>
      <c r="E136" s="6">
        <v>2020</v>
      </c>
      <c r="F136" s="6" t="s">
        <v>1209</v>
      </c>
      <c r="G136" s="6" t="s">
        <v>1210</v>
      </c>
      <c r="H136" s="6" t="s">
        <v>72</v>
      </c>
      <c r="I136" s="6" t="s">
        <v>366</v>
      </c>
      <c r="J136" s="6">
        <v>1</v>
      </c>
      <c r="K136" s="6" t="s">
        <v>1211</v>
      </c>
      <c r="L136" s="6" t="s">
        <v>72</v>
      </c>
      <c r="M136" s="6" t="s">
        <v>1212</v>
      </c>
      <c r="N136" s="6">
        <v>28352</v>
      </c>
      <c r="O136" s="6" t="s">
        <v>1213</v>
      </c>
      <c r="P136" s="14" t="s">
        <v>1214</v>
      </c>
      <c r="Q136" s="6">
        <v>321999</v>
      </c>
      <c r="R136" s="6" t="s">
        <v>65</v>
      </c>
      <c r="S136" s="6" t="s">
        <v>77</v>
      </c>
      <c r="T136" s="6" t="s">
        <v>65</v>
      </c>
      <c r="U136" s="6" t="s">
        <v>1215</v>
      </c>
      <c r="V136" s="11">
        <v>100000</v>
      </c>
      <c r="W136" s="28"/>
      <c r="X136" s="28"/>
      <c r="Y136" s="12">
        <v>46</v>
      </c>
      <c r="Z136" s="12">
        <v>0</v>
      </c>
      <c r="AA136" s="23">
        <v>698</v>
      </c>
      <c r="AB136" s="23">
        <v>17550000</v>
      </c>
      <c r="AC136" s="30"/>
      <c r="AD136" s="12">
        <v>4</v>
      </c>
      <c r="AE136" s="12" t="s">
        <v>9</v>
      </c>
      <c r="AF136" s="23">
        <v>100000</v>
      </c>
      <c r="AG136" s="23">
        <v>0</v>
      </c>
      <c r="AH136" s="23"/>
      <c r="AI136" s="23"/>
      <c r="AJ136" s="12">
        <v>0</v>
      </c>
      <c r="AK136" s="12">
        <v>0</v>
      </c>
      <c r="AL136" s="23">
        <v>0</v>
      </c>
      <c r="AM136" s="23">
        <v>0</v>
      </c>
      <c r="AN136" s="23">
        <v>0</v>
      </c>
      <c r="AO136" s="23">
        <v>502390</v>
      </c>
      <c r="AP136" s="30" t="s">
        <v>133</v>
      </c>
      <c r="AQ136" s="27">
        <v>0</v>
      </c>
      <c r="AR136" s="27">
        <v>0</v>
      </c>
    </row>
    <row r="137" spans="1:44" ht="15.6" x14ac:dyDescent="0.3">
      <c r="A137" s="6" t="s">
        <v>1216</v>
      </c>
      <c r="B137" s="6" t="s">
        <v>8</v>
      </c>
      <c r="C137" s="6" t="s">
        <v>57</v>
      </c>
      <c r="D137" s="32" t="s">
        <v>1217</v>
      </c>
      <c r="E137" s="6">
        <v>2020</v>
      </c>
      <c r="F137" s="6" t="s">
        <v>1218</v>
      </c>
      <c r="G137" s="6" t="s">
        <v>1219</v>
      </c>
      <c r="H137" s="6" t="s">
        <v>57</v>
      </c>
      <c r="I137" s="6" t="s">
        <v>1017</v>
      </c>
      <c r="J137" s="6">
        <v>1</v>
      </c>
      <c r="K137" s="6" t="s">
        <v>1220</v>
      </c>
      <c r="L137" s="6" t="s">
        <v>57</v>
      </c>
      <c r="M137" s="6" t="s">
        <v>1221</v>
      </c>
      <c r="N137" s="6">
        <v>27804</v>
      </c>
      <c r="O137" s="6" t="s">
        <v>1222</v>
      </c>
      <c r="P137" s="14" t="s">
        <v>1223</v>
      </c>
      <c r="Q137" s="6">
        <v>334517</v>
      </c>
      <c r="R137" s="6">
        <v>325992</v>
      </c>
      <c r="S137" s="6" t="s">
        <v>77</v>
      </c>
      <c r="T137" s="6" t="s">
        <v>77</v>
      </c>
      <c r="U137" s="6" t="s">
        <v>418</v>
      </c>
      <c r="V137" s="11">
        <v>200000</v>
      </c>
      <c r="W137" s="28"/>
      <c r="X137" s="28"/>
      <c r="Y137" s="12">
        <v>61</v>
      </c>
      <c r="Z137" s="12">
        <v>0</v>
      </c>
      <c r="AA137" s="23">
        <v>687</v>
      </c>
      <c r="AB137" s="23">
        <v>4117000</v>
      </c>
      <c r="AC137" s="30"/>
      <c r="AD137" s="12">
        <v>5</v>
      </c>
      <c r="AE137" s="12" t="s">
        <v>9</v>
      </c>
      <c r="AF137" s="23">
        <v>200000</v>
      </c>
      <c r="AG137" s="23">
        <v>0</v>
      </c>
      <c r="AH137" s="23"/>
      <c r="AI137" s="23"/>
      <c r="AJ137" s="12">
        <v>0</v>
      </c>
      <c r="AK137" s="12">
        <v>0</v>
      </c>
      <c r="AL137" s="23">
        <v>0</v>
      </c>
      <c r="AM137" s="23">
        <v>0</v>
      </c>
      <c r="AN137" s="23">
        <v>0</v>
      </c>
      <c r="AO137" s="23">
        <v>104800</v>
      </c>
      <c r="AP137" s="30" t="s">
        <v>68</v>
      </c>
      <c r="AQ137" s="27">
        <v>0</v>
      </c>
      <c r="AR137" s="27">
        <v>0</v>
      </c>
    </row>
    <row r="138" spans="1:44" ht="15.6" x14ac:dyDescent="0.3">
      <c r="A138" s="6" t="s">
        <v>1224</v>
      </c>
      <c r="B138" s="6" t="s">
        <v>8</v>
      </c>
      <c r="C138" s="6" t="s">
        <v>57</v>
      </c>
      <c r="D138" s="32" t="s">
        <v>1225</v>
      </c>
      <c r="E138" s="6">
        <v>2020</v>
      </c>
      <c r="F138" s="6" t="s">
        <v>1226</v>
      </c>
      <c r="G138" s="6" t="s">
        <v>1227</v>
      </c>
      <c r="H138" s="6" t="s">
        <v>72</v>
      </c>
      <c r="I138" s="6" t="s">
        <v>1228</v>
      </c>
      <c r="J138" s="6">
        <v>1</v>
      </c>
      <c r="K138" s="6" t="s">
        <v>1229</v>
      </c>
      <c r="L138" s="6" t="s">
        <v>72</v>
      </c>
      <c r="M138" s="6" t="s">
        <v>1230</v>
      </c>
      <c r="N138" s="6">
        <v>27377</v>
      </c>
      <c r="O138" s="6" t="s">
        <v>1231</v>
      </c>
      <c r="P138" s="14" t="s">
        <v>1232</v>
      </c>
      <c r="Q138" s="6">
        <v>423210</v>
      </c>
      <c r="R138" s="6" t="s">
        <v>65</v>
      </c>
      <c r="S138" s="6" t="s">
        <v>528</v>
      </c>
      <c r="T138" s="6" t="s">
        <v>65</v>
      </c>
      <c r="U138" s="6" t="s">
        <v>427</v>
      </c>
      <c r="V138" s="11">
        <v>150000</v>
      </c>
      <c r="W138" s="28"/>
      <c r="X138" s="28"/>
      <c r="Y138" s="12">
        <v>45</v>
      </c>
      <c r="Z138" s="12">
        <v>5</v>
      </c>
      <c r="AA138" s="23">
        <v>701</v>
      </c>
      <c r="AB138" s="23">
        <v>4945500</v>
      </c>
      <c r="AC138" s="30"/>
      <c r="AD138" s="12">
        <v>4</v>
      </c>
      <c r="AE138" s="12" t="s">
        <v>9</v>
      </c>
      <c r="AF138" s="23">
        <v>112500</v>
      </c>
      <c r="AG138" s="23">
        <v>37500</v>
      </c>
      <c r="AH138" s="23"/>
      <c r="AI138" s="23"/>
      <c r="AJ138" s="12">
        <v>21</v>
      </c>
      <c r="AK138" s="12">
        <v>5</v>
      </c>
      <c r="AL138" s="23">
        <v>1784</v>
      </c>
      <c r="AM138" s="23">
        <v>4761388</v>
      </c>
      <c r="AN138" s="23">
        <v>0</v>
      </c>
      <c r="AO138" s="23">
        <v>50000</v>
      </c>
      <c r="AP138" s="30" t="s">
        <v>68</v>
      </c>
      <c r="AQ138" s="27">
        <v>12500</v>
      </c>
      <c r="AR138" s="27">
        <v>37500</v>
      </c>
    </row>
    <row r="139" spans="1:44" ht="15.6" x14ac:dyDescent="0.3">
      <c r="A139" s="6" t="s">
        <v>1233</v>
      </c>
      <c r="B139" s="6" t="s">
        <v>8</v>
      </c>
      <c r="C139" s="6" t="s">
        <v>57</v>
      </c>
      <c r="D139" s="32" t="s">
        <v>1234</v>
      </c>
      <c r="E139" s="6">
        <v>2020</v>
      </c>
      <c r="F139" s="6" t="s">
        <v>1235</v>
      </c>
      <c r="G139" s="6" t="s">
        <v>1236</v>
      </c>
      <c r="H139" s="6" t="s">
        <v>72</v>
      </c>
      <c r="I139" s="6" t="s">
        <v>1237</v>
      </c>
      <c r="J139" s="6">
        <v>1</v>
      </c>
      <c r="K139" s="6" t="s">
        <v>1238</v>
      </c>
      <c r="L139" s="6" t="s">
        <v>72</v>
      </c>
      <c r="M139" s="6" t="s">
        <v>1239</v>
      </c>
      <c r="N139" s="6">
        <v>27027</v>
      </c>
      <c r="O139" s="6" t="s">
        <v>1240</v>
      </c>
      <c r="P139" s="14" t="s">
        <v>1241</v>
      </c>
      <c r="Q139" s="6">
        <v>332994</v>
      </c>
      <c r="R139" s="6" t="s">
        <v>65</v>
      </c>
      <c r="S139" s="6" t="s">
        <v>77</v>
      </c>
      <c r="T139" s="6" t="s">
        <v>65</v>
      </c>
      <c r="U139" s="6" t="s">
        <v>418</v>
      </c>
      <c r="V139" s="11">
        <v>150000</v>
      </c>
      <c r="W139" s="28"/>
      <c r="X139" s="28"/>
      <c r="Y139" s="12">
        <v>54</v>
      </c>
      <c r="Z139" s="12">
        <v>490</v>
      </c>
      <c r="AA139" s="23">
        <v>676</v>
      </c>
      <c r="AB139" s="23">
        <v>9297000</v>
      </c>
      <c r="AC139" s="30"/>
      <c r="AD139" s="12">
        <v>2</v>
      </c>
      <c r="AE139" s="12" t="s">
        <v>9</v>
      </c>
      <c r="AF139" s="23">
        <v>150000</v>
      </c>
      <c r="AG139" s="23">
        <v>0</v>
      </c>
      <c r="AH139" s="23"/>
      <c r="AI139" s="23"/>
      <c r="AJ139" s="12">
        <v>0</v>
      </c>
      <c r="AK139" s="12">
        <v>0</v>
      </c>
      <c r="AL139" s="23">
        <v>0</v>
      </c>
      <c r="AM139" s="23">
        <v>0</v>
      </c>
      <c r="AN139" s="23">
        <v>0</v>
      </c>
      <c r="AO139" s="23">
        <v>447600</v>
      </c>
      <c r="AP139" s="30" t="s">
        <v>133</v>
      </c>
      <c r="AQ139" s="27">
        <v>0</v>
      </c>
      <c r="AR139" s="27">
        <v>0</v>
      </c>
    </row>
    <row r="140" spans="1:44" ht="15.6" x14ac:dyDescent="0.3">
      <c r="A140" s="6" t="s">
        <v>1242</v>
      </c>
      <c r="B140" s="6" t="s">
        <v>8</v>
      </c>
      <c r="C140" s="6" t="s">
        <v>57</v>
      </c>
      <c r="D140" s="32" t="s">
        <v>1243</v>
      </c>
      <c r="E140" s="6">
        <v>2020</v>
      </c>
      <c r="F140" s="6" t="s">
        <v>1244</v>
      </c>
      <c r="G140" s="6" t="s">
        <v>1245</v>
      </c>
      <c r="H140" s="6" t="s">
        <v>72</v>
      </c>
      <c r="I140" s="6" t="s">
        <v>322</v>
      </c>
      <c r="J140" s="6">
        <v>2</v>
      </c>
      <c r="K140" s="6" t="s">
        <v>1246</v>
      </c>
      <c r="L140" s="6" t="s">
        <v>72</v>
      </c>
      <c r="M140" s="6" t="s">
        <v>1247</v>
      </c>
      <c r="N140" s="6">
        <v>28144</v>
      </c>
      <c r="O140" s="6" t="s">
        <v>1248</v>
      </c>
      <c r="P140" s="14" t="s">
        <v>1249</v>
      </c>
      <c r="Q140" s="6">
        <v>336111</v>
      </c>
      <c r="R140" s="6" t="s">
        <v>65</v>
      </c>
      <c r="S140" s="6" t="s">
        <v>77</v>
      </c>
      <c r="T140" s="6" t="s">
        <v>65</v>
      </c>
      <c r="U140" s="6" t="s">
        <v>427</v>
      </c>
      <c r="V140" s="11">
        <v>80000</v>
      </c>
      <c r="W140" s="28"/>
      <c r="X140" s="28"/>
      <c r="Y140" s="12">
        <v>27</v>
      </c>
      <c r="Z140" s="12">
        <v>45</v>
      </c>
      <c r="AA140" s="23">
        <v>844</v>
      </c>
      <c r="AB140" s="23">
        <v>2407500</v>
      </c>
      <c r="AC140" s="30"/>
      <c r="AD140" s="12">
        <v>5</v>
      </c>
      <c r="AE140" s="12" t="s">
        <v>9</v>
      </c>
      <c r="AF140" s="23">
        <v>80000</v>
      </c>
      <c r="AG140" s="23">
        <v>0</v>
      </c>
      <c r="AH140" s="23"/>
      <c r="AI140" s="23"/>
      <c r="AJ140" s="12">
        <v>0</v>
      </c>
      <c r="AK140" s="12">
        <v>0</v>
      </c>
      <c r="AL140" s="23">
        <v>0</v>
      </c>
      <c r="AM140" s="23">
        <v>0</v>
      </c>
      <c r="AN140" s="23">
        <v>0</v>
      </c>
      <c r="AO140" s="23">
        <v>80251</v>
      </c>
      <c r="AP140" s="30" t="s">
        <v>133</v>
      </c>
      <c r="AQ140" s="27">
        <v>0</v>
      </c>
      <c r="AR140" s="27">
        <v>0</v>
      </c>
    </row>
    <row r="141" spans="1:44" ht="15.6" x14ac:dyDescent="0.3">
      <c r="A141" s="6" t="s">
        <v>1250</v>
      </c>
      <c r="B141" s="6" t="s">
        <v>8</v>
      </c>
      <c r="C141" s="6" t="s">
        <v>57</v>
      </c>
      <c r="D141" s="32" t="s">
        <v>1243</v>
      </c>
      <c r="E141" s="6">
        <v>2020</v>
      </c>
      <c r="F141" s="6" t="s">
        <v>1251</v>
      </c>
      <c r="G141" s="6" t="s">
        <v>1252</v>
      </c>
      <c r="H141" s="6" t="s">
        <v>72</v>
      </c>
      <c r="I141" s="6" t="s">
        <v>1253</v>
      </c>
      <c r="J141" s="6">
        <v>1</v>
      </c>
      <c r="K141" s="6" t="s">
        <v>1254</v>
      </c>
      <c r="L141" s="6" t="s">
        <v>72</v>
      </c>
      <c r="M141" s="6" t="s">
        <v>1255</v>
      </c>
      <c r="N141" s="6">
        <v>28364</v>
      </c>
      <c r="O141" s="6" t="s">
        <v>1256</v>
      </c>
      <c r="P141" s="14" t="s">
        <v>1257</v>
      </c>
      <c r="Q141" s="6">
        <v>325414</v>
      </c>
      <c r="R141" s="6" t="s">
        <v>65</v>
      </c>
      <c r="S141" s="6" t="s">
        <v>77</v>
      </c>
      <c r="T141" s="6" t="s">
        <v>65</v>
      </c>
      <c r="U141" s="6" t="s">
        <v>418</v>
      </c>
      <c r="V141" s="11">
        <v>30000</v>
      </c>
      <c r="W141" s="28"/>
      <c r="X141" s="28"/>
      <c r="Y141" s="12">
        <v>9</v>
      </c>
      <c r="Z141" s="12">
        <v>21</v>
      </c>
      <c r="AA141" s="23">
        <v>698</v>
      </c>
      <c r="AB141" s="23">
        <v>1710000</v>
      </c>
      <c r="AC141" s="30"/>
      <c r="AD141" s="12">
        <v>2</v>
      </c>
      <c r="AE141" s="12" t="s">
        <v>9</v>
      </c>
      <c r="AF141" s="23">
        <v>30000</v>
      </c>
      <c r="AG141" s="23">
        <v>0</v>
      </c>
      <c r="AH141" s="23"/>
      <c r="AI141" s="23"/>
      <c r="AJ141" s="12">
        <v>0</v>
      </c>
      <c r="AK141" s="12">
        <v>0</v>
      </c>
      <c r="AL141" s="23">
        <v>0</v>
      </c>
      <c r="AM141" s="23">
        <v>0</v>
      </c>
      <c r="AN141" s="23">
        <v>0</v>
      </c>
      <c r="AO141" s="23">
        <v>28250</v>
      </c>
      <c r="AP141" s="30" t="s">
        <v>133</v>
      </c>
      <c r="AQ141" s="27">
        <v>0</v>
      </c>
      <c r="AR141" s="27">
        <v>0</v>
      </c>
    </row>
    <row r="142" spans="1:44" ht="15.6" x14ac:dyDescent="0.3">
      <c r="A142" s="12" t="s">
        <v>1258</v>
      </c>
      <c r="B142" s="6" t="s">
        <v>135</v>
      </c>
      <c r="C142" s="6" t="s">
        <v>57</v>
      </c>
      <c r="D142" s="32">
        <v>43864</v>
      </c>
      <c r="E142" s="6">
        <v>2020</v>
      </c>
      <c r="F142" s="6" t="s">
        <v>1259</v>
      </c>
      <c r="G142" s="6" t="s">
        <v>1259</v>
      </c>
      <c r="H142" s="6" t="s">
        <v>57</v>
      </c>
      <c r="I142" s="6" t="s">
        <v>1260</v>
      </c>
      <c r="J142" s="6">
        <v>1</v>
      </c>
      <c r="K142" s="6" t="s">
        <v>1261</v>
      </c>
      <c r="L142" s="6" t="s">
        <v>57</v>
      </c>
      <c r="M142" s="6" t="s">
        <v>1262</v>
      </c>
      <c r="N142" s="6">
        <v>27331</v>
      </c>
      <c r="O142" s="6" t="s">
        <v>1263</v>
      </c>
      <c r="P142" s="14" t="s">
        <v>1264</v>
      </c>
      <c r="Q142" s="6">
        <v>336350</v>
      </c>
      <c r="R142" s="6" t="s">
        <v>143</v>
      </c>
      <c r="S142" s="6" t="s">
        <v>77</v>
      </c>
      <c r="T142" s="6" t="s">
        <v>143</v>
      </c>
      <c r="U142" s="6" t="s">
        <v>178</v>
      </c>
      <c r="V142" s="26">
        <v>500000</v>
      </c>
      <c r="W142" s="11" t="s">
        <v>137</v>
      </c>
      <c r="X142" s="11" t="s">
        <v>137</v>
      </c>
      <c r="Y142" s="6" t="s">
        <v>143</v>
      </c>
      <c r="Z142" s="6" t="s">
        <v>143</v>
      </c>
      <c r="AA142" s="15" t="s">
        <v>143</v>
      </c>
      <c r="AB142" s="15" t="s">
        <v>143</v>
      </c>
      <c r="AC142" s="6" t="s">
        <v>137</v>
      </c>
      <c r="AD142" s="6" t="s">
        <v>137</v>
      </c>
      <c r="AE142" s="6" t="s">
        <v>11</v>
      </c>
      <c r="AF142" s="22">
        <v>0</v>
      </c>
      <c r="AG142" s="22">
        <v>500000</v>
      </c>
      <c r="AH142" s="15" t="s">
        <v>137</v>
      </c>
      <c r="AI142" s="15" t="s">
        <v>137</v>
      </c>
      <c r="AJ142" s="6" t="s">
        <v>143</v>
      </c>
      <c r="AK142" s="6" t="s">
        <v>143</v>
      </c>
      <c r="AL142" s="15" t="s">
        <v>143</v>
      </c>
      <c r="AM142" s="15" t="s">
        <v>143</v>
      </c>
      <c r="AN142" s="15" t="s">
        <v>145</v>
      </c>
      <c r="AO142" s="15" t="s">
        <v>143</v>
      </c>
      <c r="AP142" s="6" t="s">
        <v>143</v>
      </c>
      <c r="AQ142" s="11" t="s">
        <v>143</v>
      </c>
      <c r="AR142" s="11">
        <v>500000</v>
      </c>
    </row>
    <row r="143" spans="1:44" ht="15.6" x14ac:dyDescent="0.3">
      <c r="A143" s="12" t="s">
        <v>1265</v>
      </c>
      <c r="B143" s="6" t="s">
        <v>135</v>
      </c>
      <c r="C143" s="6" t="s">
        <v>57</v>
      </c>
      <c r="D143" s="32">
        <v>43920</v>
      </c>
      <c r="E143" s="6">
        <v>2020</v>
      </c>
      <c r="F143" s="6" t="s">
        <v>1266</v>
      </c>
      <c r="G143" s="6" t="s">
        <v>1267</v>
      </c>
      <c r="H143" s="6" t="s">
        <v>72</v>
      </c>
      <c r="I143" s="6" t="s">
        <v>1268</v>
      </c>
      <c r="J143" s="6">
        <v>1</v>
      </c>
      <c r="K143" s="6" t="s">
        <v>1269</v>
      </c>
      <c r="L143" s="6" t="s">
        <v>72</v>
      </c>
      <c r="M143" s="6" t="s">
        <v>1270</v>
      </c>
      <c r="N143" s="6">
        <v>27371</v>
      </c>
      <c r="O143" s="6" t="s">
        <v>1271</v>
      </c>
      <c r="P143" s="14" t="s">
        <v>1272</v>
      </c>
      <c r="Q143" s="6" t="s">
        <v>143</v>
      </c>
      <c r="R143" s="6" t="s">
        <v>143</v>
      </c>
      <c r="S143" s="6" t="s">
        <v>77</v>
      </c>
      <c r="T143" s="6" t="s">
        <v>143</v>
      </c>
      <c r="U143" s="6" t="s">
        <v>178</v>
      </c>
      <c r="V143" s="26">
        <v>1095000</v>
      </c>
      <c r="W143" s="11" t="s">
        <v>137</v>
      </c>
      <c r="X143" s="11" t="s">
        <v>137</v>
      </c>
      <c r="Y143" s="6" t="s">
        <v>143</v>
      </c>
      <c r="Z143" s="6" t="s">
        <v>143</v>
      </c>
      <c r="AA143" s="15" t="s">
        <v>143</v>
      </c>
      <c r="AB143" s="15" t="s">
        <v>143</v>
      </c>
      <c r="AC143" s="6" t="s">
        <v>137</v>
      </c>
      <c r="AD143" s="6" t="s">
        <v>137</v>
      </c>
      <c r="AE143" s="6" t="s">
        <v>11</v>
      </c>
      <c r="AF143" s="22">
        <v>0</v>
      </c>
      <c r="AG143" s="22">
        <v>1095000</v>
      </c>
      <c r="AH143" s="15" t="s">
        <v>137</v>
      </c>
      <c r="AI143" s="15" t="s">
        <v>137</v>
      </c>
      <c r="AJ143" s="6" t="s">
        <v>143</v>
      </c>
      <c r="AK143" s="6" t="s">
        <v>143</v>
      </c>
      <c r="AL143" s="15" t="s">
        <v>143</v>
      </c>
      <c r="AM143" s="15" t="s">
        <v>143</v>
      </c>
      <c r="AN143" s="15" t="s">
        <v>145</v>
      </c>
      <c r="AO143" s="15" t="s">
        <v>143</v>
      </c>
      <c r="AP143" s="6" t="s">
        <v>143</v>
      </c>
      <c r="AQ143" s="11" t="s">
        <v>143</v>
      </c>
      <c r="AR143" s="11">
        <v>1095000</v>
      </c>
    </row>
    <row r="144" spans="1:44" ht="15.6" x14ac:dyDescent="0.3">
      <c r="A144" s="12" t="s">
        <v>1273</v>
      </c>
      <c r="B144" s="6" t="s">
        <v>135</v>
      </c>
      <c r="C144" s="6" t="s">
        <v>57</v>
      </c>
      <c r="D144" s="32">
        <v>43963</v>
      </c>
      <c r="E144" s="6">
        <v>2020</v>
      </c>
      <c r="F144" s="6" t="s">
        <v>1274</v>
      </c>
      <c r="G144" s="6" t="s">
        <v>137</v>
      </c>
      <c r="H144" s="6" t="s">
        <v>137</v>
      </c>
      <c r="I144" s="6" t="s">
        <v>60</v>
      </c>
      <c r="J144" s="6">
        <v>2</v>
      </c>
      <c r="K144" s="6" t="s">
        <v>1275</v>
      </c>
      <c r="L144" s="6" t="s">
        <v>57</v>
      </c>
      <c r="M144" s="6" t="s">
        <v>1276</v>
      </c>
      <c r="N144" s="6">
        <v>27549</v>
      </c>
      <c r="O144" s="6" t="s">
        <v>1277</v>
      </c>
      <c r="P144" s="16" t="s">
        <v>1278</v>
      </c>
      <c r="Q144" s="6" t="s">
        <v>143</v>
      </c>
      <c r="R144" s="6" t="s">
        <v>143</v>
      </c>
      <c r="S144" s="6" t="s">
        <v>143</v>
      </c>
      <c r="T144" s="6" t="s">
        <v>143</v>
      </c>
      <c r="U144" s="6" t="s">
        <v>1279</v>
      </c>
      <c r="V144" s="26">
        <v>2439100</v>
      </c>
      <c r="W144" s="11" t="s">
        <v>137</v>
      </c>
      <c r="X144" s="11" t="s">
        <v>137</v>
      </c>
      <c r="Y144" s="6" t="s">
        <v>143</v>
      </c>
      <c r="Z144" s="6" t="s">
        <v>143</v>
      </c>
      <c r="AA144" s="15" t="s">
        <v>143</v>
      </c>
      <c r="AB144" s="15" t="s">
        <v>143</v>
      </c>
      <c r="AC144" s="6" t="s">
        <v>137</v>
      </c>
      <c r="AD144" s="6" t="s">
        <v>137</v>
      </c>
      <c r="AE144" s="6" t="s">
        <v>9</v>
      </c>
      <c r="AF144" s="22">
        <v>2439100</v>
      </c>
      <c r="AG144" s="22">
        <v>0</v>
      </c>
      <c r="AH144" s="15" t="s">
        <v>137</v>
      </c>
      <c r="AI144" s="15" t="s">
        <v>137</v>
      </c>
      <c r="AJ144" s="6" t="s">
        <v>143</v>
      </c>
      <c r="AK144" s="6" t="s">
        <v>143</v>
      </c>
      <c r="AL144" s="15" t="s">
        <v>143</v>
      </c>
      <c r="AM144" s="15" t="s">
        <v>143</v>
      </c>
      <c r="AN144" s="15" t="s">
        <v>145</v>
      </c>
      <c r="AO144" s="15" t="s">
        <v>143</v>
      </c>
      <c r="AP144" s="6" t="s">
        <v>143</v>
      </c>
      <c r="AQ144" s="11" t="s">
        <v>143</v>
      </c>
      <c r="AR144" s="11">
        <v>0</v>
      </c>
    </row>
    <row r="145" spans="1:44" ht="15.6" x14ac:dyDescent="0.3">
      <c r="A145" s="12" t="s">
        <v>1280</v>
      </c>
      <c r="B145" s="6" t="s">
        <v>135</v>
      </c>
      <c r="C145" s="6" t="s">
        <v>57</v>
      </c>
      <c r="D145" s="32">
        <v>44039</v>
      </c>
      <c r="E145" s="6">
        <v>2020</v>
      </c>
      <c r="F145" s="6" t="s">
        <v>1281</v>
      </c>
      <c r="G145" s="6" t="s">
        <v>137</v>
      </c>
      <c r="H145" s="6" t="s">
        <v>137</v>
      </c>
      <c r="I145" s="6" t="s">
        <v>805</v>
      </c>
      <c r="J145" s="6">
        <v>2</v>
      </c>
      <c r="K145" s="6" t="s">
        <v>1282</v>
      </c>
      <c r="L145" s="6" t="s">
        <v>57</v>
      </c>
      <c r="M145" s="6" t="s">
        <v>1283</v>
      </c>
      <c r="N145" s="6">
        <v>28560</v>
      </c>
      <c r="O145" s="6" t="s">
        <v>1284</v>
      </c>
      <c r="P145" s="16" t="s">
        <v>1285</v>
      </c>
      <c r="Q145" s="6" t="s">
        <v>143</v>
      </c>
      <c r="R145" s="6" t="s">
        <v>143</v>
      </c>
      <c r="S145" s="6" t="s">
        <v>143</v>
      </c>
      <c r="T145" s="6" t="s">
        <v>143</v>
      </c>
      <c r="U145" s="6" t="s">
        <v>186</v>
      </c>
      <c r="V145" s="26">
        <v>352500</v>
      </c>
      <c r="W145" s="11" t="s">
        <v>137</v>
      </c>
      <c r="X145" s="11" t="s">
        <v>137</v>
      </c>
      <c r="Y145" s="6" t="s">
        <v>143</v>
      </c>
      <c r="Z145" s="6" t="s">
        <v>143</v>
      </c>
      <c r="AA145" s="15" t="s">
        <v>143</v>
      </c>
      <c r="AB145" s="15" t="s">
        <v>143</v>
      </c>
      <c r="AC145" s="6" t="s">
        <v>137</v>
      </c>
      <c r="AD145" s="6" t="s">
        <v>137</v>
      </c>
      <c r="AE145" s="6" t="s">
        <v>11</v>
      </c>
      <c r="AF145" s="22">
        <v>0</v>
      </c>
      <c r="AG145" s="22">
        <v>332511</v>
      </c>
      <c r="AH145" s="15" t="s">
        <v>137</v>
      </c>
      <c r="AI145" s="15" t="s">
        <v>137</v>
      </c>
      <c r="AJ145" s="6" t="s">
        <v>143</v>
      </c>
      <c r="AK145" s="6" t="s">
        <v>143</v>
      </c>
      <c r="AL145" s="15" t="s">
        <v>143</v>
      </c>
      <c r="AM145" s="15" t="s">
        <v>143</v>
      </c>
      <c r="AN145" s="15" t="s">
        <v>145</v>
      </c>
      <c r="AO145" s="15" t="s">
        <v>143</v>
      </c>
      <c r="AP145" s="6" t="s">
        <v>143</v>
      </c>
      <c r="AQ145" s="11" t="s">
        <v>143</v>
      </c>
      <c r="AR145" s="11">
        <v>332511</v>
      </c>
    </row>
    <row r="146" spans="1:44" ht="15.6" x14ac:dyDescent="0.3">
      <c r="A146" s="12" t="s">
        <v>1286</v>
      </c>
      <c r="B146" s="6" t="s">
        <v>135</v>
      </c>
      <c r="C146" s="6" t="s">
        <v>57</v>
      </c>
      <c r="D146" s="32">
        <v>44039</v>
      </c>
      <c r="E146" s="6">
        <v>2020</v>
      </c>
      <c r="F146" s="6" t="s">
        <v>1287</v>
      </c>
      <c r="G146" s="6" t="s">
        <v>137</v>
      </c>
      <c r="H146" s="6" t="s">
        <v>137</v>
      </c>
      <c r="I146" s="6" t="s">
        <v>1144</v>
      </c>
      <c r="J146" s="6">
        <v>1</v>
      </c>
      <c r="K146" s="6" t="s">
        <v>1288</v>
      </c>
      <c r="L146" s="6" t="s">
        <v>57</v>
      </c>
      <c r="M146" s="6" t="s">
        <v>1289</v>
      </c>
      <c r="N146" s="6">
        <v>28301</v>
      </c>
      <c r="O146" s="6" t="s">
        <v>1290</v>
      </c>
      <c r="P146" s="16" t="s">
        <v>1291</v>
      </c>
      <c r="Q146" s="6" t="s">
        <v>143</v>
      </c>
      <c r="R146" s="6" t="s">
        <v>143</v>
      </c>
      <c r="S146" s="6" t="s">
        <v>143</v>
      </c>
      <c r="T146" s="6" t="s">
        <v>143</v>
      </c>
      <c r="U146" s="6" t="s">
        <v>178</v>
      </c>
      <c r="V146" s="26">
        <v>1946511</v>
      </c>
      <c r="W146" s="11" t="s">
        <v>137</v>
      </c>
      <c r="X146" s="11" t="s">
        <v>137</v>
      </c>
      <c r="Y146" s="6" t="s">
        <v>143</v>
      </c>
      <c r="Z146" s="6" t="s">
        <v>143</v>
      </c>
      <c r="AA146" s="15" t="s">
        <v>143</v>
      </c>
      <c r="AB146" s="15" t="s">
        <v>143</v>
      </c>
      <c r="AC146" s="6" t="s">
        <v>137</v>
      </c>
      <c r="AD146" s="6" t="s">
        <v>137</v>
      </c>
      <c r="AE146" s="6" t="s">
        <v>9</v>
      </c>
      <c r="AF146" s="22">
        <v>1946511</v>
      </c>
      <c r="AG146" s="22">
        <v>0</v>
      </c>
      <c r="AH146" s="15" t="s">
        <v>137</v>
      </c>
      <c r="AI146" s="15" t="s">
        <v>137</v>
      </c>
      <c r="AJ146" s="6" t="s">
        <v>143</v>
      </c>
      <c r="AK146" s="6" t="s">
        <v>143</v>
      </c>
      <c r="AL146" s="15" t="s">
        <v>143</v>
      </c>
      <c r="AM146" s="15" t="s">
        <v>143</v>
      </c>
      <c r="AN146" s="15" t="s">
        <v>145</v>
      </c>
      <c r="AO146" s="15" t="s">
        <v>143</v>
      </c>
      <c r="AP146" s="6" t="s">
        <v>143</v>
      </c>
      <c r="AQ146" s="11" t="s">
        <v>143</v>
      </c>
      <c r="AR146" s="11">
        <v>0</v>
      </c>
    </row>
    <row r="147" spans="1:44" ht="15.6" x14ac:dyDescent="0.3">
      <c r="A147" s="12" t="s">
        <v>1292</v>
      </c>
      <c r="B147" s="6" t="s">
        <v>135</v>
      </c>
      <c r="C147" s="6" t="s">
        <v>57</v>
      </c>
      <c r="D147" s="32">
        <v>44098</v>
      </c>
      <c r="E147" s="6">
        <v>2020</v>
      </c>
      <c r="F147" s="6" t="s">
        <v>1293</v>
      </c>
      <c r="G147" s="6" t="s">
        <v>137</v>
      </c>
      <c r="H147" s="6" t="s">
        <v>137</v>
      </c>
      <c r="I147" s="6" t="s">
        <v>466</v>
      </c>
      <c r="J147" s="6">
        <v>1</v>
      </c>
      <c r="K147" s="6" t="s">
        <v>1294</v>
      </c>
      <c r="L147" s="6" t="s">
        <v>57</v>
      </c>
      <c r="M147" s="6" t="s">
        <v>1295</v>
      </c>
      <c r="N147" s="6">
        <v>28472</v>
      </c>
      <c r="O147" s="6" t="s">
        <v>1296</v>
      </c>
      <c r="P147" s="16" t="s">
        <v>1297</v>
      </c>
      <c r="Q147" s="6" t="s">
        <v>143</v>
      </c>
      <c r="R147" s="6" t="s">
        <v>143</v>
      </c>
      <c r="S147" s="6" t="s">
        <v>143</v>
      </c>
      <c r="T147" s="6" t="s">
        <v>143</v>
      </c>
      <c r="U147" s="6" t="s">
        <v>144</v>
      </c>
      <c r="V147" s="26">
        <v>886983</v>
      </c>
      <c r="W147" s="11" t="s">
        <v>137</v>
      </c>
      <c r="X147" s="11" t="s">
        <v>137</v>
      </c>
      <c r="Y147" s="6" t="s">
        <v>143</v>
      </c>
      <c r="Z147" s="6" t="s">
        <v>143</v>
      </c>
      <c r="AA147" s="15" t="s">
        <v>143</v>
      </c>
      <c r="AB147" s="15" t="s">
        <v>143</v>
      </c>
      <c r="AC147" s="6" t="s">
        <v>137</v>
      </c>
      <c r="AD147" s="6" t="s">
        <v>137</v>
      </c>
      <c r="AE147" s="6" t="s">
        <v>9</v>
      </c>
      <c r="AF147" s="22">
        <v>319181</v>
      </c>
      <c r="AG147" s="22">
        <v>567802</v>
      </c>
      <c r="AH147" s="15" t="s">
        <v>137</v>
      </c>
      <c r="AI147" s="15" t="s">
        <v>137</v>
      </c>
      <c r="AJ147" s="6" t="s">
        <v>143</v>
      </c>
      <c r="AK147" s="6" t="s">
        <v>143</v>
      </c>
      <c r="AL147" s="15" t="s">
        <v>143</v>
      </c>
      <c r="AM147" s="15" t="s">
        <v>143</v>
      </c>
      <c r="AN147" s="15" t="s">
        <v>145</v>
      </c>
      <c r="AO147" s="15" t="s">
        <v>143</v>
      </c>
      <c r="AP147" s="6" t="s">
        <v>143</v>
      </c>
      <c r="AQ147" s="11" t="s">
        <v>143</v>
      </c>
      <c r="AR147" s="11">
        <v>567802</v>
      </c>
    </row>
    <row r="148" spans="1:44" ht="15.6" x14ac:dyDescent="0.3">
      <c r="A148" s="12" t="s">
        <v>1298</v>
      </c>
      <c r="B148" s="6" t="s">
        <v>135</v>
      </c>
      <c r="C148" s="6" t="s">
        <v>72</v>
      </c>
      <c r="D148" s="32">
        <v>44098</v>
      </c>
      <c r="E148" s="6">
        <v>2020</v>
      </c>
      <c r="F148" s="6" t="s">
        <v>1299</v>
      </c>
      <c r="G148" s="6" t="s">
        <v>1300</v>
      </c>
      <c r="H148" s="6" t="s">
        <v>72</v>
      </c>
      <c r="I148" s="6" t="s">
        <v>73</v>
      </c>
      <c r="J148" s="6">
        <v>1</v>
      </c>
      <c r="K148" s="6" t="s">
        <v>1301</v>
      </c>
      <c r="L148" s="6" t="s">
        <v>57</v>
      </c>
      <c r="M148" s="6" t="s">
        <v>1302</v>
      </c>
      <c r="N148" s="6">
        <v>28502</v>
      </c>
      <c r="O148" s="6" t="s">
        <v>1303</v>
      </c>
      <c r="P148" s="16" t="s">
        <v>1304</v>
      </c>
      <c r="Q148" s="6" t="s">
        <v>143</v>
      </c>
      <c r="R148" s="6" t="s">
        <v>143</v>
      </c>
      <c r="S148" s="6" t="s">
        <v>143</v>
      </c>
      <c r="T148" s="6" t="s">
        <v>143</v>
      </c>
      <c r="U148" s="6" t="s">
        <v>144</v>
      </c>
      <c r="V148" s="26">
        <v>187300</v>
      </c>
      <c r="W148" s="11" t="s">
        <v>137</v>
      </c>
      <c r="X148" s="11" t="s">
        <v>137</v>
      </c>
      <c r="Y148" s="6" t="s">
        <v>143</v>
      </c>
      <c r="Z148" s="6" t="s">
        <v>143</v>
      </c>
      <c r="AA148" s="15" t="s">
        <v>143</v>
      </c>
      <c r="AB148" s="15" t="s">
        <v>143</v>
      </c>
      <c r="AC148" s="6" t="s">
        <v>137</v>
      </c>
      <c r="AD148" s="6" t="s">
        <v>137</v>
      </c>
      <c r="AE148" s="6" t="s">
        <v>11</v>
      </c>
      <c r="AF148" s="22">
        <v>0</v>
      </c>
      <c r="AG148" s="22">
        <v>152266</v>
      </c>
      <c r="AH148" s="15" t="s">
        <v>137</v>
      </c>
      <c r="AI148" s="15" t="s">
        <v>137</v>
      </c>
      <c r="AJ148" s="6" t="s">
        <v>143</v>
      </c>
      <c r="AK148" s="6" t="s">
        <v>143</v>
      </c>
      <c r="AL148" s="15" t="s">
        <v>143</v>
      </c>
      <c r="AM148" s="15" t="s">
        <v>143</v>
      </c>
      <c r="AN148" s="15" t="s">
        <v>145</v>
      </c>
      <c r="AO148" s="15" t="s">
        <v>143</v>
      </c>
      <c r="AP148" s="6" t="s">
        <v>143</v>
      </c>
      <c r="AQ148" s="11" t="s">
        <v>143</v>
      </c>
      <c r="AR148" s="11">
        <v>152266</v>
      </c>
    </row>
    <row r="149" spans="1:44" ht="15.6" x14ac:dyDescent="0.3">
      <c r="A149" s="12" t="s">
        <v>1305</v>
      </c>
      <c r="B149" s="6" t="s">
        <v>135</v>
      </c>
      <c r="C149" s="6" t="s">
        <v>57</v>
      </c>
      <c r="D149" s="32">
        <v>44165</v>
      </c>
      <c r="E149" s="6">
        <v>2020</v>
      </c>
      <c r="F149" s="6" t="s">
        <v>1306</v>
      </c>
      <c r="G149" s="6" t="s">
        <v>1306</v>
      </c>
      <c r="H149" s="6" t="s">
        <v>72</v>
      </c>
      <c r="I149" s="6" t="s">
        <v>561</v>
      </c>
      <c r="J149" s="6">
        <v>1</v>
      </c>
      <c r="K149" s="6" t="s">
        <v>1307</v>
      </c>
      <c r="L149" s="6" t="s">
        <v>72</v>
      </c>
      <c r="M149" s="6" t="s">
        <v>1308</v>
      </c>
      <c r="N149" s="6">
        <v>27589</v>
      </c>
      <c r="O149" s="6" t="s">
        <v>1309</v>
      </c>
      <c r="P149" s="16" t="s">
        <v>1310</v>
      </c>
      <c r="Q149" s="6">
        <v>444220</v>
      </c>
      <c r="R149" s="6" t="s">
        <v>143</v>
      </c>
      <c r="S149" s="6" t="s">
        <v>77</v>
      </c>
      <c r="T149" s="6" t="s">
        <v>143</v>
      </c>
      <c r="U149" s="6" t="s">
        <v>144</v>
      </c>
      <c r="V149" s="26">
        <v>115000</v>
      </c>
      <c r="W149" s="11" t="s">
        <v>137</v>
      </c>
      <c r="X149" s="11" t="s">
        <v>137</v>
      </c>
      <c r="Y149" s="6" t="s">
        <v>143</v>
      </c>
      <c r="Z149" s="6" t="s">
        <v>143</v>
      </c>
      <c r="AA149" s="15" t="s">
        <v>143</v>
      </c>
      <c r="AB149" s="15" t="s">
        <v>143</v>
      </c>
      <c r="AC149" s="6" t="s">
        <v>137</v>
      </c>
      <c r="AD149" s="6" t="s">
        <v>137</v>
      </c>
      <c r="AE149" s="6" t="s">
        <v>9</v>
      </c>
      <c r="AF149" s="22">
        <v>291332</v>
      </c>
      <c r="AG149" s="22">
        <v>0</v>
      </c>
      <c r="AH149" s="15" t="s">
        <v>137</v>
      </c>
      <c r="AI149" s="15" t="s">
        <v>137</v>
      </c>
      <c r="AJ149" s="6" t="s">
        <v>143</v>
      </c>
      <c r="AK149" s="6" t="s">
        <v>143</v>
      </c>
      <c r="AL149" s="15" t="s">
        <v>143</v>
      </c>
      <c r="AM149" s="15" t="s">
        <v>143</v>
      </c>
      <c r="AN149" s="15" t="s">
        <v>145</v>
      </c>
      <c r="AO149" s="15" t="s">
        <v>143</v>
      </c>
      <c r="AP149" s="6" t="s">
        <v>143</v>
      </c>
      <c r="AQ149" s="11" t="s">
        <v>143</v>
      </c>
      <c r="AR149" s="11">
        <v>0</v>
      </c>
    </row>
    <row r="150" spans="1:44" ht="15.6" x14ac:dyDescent="0.3">
      <c r="A150" s="12" t="s">
        <v>1311</v>
      </c>
      <c r="B150" s="12" t="s">
        <v>254</v>
      </c>
      <c r="C150" s="12" t="s">
        <v>57</v>
      </c>
      <c r="D150" s="17" t="s">
        <v>1312</v>
      </c>
      <c r="E150" s="12">
        <v>2020</v>
      </c>
      <c r="F150" s="12" t="s">
        <v>1313</v>
      </c>
      <c r="G150" s="12" t="s">
        <v>1314</v>
      </c>
      <c r="H150" s="12" t="s">
        <v>72</v>
      </c>
      <c r="I150" s="12" t="s">
        <v>701</v>
      </c>
      <c r="J150" s="12">
        <v>3</v>
      </c>
      <c r="K150" s="12" t="s">
        <v>1315</v>
      </c>
      <c r="L150" s="12" t="s">
        <v>57</v>
      </c>
      <c r="M150" s="12" t="s">
        <v>274</v>
      </c>
      <c r="N150" s="12" t="s">
        <v>1316</v>
      </c>
      <c r="O150" s="12" t="s">
        <v>276</v>
      </c>
      <c r="P150" s="12" t="s">
        <v>277</v>
      </c>
      <c r="Q150" s="12">
        <v>325412</v>
      </c>
      <c r="R150" s="12" t="s">
        <v>263</v>
      </c>
      <c r="S150" s="12" t="s">
        <v>77</v>
      </c>
      <c r="T150" s="12" t="s">
        <v>263</v>
      </c>
      <c r="U150" s="12" t="s">
        <v>1317</v>
      </c>
      <c r="V150" s="27">
        <v>11586000</v>
      </c>
      <c r="W150" s="27">
        <v>8689500</v>
      </c>
      <c r="X150" s="27">
        <v>2896500</v>
      </c>
      <c r="Y150" s="12">
        <v>416</v>
      </c>
      <c r="Z150" s="12">
        <v>0</v>
      </c>
      <c r="AA150" s="23">
        <v>65152</v>
      </c>
      <c r="AB150" s="23">
        <v>426600000</v>
      </c>
      <c r="AC150" s="12">
        <v>5</v>
      </c>
      <c r="AD150" s="12">
        <v>12</v>
      </c>
      <c r="AE150" s="12" t="s">
        <v>9</v>
      </c>
      <c r="AF150" s="23">
        <v>8689500</v>
      </c>
      <c r="AG150" s="23">
        <v>0</v>
      </c>
      <c r="AH150" s="23">
        <v>2896500</v>
      </c>
      <c r="AI150" s="23">
        <v>0</v>
      </c>
      <c r="AJ150" s="12" t="s">
        <v>266</v>
      </c>
      <c r="AK150" s="12" t="s">
        <v>266</v>
      </c>
      <c r="AL150" s="23" t="s">
        <v>266</v>
      </c>
      <c r="AM150" s="23" t="s">
        <v>266</v>
      </c>
      <c r="AN150" s="23" t="s">
        <v>263</v>
      </c>
      <c r="AO150" s="23">
        <v>2550000</v>
      </c>
      <c r="AP150" s="12" t="s">
        <v>707</v>
      </c>
      <c r="AQ150" s="27">
        <v>160290</v>
      </c>
      <c r="AR150" s="11">
        <f t="shared" ref="AR150:AR176" si="2">IFERROR(AG150-AN150,AG150)</f>
        <v>0</v>
      </c>
    </row>
    <row r="151" spans="1:44" ht="15.6" x14ac:dyDescent="0.3">
      <c r="A151" s="12" t="s">
        <v>1318</v>
      </c>
      <c r="B151" s="12" t="s">
        <v>254</v>
      </c>
      <c r="C151" s="12" t="s">
        <v>57</v>
      </c>
      <c r="D151" s="17" t="s">
        <v>1319</v>
      </c>
      <c r="E151" s="12">
        <v>2020</v>
      </c>
      <c r="F151" s="12" t="s">
        <v>1320</v>
      </c>
      <c r="G151" s="12" t="s">
        <v>1321</v>
      </c>
      <c r="H151" s="12" t="s">
        <v>57</v>
      </c>
      <c r="I151" s="12" t="s">
        <v>302</v>
      </c>
      <c r="J151" s="12">
        <v>2</v>
      </c>
      <c r="K151" s="12" t="s">
        <v>753</v>
      </c>
      <c r="L151" s="12" t="s">
        <v>57</v>
      </c>
      <c r="M151" s="12" t="s">
        <v>1322</v>
      </c>
      <c r="N151" s="12" t="s">
        <v>755</v>
      </c>
      <c r="O151" s="12" t="s">
        <v>1323</v>
      </c>
      <c r="P151" s="12" t="s">
        <v>1324</v>
      </c>
      <c r="Q151" s="12">
        <v>325414</v>
      </c>
      <c r="R151" s="12" t="s">
        <v>263</v>
      </c>
      <c r="S151" s="12" t="s">
        <v>77</v>
      </c>
      <c r="T151" s="12" t="s">
        <v>263</v>
      </c>
      <c r="U151" s="12" t="s">
        <v>1325</v>
      </c>
      <c r="V151" s="27">
        <v>4139000</v>
      </c>
      <c r="W151" s="27">
        <v>3725100</v>
      </c>
      <c r="X151" s="27">
        <v>413900</v>
      </c>
      <c r="Y151" s="12">
        <v>188</v>
      </c>
      <c r="Z151" s="12">
        <v>0</v>
      </c>
      <c r="AA151" s="23">
        <v>75510</v>
      </c>
      <c r="AB151" s="23">
        <v>98460000</v>
      </c>
      <c r="AC151" s="12">
        <v>5</v>
      </c>
      <c r="AD151" s="12">
        <v>12</v>
      </c>
      <c r="AE151" s="12" t="s">
        <v>9</v>
      </c>
      <c r="AF151" s="23">
        <v>3725100</v>
      </c>
      <c r="AG151" s="23">
        <v>0</v>
      </c>
      <c r="AH151" s="23">
        <v>413900</v>
      </c>
      <c r="AI151" s="23">
        <v>0</v>
      </c>
      <c r="AJ151" s="12" t="s">
        <v>266</v>
      </c>
      <c r="AK151" s="12" t="s">
        <v>266</v>
      </c>
      <c r="AL151" s="23" t="s">
        <v>266</v>
      </c>
      <c r="AM151" s="23" t="s">
        <v>266</v>
      </c>
      <c r="AN151" s="23" t="s">
        <v>263</v>
      </c>
      <c r="AO151" s="23">
        <v>4874185</v>
      </c>
      <c r="AP151" s="12" t="s">
        <v>267</v>
      </c>
      <c r="AQ151" s="27">
        <v>0</v>
      </c>
      <c r="AR151" s="11">
        <f t="shared" si="2"/>
        <v>0</v>
      </c>
    </row>
    <row r="152" spans="1:44" ht="15.6" x14ac:dyDescent="0.3">
      <c r="A152" s="12" t="s">
        <v>1326</v>
      </c>
      <c r="B152" s="12" t="s">
        <v>254</v>
      </c>
      <c r="C152" s="12" t="s">
        <v>57</v>
      </c>
      <c r="D152" s="17" t="s">
        <v>1327</v>
      </c>
      <c r="E152" s="12">
        <v>2020</v>
      </c>
      <c r="F152" s="12" t="s">
        <v>1328</v>
      </c>
      <c r="G152" s="12" t="s">
        <v>1329</v>
      </c>
      <c r="H152" s="12" t="s">
        <v>72</v>
      </c>
      <c r="I152" s="12" t="s">
        <v>432</v>
      </c>
      <c r="J152" s="12">
        <v>3</v>
      </c>
      <c r="K152" s="12" t="s">
        <v>1330</v>
      </c>
      <c r="L152" s="12" t="s">
        <v>72</v>
      </c>
      <c r="M152" s="12" t="s">
        <v>1331</v>
      </c>
      <c r="N152" s="12" t="s">
        <v>1332</v>
      </c>
      <c r="O152" s="12" t="s">
        <v>1333</v>
      </c>
      <c r="P152" s="12" t="s">
        <v>1334</v>
      </c>
      <c r="Q152" s="12">
        <v>517911</v>
      </c>
      <c r="R152" s="12" t="s">
        <v>263</v>
      </c>
      <c r="S152" s="12" t="s">
        <v>1335</v>
      </c>
      <c r="T152" s="12" t="s">
        <v>263</v>
      </c>
      <c r="U152" s="12" t="s">
        <v>1336</v>
      </c>
      <c r="V152" s="27">
        <v>43039000</v>
      </c>
      <c r="W152" s="27">
        <v>32279250</v>
      </c>
      <c r="X152" s="27">
        <v>10759750</v>
      </c>
      <c r="Y152" s="12">
        <v>932</v>
      </c>
      <c r="Z152" s="12">
        <v>677</v>
      </c>
      <c r="AA152" s="23">
        <v>87149</v>
      </c>
      <c r="AB152" s="23">
        <v>95783850</v>
      </c>
      <c r="AC152" s="12">
        <v>5</v>
      </c>
      <c r="AD152" s="12">
        <v>12</v>
      </c>
      <c r="AE152" s="12" t="s">
        <v>9</v>
      </c>
      <c r="AF152" s="23">
        <v>32279250</v>
      </c>
      <c r="AG152" s="23">
        <v>0</v>
      </c>
      <c r="AH152" s="23">
        <v>10759750</v>
      </c>
      <c r="AI152" s="23">
        <v>0</v>
      </c>
      <c r="AJ152" s="12" t="s">
        <v>266</v>
      </c>
      <c r="AK152" s="12" t="s">
        <v>266</v>
      </c>
      <c r="AL152" s="23" t="s">
        <v>266</v>
      </c>
      <c r="AM152" s="23" t="s">
        <v>266</v>
      </c>
      <c r="AN152" s="23" t="s">
        <v>263</v>
      </c>
      <c r="AO152" s="23" t="s">
        <v>1337</v>
      </c>
      <c r="AP152" s="12" t="s">
        <v>730</v>
      </c>
      <c r="AQ152" s="27">
        <v>0</v>
      </c>
      <c r="AR152" s="11">
        <f t="shared" si="2"/>
        <v>0</v>
      </c>
    </row>
    <row r="153" spans="1:44" ht="15.6" x14ac:dyDescent="0.3">
      <c r="A153" s="12" t="s">
        <v>1338</v>
      </c>
      <c r="B153" s="12" t="s">
        <v>254</v>
      </c>
      <c r="C153" s="12" t="s">
        <v>57</v>
      </c>
      <c r="D153" s="17" t="s">
        <v>1339</v>
      </c>
      <c r="E153" s="12">
        <v>2020</v>
      </c>
      <c r="F153" s="12" t="s">
        <v>1340</v>
      </c>
      <c r="G153" s="12" t="s">
        <v>1341</v>
      </c>
      <c r="H153" s="12" t="s">
        <v>57</v>
      </c>
      <c r="I153" s="12" t="s">
        <v>272</v>
      </c>
      <c r="J153" s="12">
        <v>3</v>
      </c>
      <c r="K153" s="12" t="s">
        <v>1342</v>
      </c>
      <c r="L153" s="12" t="s">
        <v>57</v>
      </c>
      <c r="M153" s="12" t="s">
        <v>1343</v>
      </c>
      <c r="N153" s="12" t="s">
        <v>275</v>
      </c>
      <c r="O153" s="12" t="s">
        <v>1344</v>
      </c>
      <c r="P153" s="12" t="s">
        <v>1345</v>
      </c>
      <c r="Q153" s="12">
        <v>321999</v>
      </c>
      <c r="R153" s="12" t="s">
        <v>263</v>
      </c>
      <c r="S153" s="12" t="s">
        <v>77</v>
      </c>
      <c r="T153" s="12" t="s">
        <v>263</v>
      </c>
      <c r="U153" s="12" t="s">
        <v>1317</v>
      </c>
      <c r="V153" s="27">
        <v>1490000</v>
      </c>
      <c r="W153" s="27">
        <v>1117500</v>
      </c>
      <c r="X153" s="27">
        <v>372500</v>
      </c>
      <c r="Y153" s="12">
        <v>231</v>
      </c>
      <c r="Z153" s="12">
        <v>0</v>
      </c>
      <c r="AA153" s="23">
        <v>38334</v>
      </c>
      <c r="AB153" s="23">
        <v>77400000</v>
      </c>
      <c r="AC153" s="12">
        <v>4</v>
      </c>
      <c r="AD153" s="12">
        <v>12</v>
      </c>
      <c r="AE153" s="12" t="s">
        <v>9</v>
      </c>
      <c r="AF153" s="23">
        <v>1117500</v>
      </c>
      <c r="AG153" s="23">
        <v>0</v>
      </c>
      <c r="AH153" s="23">
        <v>372500</v>
      </c>
      <c r="AI153" s="23">
        <v>0</v>
      </c>
      <c r="AJ153" s="12" t="s">
        <v>266</v>
      </c>
      <c r="AK153" s="12" t="s">
        <v>266</v>
      </c>
      <c r="AL153" s="23" t="s">
        <v>266</v>
      </c>
      <c r="AM153" s="23" t="s">
        <v>266</v>
      </c>
      <c r="AN153" s="23" t="s">
        <v>263</v>
      </c>
      <c r="AO153" s="23">
        <v>2042268</v>
      </c>
      <c r="AP153" s="12" t="s">
        <v>133</v>
      </c>
      <c r="AQ153" s="27">
        <v>0</v>
      </c>
      <c r="AR153" s="11">
        <f t="shared" si="2"/>
        <v>0</v>
      </c>
    </row>
    <row r="154" spans="1:44" ht="15.6" x14ac:dyDescent="0.3">
      <c r="A154" s="12" t="s">
        <v>1346</v>
      </c>
      <c r="B154" s="12" t="s">
        <v>254</v>
      </c>
      <c r="C154" s="12" t="s">
        <v>57</v>
      </c>
      <c r="D154" s="17" t="s">
        <v>1347</v>
      </c>
      <c r="E154" s="12">
        <v>2020</v>
      </c>
      <c r="F154" s="12" t="s">
        <v>1348</v>
      </c>
      <c r="G154" s="12" t="s">
        <v>1349</v>
      </c>
      <c r="H154" s="12" t="s">
        <v>57</v>
      </c>
      <c r="I154" s="12" t="s">
        <v>1237</v>
      </c>
      <c r="J154" s="12">
        <v>1</v>
      </c>
      <c r="K154" s="12" t="s">
        <v>1350</v>
      </c>
      <c r="L154" s="12" t="s">
        <v>57</v>
      </c>
      <c r="M154" s="12" t="s">
        <v>1351</v>
      </c>
      <c r="N154" s="12" t="s">
        <v>1352</v>
      </c>
      <c r="O154" s="12" t="s">
        <v>1353</v>
      </c>
      <c r="P154" s="12" t="s">
        <v>1354</v>
      </c>
      <c r="Q154" s="12">
        <v>322291</v>
      </c>
      <c r="R154" s="12" t="s">
        <v>263</v>
      </c>
      <c r="S154" s="12" t="s">
        <v>77</v>
      </c>
      <c r="T154" s="12" t="s">
        <v>263</v>
      </c>
      <c r="U154" s="12" t="s">
        <v>1325</v>
      </c>
      <c r="V154" s="27">
        <v>3001000</v>
      </c>
      <c r="W154" s="27">
        <v>3001000</v>
      </c>
      <c r="X154" s="27">
        <v>0</v>
      </c>
      <c r="Y154" s="12">
        <v>317</v>
      </c>
      <c r="Z154" s="12">
        <v>51</v>
      </c>
      <c r="AA154" s="23">
        <v>36460</v>
      </c>
      <c r="AB154" s="23">
        <v>70482220</v>
      </c>
      <c r="AC154" s="12">
        <v>4</v>
      </c>
      <c r="AD154" s="12">
        <v>12</v>
      </c>
      <c r="AE154" s="12" t="s">
        <v>9</v>
      </c>
      <c r="AF154" s="23">
        <v>3001000</v>
      </c>
      <c r="AG154" s="23">
        <v>0</v>
      </c>
      <c r="AH154" s="23">
        <v>0</v>
      </c>
      <c r="AI154" s="23">
        <v>0</v>
      </c>
      <c r="AJ154" s="12" t="s">
        <v>266</v>
      </c>
      <c r="AK154" s="12" t="s">
        <v>266</v>
      </c>
      <c r="AL154" s="23" t="s">
        <v>266</v>
      </c>
      <c r="AM154" s="23" t="s">
        <v>266</v>
      </c>
      <c r="AN154" s="23" t="s">
        <v>263</v>
      </c>
      <c r="AO154" s="23">
        <v>2210867</v>
      </c>
      <c r="AP154" s="12" t="s">
        <v>1355</v>
      </c>
      <c r="AQ154" s="27">
        <v>0</v>
      </c>
      <c r="AR154" s="11">
        <f t="shared" si="2"/>
        <v>0</v>
      </c>
    </row>
    <row r="155" spans="1:44" ht="15.6" x14ac:dyDescent="0.3">
      <c r="A155" s="12" t="s">
        <v>1356</v>
      </c>
      <c r="B155" s="12" t="s">
        <v>254</v>
      </c>
      <c r="C155" s="12" t="s">
        <v>57</v>
      </c>
      <c r="D155" s="17" t="s">
        <v>1357</v>
      </c>
      <c r="E155" s="12">
        <v>2020</v>
      </c>
      <c r="F155" s="12" t="s">
        <v>1358</v>
      </c>
      <c r="G155" s="12" t="s">
        <v>1359</v>
      </c>
      <c r="H155" s="12" t="s">
        <v>57</v>
      </c>
      <c r="I155" s="12" t="s">
        <v>701</v>
      </c>
      <c r="J155" s="12">
        <v>3</v>
      </c>
      <c r="K155" s="12" t="s">
        <v>1360</v>
      </c>
      <c r="L155" s="12" t="s">
        <v>57</v>
      </c>
      <c r="M155" s="12" t="s">
        <v>1361</v>
      </c>
      <c r="N155" s="12" t="s">
        <v>1362</v>
      </c>
      <c r="O155" s="12" t="s">
        <v>1363</v>
      </c>
      <c r="P155" s="12" t="s">
        <v>1364</v>
      </c>
      <c r="Q155" s="12">
        <v>541714</v>
      </c>
      <c r="R155" s="12" t="s">
        <v>263</v>
      </c>
      <c r="S155" s="12" t="s">
        <v>728</v>
      </c>
      <c r="T155" s="12" t="s">
        <v>263</v>
      </c>
      <c r="U155" s="12" t="s">
        <v>1325</v>
      </c>
      <c r="V155" s="27">
        <v>6868000</v>
      </c>
      <c r="W155" s="27">
        <v>5151000</v>
      </c>
      <c r="X155" s="27">
        <v>1717000</v>
      </c>
      <c r="Y155" s="12">
        <v>358</v>
      </c>
      <c r="Z155" s="12">
        <v>0</v>
      </c>
      <c r="AA155" s="23">
        <v>64535</v>
      </c>
      <c r="AB155" s="23">
        <v>92700000</v>
      </c>
      <c r="AC155" s="12">
        <v>4</v>
      </c>
      <c r="AD155" s="12">
        <v>12</v>
      </c>
      <c r="AE155" s="12" t="s">
        <v>9</v>
      </c>
      <c r="AF155" s="23">
        <v>5151000</v>
      </c>
      <c r="AG155" s="23">
        <v>0</v>
      </c>
      <c r="AH155" s="23">
        <v>1717000</v>
      </c>
      <c r="AI155" s="23">
        <v>0</v>
      </c>
      <c r="AJ155" s="12" t="s">
        <v>266</v>
      </c>
      <c r="AK155" s="12" t="s">
        <v>266</v>
      </c>
      <c r="AL155" s="23" t="s">
        <v>266</v>
      </c>
      <c r="AM155" s="23" t="s">
        <v>266</v>
      </c>
      <c r="AN155" s="23" t="s">
        <v>263</v>
      </c>
      <c r="AO155" s="23">
        <v>925000</v>
      </c>
      <c r="AP155" s="12" t="s">
        <v>707</v>
      </c>
      <c r="AQ155" s="27">
        <v>0</v>
      </c>
      <c r="AR155" s="11">
        <f t="shared" si="2"/>
        <v>0</v>
      </c>
    </row>
    <row r="156" spans="1:44" ht="15.6" x14ac:dyDescent="0.3">
      <c r="A156" s="12" t="s">
        <v>1365</v>
      </c>
      <c r="B156" s="12" t="s">
        <v>254</v>
      </c>
      <c r="C156" s="12" t="s">
        <v>57</v>
      </c>
      <c r="D156" s="17" t="s">
        <v>1366</v>
      </c>
      <c r="E156" s="12">
        <v>2020</v>
      </c>
      <c r="F156" s="12">
        <v>625</v>
      </c>
      <c r="G156" s="12" t="s">
        <v>1367</v>
      </c>
      <c r="H156" s="12" t="s">
        <v>72</v>
      </c>
      <c r="I156" s="12" t="s">
        <v>1368</v>
      </c>
      <c r="J156" s="12">
        <v>3</v>
      </c>
      <c r="K156" s="12" t="s">
        <v>1369</v>
      </c>
      <c r="L156" s="12" t="s">
        <v>72</v>
      </c>
      <c r="M156" s="12" t="s">
        <v>1370</v>
      </c>
      <c r="N156" s="12" t="s">
        <v>1371</v>
      </c>
      <c r="O156" s="12" t="s">
        <v>1372</v>
      </c>
      <c r="P156" s="12" t="s">
        <v>1373</v>
      </c>
      <c r="Q156" s="12">
        <v>325414</v>
      </c>
      <c r="R156" s="12" t="s">
        <v>263</v>
      </c>
      <c r="S156" s="12" t="s">
        <v>77</v>
      </c>
      <c r="T156" s="12" t="s">
        <v>263</v>
      </c>
      <c r="U156" s="12" t="s">
        <v>1374</v>
      </c>
      <c r="V156" s="27">
        <v>6882000</v>
      </c>
      <c r="W156" s="27">
        <v>5161500</v>
      </c>
      <c r="X156" s="27">
        <v>1720500</v>
      </c>
      <c r="Y156" s="12">
        <v>270</v>
      </c>
      <c r="Z156" s="12">
        <v>1755</v>
      </c>
      <c r="AA156" s="23">
        <v>62129</v>
      </c>
      <c r="AB156" s="23">
        <v>316440000</v>
      </c>
      <c r="AC156" s="12">
        <v>5</v>
      </c>
      <c r="AD156" s="12">
        <v>12</v>
      </c>
      <c r="AE156" s="12" t="s">
        <v>9</v>
      </c>
      <c r="AF156" s="23">
        <v>5161500</v>
      </c>
      <c r="AG156" s="23">
        <v>0</v>
      </c>
      <c r="AH156" s="23">
        <v>1720500</v>
      </c>
      <c r="AI156" s="23">
        <v>0</v>
      </c>
      <c r="AJ156" s="12" t="s">
        <v>266</v>
      </c>
      <c r="AK156" s="12" t="s">
        <v>266</v>
      </c>
      <c r="AL156" s="23" t="s">
        <v>266</v>
      </c>
      <c r="AM156" s="23" t="s">
        <v>266</v>
      </c>
      <c r="AN156" s="23" t="s">
        <v>263</v>
      </c>
      <c r="AO156" s="23">
        <v>39310500</v>
      </c>
      <c r="AP156" s="12" t="s">
        <v>133</v>
      </c>
      <c r="AQ156" s="27">
        <v>0</v>
      </c>
      <c r="AR156" s="11">
        <f t="shared" si="2"/>
        <v>0</v>
      </c>
    </row>
    <row r="157" spans="1:44" ht="15.6" x14ac:dyDescent="0.3">
      <c r="A157" s="12" t="s">
        <v>1375</v>
      </c>
      <c r="B157" s="12" t="s">
        <v>254</v>
      </c>
      <c r="C157" s="12" t="s">
        <v>57</v>
      </c>
      <c r="D157" s="17" t="s">
        <v>1366</v>
      </c>
      <c r="E157" s="12">
        <v>2020</v>
      </c>
      <c r="F157" s="12" t="s">
        <v>1376</v>
      </c>
      <c r="G157" s="12" t="s">
        <v>1377</v>
      </c>
      <c r="H157" s="12" t="s">
        <v>57</v>
      </c>
      <c r="I157" s="12" t="s">
        <v>1000</v>
      </c>
      <c r="J157" s="12">
        <v>3</v>
      </c>
      <c r="K157" s="12" t="s">
        <v>1378</v>
      </c>
      <c r="L157" s="12" t="s">
        <v>57</v>
      </c>
      <c r="M157" s="12" t="s">
        <v>1379</v>
      </c>
      <c r="N157" s="12" t="s">
        <v>1380</v>
      </c>
      <c r="O157" s="12" t="s">
        <v>1381</v>
      </c>
      <c r="P157" s="12" t="s">
        <v>1382</v>
      </c>
      <c r="Q157" s="12">
        <v>312111</v>
      </c>
      <c r="R157" s="12" t="s">
        <v>263</v>
      </c>
      <c r="S157" s="12" t="s">
        <v>77</v>
      </c>
      <c r="T157" s="12" t="s">
        <v>263</v>
      </c>
      <c r="U157" s="12" t="s">
        <v>339</v>
      </c>
      <c r="V157" s="27">
        <v>3240000</v>
      </c>
      <c r="W157" s="27">
        <v>2430000</v>
      </c>
      <c r="X157" s="27">
        <v>810000</v>
      </c>
      <c r="Y157" s="12">
        <v>208</v>
      </c>
      <c r="Z157" s="12">
        <v>0</v>
      </c>
      <c r="AA157" s="23">
        <v>59382</v>
      </c>
      <c r="AB157" s="23">
        <v>61200000</v>
      </c>
      <c r="AC157" s="12">
        <v>1</v>
      </c>
      <c r="AD157" s="12">
        <v>12</v>
      </c>
      <c r="AE157" s="12" t="s">
        <v>9</v>
      </c>
      <c r="AF157" s="23">
        <v>2430000</v>
      </c>
      <c r="AG157" s="23">
        <v>0</v>
      </c>
      <c r="AH157" s="23">
        <v>810000</v>
      </c>
      <c r="AI157" s="23">
        <v>0</v>
      </c>
      <c r="AJ157" s="12" t="s">
        <v>266</v>
      </c>
      <c r="AK157" s="12" t="s">
        <v>266</v>
      </c>
      <c r="AL157" s="23" t="s">
        <v>266</v>
      </c>
      <c r="AM157" s="23" t="s">
        <v>266</v>
      </c>
      <c r="AN157" s="23" t="s">
        <v>263</v>
      </c>
      <c r="AO157" s="23">
        <v>2539193</v>
      </c>
      <c r="AP157" s="12" t="s">
        <v>133</v>
      </c>
      <c r="AQ157" s="27">
        <v>0</v>
      </c>
      <c r="AR157" s="11">
        <f t="shared" si="2"/>
        <v>0</v>
      </c>
    </row>
    <row r="158" spans="1:44" ht="15.6" x14ac:dyDescent="0.3">
      <c r="A158" s="12" t="s">
        <v>1383</v>
      </c>
      <c r="B158" s="12" t="s">
        <v>254</v>
      </c>
      <c r="C158" s="12" t="s">
        <v>57</v>
      </c>
      <c r="D158" s="17" t="s">
        <v>1384</v>
      </c>
      <c r="E158" s="12">
        <v>2020</v>
      </c>
      <c r="F158" s="12" t="s">
        <v>1385</v>
      </c>
      <c r="G158" s="12" t="s">
        <v>1386</v>
      </c>
      <c r="H158" s="12" t="s">
        <v>72</v>
      </c>
      <c r="I158" s="12" t="s">
        <v>743</v>
      </c>
      <c r="J158" s="12">
        <v>3</v>
      </c>
      <c r="K158" s="12" t="s">
        <v>1387</v>
      </c>
      <c r="L158" s="12" t="s">
        <v>72</v>
      </c>
      <c r="M158" s="12" t="s">
        <v>1388</v>
      </c>
      <c r="N158" s="12" t="s">
        <v>1389</v>
      </c>
      <c r="O158" s="12" t="s">
        <v>1390</v>
      </c>
      <c r="P158" s="12" t="s">
        <v>1391</v>
      </c>
      <c r="Q158" s="12">
        <v>551114</v>
      </c>
      <c r="R158" s="12">
        <v>524292</v>
      </c>
      <c r="S158" s="12" t="s">
        <v>408</v>
      </c>
      <c r="T158" s="12" t="s">
        <v>717</v>
      </c>
      <c r="U158" s="12" t="s">
        <v>1392</v>
      </c>
      <c r="V158" s="27">
        <v>438593000</v>
      </c>
      <c r="W158" s="27">
        <v>387890250</v>
      </c>
      <c r="X158" s="27">
        <v>50702750</v>
      </c>
      <c r="Y158" s="12">
        <v>2590</v>
      </c>
      <c r="Z158" s="12">
        <v>548</v>
      </c>
      <c r="AA158" s="23">
        <v>90081</v>
      </c>
      <c r="AB158" s="23">
        <v>931410711</v>
      </c>
      <c r="AC158" s="12" t="s">
        <v>781</v>
      </c>
      <c r="AD158" s="12" t="s">
        <v>317</v>
      </c>
      <c r="AE158" s="12" t="s">
        <v>9</v>
      </c>
      <c r="AF158" s="23">
        <v>387890250</v>
      </c>
      <c r="AG158" s="23">
        <v>0</v>
      </c>
      <c r="AH158" s="23">
        <v>50702750</v>
      </c>
      <c r="AI158" s="23">
        <v>0</v>
      </c>
      <c r="AJ158" s="12" t="s">
        <v>266</v>
      </c>
      <c r="AK158" s="12" t="s">
        <v>266</v>
      </c>
      <c r="AL158" s="23" t="s">
        <v>266</v>
      </c>
      <c r="AM158" s="23" t="s">
        <v>266</v>
      </c>
      <c r="AN158" s="23" t="s">
        <v>263</v>
      </c>
      <c r="AO158" s="23">
        <v>57611352</v>
      </c>
      <c r="AP158" s="12" t="s">
        <v>267</v>
      </c>
      <c r="AQ158" s="27">
        <v>0</v>
      </c>
      <c r="AR158" s="11">
        <f t="shared" si="2"/>
        <v>0</v>
      </c>
    </row>
    <row r="159" spans="1:44" ht="15.6" x14ac:dyDescent="0.3">
      <c r="A159" s="12" t="s">
        <v>1393</v>
      </c>
      <c r="B159" s="12" t="s">
        <v>254</v>
      </c>
      <c r="C159" s="12" t="s">
        <v>57</v>
      </c>
      <c r="D159" s="17" t="s">
        <v>1394</v>
      </c>
      <c r="E159" s="12">
        <v>2020</v>
      </c>
      <c r="F159" s="12" t="s">
        <v>1395</v>
      </c>
      <c r="G159" s="12" t="s">
        <v>1396</v>
      </c>
      <c r="H159" s="12" t="s">
        <v>57</v>
      </c>
      <c r="I159" s="12" t="s">
        <v>213</v>
      </c>
      <c r="J159" s="12">
        <v>2</v>
      </c>
      <c r="K159" s="12" t="s">
        <v>1397</v>
      </c>
      <c r="L159" s="12" t="s">
        <v>57</v>
      </c>
      <c r="M159" s="12" t="s">
        <v>1398</v>
      </c>
      <c r="N159" s="12" t="s">
        <v>1399</v>
      </c>
      <c r="O159" s="12" t="s">
        <v>1400</v>
      </c>
      <c r="P159" s="12" t="s">
        <v>1401</v>
      </c>
      <c r="Q159" s="12">
        <v>337125</v>
      </c>
      <c r="R159" s="12" t="s">
        <v>263</v>
      </c>
      <c r="S159" s="12" t="s">
        <v>77</v>
      </c>
      <c r="T159" s="12" t="s">
        <v>263</v>
      </c>
      <c r="U159" s="12" t="s">
        <v>288</v>
      </c>
      <c r="V159" s="27">
        <v>2340000</v>
      </c>
      <c r="W159" s="27">
        <v>2106000</v>
      </c>
      <c r="X159" s="27">
        <v>234000</v>
      </c>
      <c r="Y159" s="12">
        <v>181</v>
      </c>
      <c r="Z159" s="12">
        <v>0</v>
      </c>
      <c r="AA159" s="23">
        <v>45164</v>
      </c>
      <c r="AB159" s="23">
        <v>24390000</v>
      </c>
      <c r="AC159" s="12">
        <v>4</v>
      </c>
      <c r="AD159" s="12">
        <v>12</v>
      </c>
      <c r="AE159" s="12" t="s">
        <v>9</v>
      </c>
      <c r="AF159" s="23">
        <v>2106000</v>
      </c>
      <c r="AG159" s="23">
        <v>0</v>
      </c>
      <c r="AH159" s="23">
        <v>234000</v>
      </c>
      <c r="AI159" s="23">
        <v>0</v>
      </c>
      <c r="AJ159" s="12" t="s">
        <v>266</v>
      </c>
      <c r="AK159" s="12" t="s">
        <v>266</v>
      </c>
      <c r="AL159" s="23" t="s">
        <v>266</v>
      </c>
      <c r="AM159" s="23" t="s">
        <v>266</v>
      </c>
      <c r="AN159" s="23" t="s">
        <v>263</v>
      </c>
      <c r="AO159" s="23">
        <v>597286</v>
      </c>
      <c r="AP159" s="12" t="s">
        <v>267</v>
      </c>
      <c r="AQ159" s="27">
        <v>0</v>
      </c>
      <c r="AR159" s="11">
        <f t="shared" si="2"/>
        <v>0</v>
      </c>
    </row>
    <row r="160" spans="1:44" ht="15.6" x14ac:dyDescent="0.3">
      <c r="A160" s="12" t="s">
        <v>1402</v>
      </c>
      <c r="B160" s="12" t="s">
        <v>254</v>
      </c>
      <c r="C160" s="12" t="s">
        <v>57</v>
      </c>
      <c r="D160" s="17" t="s">
        <v>1403</v>
      </c>
      <c r="E160" s="12">
        <v>2020</v>
      </c>
      <c r="F160" s="12" t="s">
        <v>1404</v>
      </c>
      <c r="G160" s="12" t="s">
        <v>1405</v>
      </c>
      <c r="H160" s="12" t="s">
        <v>57</v>
      </c>
      <c r="I160" s="12" t="s">
        <v>701</v>
      </c>
      <c r="J160" s="12">
        <v>3</v>
      </c>
      <c r="K160" s="12" t="s">
        <v>1406</v>
      </c>
      <c r="L160" s="12" t="s">
        <v>57</v>
      </c>
      <c r="M160" s="12" t="s">
        <v>1407</v>
      </c>
      <c r="N160" s="12" t="s">
        <v>157</v>
      </c>
      <c r="O160" s="12" t="s">
        <v>1408</v>
      </c>
      <c r="P160" s="12" t="s">
        <v>1409</v>
      </c>
      <c r="Q160" s="12">
        <v>325414</v>
      </c>
      <c r="R160" s="12" t="s">
        <v>263</v>
      </c>
      <c r="S160" s="12" t="s">
        <v>77</v>
      </c>
      <c r="T160" s="12" t="s">
        <v>263</v>
      </c>
      <c r="U160" s="12" t="s">
        <v>288</v>
      </c>
      <c r="V160" s="27">
        <v>4317000</v>
      </c>
      <c r="W160" s="27">
        <v>3237750</v>
      </c>
      <c r="X160" s="27">
        <v>1079250</v>
      </c>
      <c r="Y160" s="12">
        <v>181</v>
      </c>
      <c r="Z160" s="12">
        <v>0</v>
      </c>
      <c r="AA160" s="23">
        <v>92389</v>
      </c>
      <c r="AB160" s="23">
        <v>74700000</v>
      </c>
      <c r="AC160" s="12">
        <v>4</v>
      </c>
      <c r="AD160" s="12">
        <v>12</v>
      </c>
      <c r="AE160" s="12" t="s">
        <v>9</v>
      </c>
      <c r="AF160" s="23">
        <v>3237750</v>
      </c>
      <c r="AG160" s="23">
        <v>0</v>
      </c>
      <c r="AH160" s="23">
        <v>1079250</v>
      </c>
      <c r="AI160" s="23">
        <v>0</v>
      </c>
      <c r="AJ160" s="12" t="s">
        <v>266</v>
      </c>
      <c r="AK160" s="12" t="s">
        <v>266</v>
      </c>
      <c r="AL160" s="23" t="s">
        <v>266</v>
      </c>
      <c r="AM160" s="23" t="s">
        <v>266</v>
      </c>
      <c r="AN160" s="23" t="s">
        <v>263</v>
      </c>
      <c r="AO160" s="23">
        <v>500000</v>
      </c>
      <c r="AP160" s="12" t="s">
        <v>707</v>
      </c>
      <c r="AQ160" s="27">
        <v>0</v>
      </c>
      <c r="AR160" s="11">
        <f t="shared" si="2"/>
        <v>0</v>
      </c>
    </row>
    <row r="161" spans="1:44" ht="15.6" x14ac:dyDescent="0.3">
      <c r="A161" s="12" t="s">
        <v>1410</v>
      </c>
      <c r="B161" s="12" t="s">
        <v>254</v>
      </c>
      <c r="C161" s="12" t="s">
        <v>57</v>
      </c>
      <c r="D161" s="17" t="s">
        <v>1403</v>
      </c>
      <c r="E161" s="12">
        <v>2020</v>
      </c>
      <c r="F161" s="12" t="s">
        <v>1411</v>
      </c>
      <c r="G161" s="12" t="s">
        <v>1412</v>
      </c>
      <c r="H161" s="12" t="s">
        <v>72</v>
      </c>
      <c r="I161" s="12" t="s">
        <v>743</v>
      </c>
      <c r="J161" s="12">
        <v>3</v>
      </c>
      <c r="K161" s="12" t="s">
        <v>1413</v>
      </c>
      <c r="L161" s="12" t="s">
        <v>57</v>
      </c>
      <c r="M161" s="12" t="s">
        <v>1414</v>
      </c>
      <c r="N161" s="12" t="s">
        <v>1415</v>
      </c>
      <c r="O161" s="12" t="s">
        <v>1416</v>
      </c>
      <c r="P161" s="12" t="s">
        <v>1417</v>
      </c>
      <c r="Q161" s="12">
        <v>522320</v>
      </c>
      <c r="R161" s="12" t="s">
        <v>263</v>
      </c>
      <c r="S161" s="12" t="s">
        <v>717</v>
      </c>
      <c r="T161" s="12" t="s">
        <v>263</v>
      </c>
      <c r="U161" s="12" t="s">
        <v>288</v>
      </c>
      <c r="V161" s="27">
        <v>4356000</v>
      </c>
      <c r="W161" s="27">
        <v>3267000</v>
      </c>
      <c r="X161" s="27">
        <v>1089000</v>
      </c>
      <c r="Y161" s="12">
        <v>270</v>
      </c>
      <c r="Z161" s="12">
        <v>61</v>
      </c>
      <c r="AA161" s="23">
        <v>59351</v>
      </c>
      <c r="AB161" s="23" t="s">
        <v>263</v>
      </c>
      <c r="AC161" s="12">
        <v>5</v>
      </c>
      <c r="AD161" s="12">
        <v>12</v>
      </c>
      <c r="AE161" s="12" t="s">
        <v>9</v>
      </c>
      <c r="AF161" s="23">
        <v>3230250</v>
      </c>
      <c r="AG161" s="23">
        <v>0</v>
      </c>
      <c r="AH161" s="23">
        <v>1076750</v>
      </c>
      <c r="AI161" s="23">
        <v>0</v>
      </c>
      <c r="AJ161" s="12">
        <v>1</v>
      </c>
      <c r="AK161" s="12">
        <v>61</v>
      </c>
      <c r="AL161" s="23">
        <v>213912</v>
      </c>
      <c r="AM161" s="23">
        <v>0</v>
      </c>
      <c r="AN161" s="23" t="s">
        <v>263</v>
      </c>
      <c r="AO161" s="23">
        <v>78686</v>
      </c>
      <c r="AP161" s="12" t="s">
        <v>267</v>
      </c>
      <c r="AQ161" s="27">
        <v>0</v>
      </c>
      <c r="AR161" s="11">
        <f t="shared" si="2"/>
        <v>0</v>
      </c>
    </row>
    <row r="162" spans="1:44" ht="15.6" x14ac:dyDescent="0.3">
      <c r="A162" s="12" t="s">
        <v>1418</v>
      </c>
      <c r="B162" s="12" t="s">
        <v>254</v>
      </c>
      <c r="C162" s="12" t="s">
        <v>57</v>
      </c>
      <c r="D162" s="17" t="s">
        <v>1419</v>
      </c>
      <c r="E162" s="12">
        <v>2020</v>
      </c>
      <c r="F162" s="12" t="s">
        <v>1420</v>
      </c>
      <c r="G162" s="12" t="s">
        <v>1421</v>
      </c>
      <c r="H162" s="12" t="s">
        <v>72</v>
      </c>
      <c r="I162" s="12" t="s">
        <v>1422</v>
      </c>
      <c r="J162" s="12">
        <v>1</v>
      </c>
      <c r="K162" s="12" t="s">
        <v>1423</v>
      </c>
      <c r="L162" s="12" t="s">
        <v>72</v>
      </c>
      <c r="M162" s="12" t="s">
        <v>1424</v>
      </c>
      <c r="N162" s="12" t="s">
        <v>1425</v>
      </c>
      <c r="O162" s="12" t="s">
        <v>1426</v>
      </c>
      <c r="P162" s="12" t="s">
        <v>1427</v>
      </c>
      <c r="Q162" s="12">
        <v>424410</v>
      </c>
      <c r="R162" s="12" t="s">
        <v>263</v>
      </c>
      <c r="S162" s="12" t="s">
        <v>859</v>
      </c>
      <c r="T162" s="12" t="s">
        <v>263</v>
      </c>
      <c r="U162" s="12" t="s">
        <v>288</v>
      </c>
      <c r="V162" s="27">
        <v>1344000</v>
      </c>
      <c r="W162" s="27">
        <v>1344000</v>
      </c>
      <c r="X162" s="27">
        <v>0</v>
      </c>
      <c r="Y162" s="12">
        <v>100</v>
      </c>
      <c r="Z162" s="12">
        <v>1262</v>
      </c>
      <c r="AA162" s="23">
        <v>46471</v>
      </c>
      <c r="AB162" s="23">
        <v>108000000</v>
      </c>
      <c r="AC162" s="12">
        <v>4</v>
      </c>
      <c r="AD162" s="12">
        <v>12</v>
      </c>
      <c r="AE162" s="12" t="s">
        <v>9</v>
      </c>
      <c r="AF162" s="23">
        <v>1344000</v>
      </c>
      <c r="AG162" s="23">
        <v>0</v>
      </c>
      <c r="AH162" s="23">
        <v>0</v>
      </c>
      <c r="AI162" s="23">
        <v>0</v>
      </c>
      <c r="AJ162" s="12" t="s">
        <v>266</v>
      </c>
      <c r="AK162" s="12" t="s">
        <v>266</v>
      </c>
      <c r="AL162" s="23" t="s">
        <v>266</v>
      </c>
      <c r="AM162" s="23" t="s">
        <v>266</v>
      </c>
      <c r="AN162" s="23" t="s">
        <v>263</v>
      </c>
      <c r="AO162" s="23">
        <v>10592000</v>
      </c>
      <c r="AP162" s="12" t="s">
        <v>1428</v>
      </c>
      <c r="AQ162" s="27">
        <v>740000</v>
      </c>
      <c r="AR162" s="11">
        <f t="shared" si="2"/>
        <v>0</v>
      </c>
    </row>
    <row r="163" spans="1:44" ht="15.6" x14ac:dyDescent="0.3">
      <c r="A163" s="12" t="s">
        <v>1429</v>
      </c>
      <c r="B163" s="12" t="s">
        <v>254</v>
      </c>
      <c r="C163" s="12" t="s">
        <v>57</v>
      </c>
      <c r="D163" s="17" t="s">
        <v>1419</v>
      </c>
      <c r="E163" s="12">
        <v>2020</v>
      </c>
      <c r="F163" s="12" t="s">
        <v>1430</v>
      </c>
      <c r="G163" s="12" t="s">
        <v>1431</v>
      </c>
      <c r="H163" s="12" t="s">
        <v>72</v>
      </c>
      <c r="I163" s="12" t="s">
        <v>1237</v>
      </c>
      <c r="J163" s="12">
        <v>1</v>
      </c>
      <c r="K163" s="12" t="s">
        <v>1432</v>
      </c>
      <c r="L163" s="12" t="s">
        <v>57</v>
      </c>
      <c r="M163" s="12" t="s">
        <v>1433</v>
      </c>
      <c r="N163" s="12" t="s">
        <v>1434</v>
      </c>
      <c r="O163" s="12" t="s">
        <v>1435</v>
      </c>
      <c r="P163" s="12" t="s">
        <v>1436</v>
      </c>
      <c r="Q163" s="12">
        <v>311111</v>
      </c>
      <c r="R163" s="12" t="s">
        <v>263</v>
      </c>
      <c r="S163" s="12" t="s">
        <v>77</v>
      </c>
      <c r="T163" s="12" t="s">
        <v>263</v>
      </c>
      <c r="U163" s="12" t="s">
        <v>288</v>
      </c>
      <c r="V163" s="27">
        <v>4310000</v>
      </c>
      <c r="W163" s="27">
        <v>4310000</v>
      </c>
      <c r="X163" s="27">
        <v>0</v>
      </c>
      <c r="Y163" s="12">
        <v>270</v>
      </c>
      <c r="Z163" s="12">
        <v>23</v>
      </c>
      <c r="AA163" s="23">
        <v>37848</v>
      </c>
      <c r="AB163" s="23">
        <v>405000000</v>
      </c>
      <c r="AC163" s="12">
        <v>3</v>
      </c>
      <c r="AD163" s="12">
        <v>12</v>
      </c>
      <c r="AE163" s="12" t="s">
        <v>9</v>
      </c>
      <c r="AF163" s="23">
        <v>4310000</v>
      </c>
      <c r="AG163" s="23">
        <v>0</v>
      </c>
      <c r="AH163" s="23">
        <v>0</v>
      </c>
      <c r="AI163" s="23">
        <v>0</v>
      </c>
      <c r="AJ163" s="12" t="s">
        <v>266</v>
      </c>
      <c r="AK163" s="12" t="s">
        <v>266</v>
      </c>
      <c r="AL163" s="23" t="s">
        <v>266</v>
      </c>
      <c r="AM163" s="23" t="s">
        <v>266</v>
      </c>
      <c r="AN163" s="23" t="s">
        <v>263</v>
      </c>
      <c r="AO163" s="23">
        <v>34336606</v>
      </c>
      <c r="AP163" s="12" t="s">
        <v>267</v>
      </c>
      <c r="AQ163" s="27">
        <v>0</v>
      </c>
      <c r="AR163" s="11">
        <f t="shared" si="2"/>
        <v>0</v>
      </c>
    </row>
    <row r="164" spans="1:44" ht="15.6" x14ac:dyDescent="0.3">
      <c r="A164" s="12" t="s">
        <v>1437</v>
      </c>
      <c r="B164" s="12" t="s">
        <v>254</v>
      </c>
      <c r="C164" s="12" t="s">
        <v>57</v>
      </c>
      <c r="D164" s="17" t="s">
        <v>1438</v>
      </c>
      <c r="E164" s="12">
        <v>2020</v>
      </c>
      <c r="F164" s="12" t="s">
        <v>1439</v>
      </c>
      <c r="G164" s="12" t="s">
        <v>1440</v>
      </c>
      <c r="H164" s="12" t="s">
        <v>72</v>
      </c>
      <c r="I164" s="12" t="s">
        <v>1441</v>
      </c>
      <c r="J164" s="12">
        <v>2</v>
      </c>
      <c r="K164" s="12" t="s">
        <v>1442</v>
      </c>
      <c r="L164" s="12" t="s">
        <v>72</v>
      </c>
      <c r="M164" s="12" t="s">
        <v>1443</v>
      </c>
      <c r="N164" s="12" t="s">
        <v>1444</v>
      </c>
      <c r="O164" s="12" t="s">
        <v>1445</v>
      </c>
      <c r="P164" s="12" t="s">
        <v>1446</v>
      </c>
      <c r="Q164" s="12">
        <v>492110</v>
      </c>
      <c r="R164" s="12" t="s">
        <v>263</v>
      </c>
      <c r="S164" s="12" t="s">
        <v>328</v>
      </c>
      <c r="T164" s="12" t="s">
        <v>263</v>
      </c>
      <c r="U164" s="12" t="s">
        <v>1447</v>
      </c>
      <c r="V164" s="27">
        <v>11352000</v>
      </c>
      <c r="W164" s="27">
        <v>10216800</v>
      </c>
      <c r="X164" s="27">
        <v>1135200</v>
      </c>
      <c r="Y164" s="12">
        <v>533</v>
      </c>
      <c r="Z164" s="12">
        <v>10950</v>
      </c>
      <c r="AA164" s="23">
        <v>58557</v>
      </c>
      <c r="AB164" s="23">
        <v>284778771</v>
      </c>
      <c r="AC164" s="12">
        <v>5</v>
      </c>
      <c r="AD164" s="12">
        <v>12</v>
      </c>
      <c r="AE164" s="12" t="s">
        <v>9</v>
      </c>
      <c r="AF164" s="23">
        <v>10161000</v>
      </c>
      <c r="AG164" s="23">
        <v>0</v>
      </c>
      <c r="AH164" s="23">
        <v>1129000</v>
      </c>
      <c r="AI164" s="23">
        <v>0</v>
      </c>
      <c r="AJ164" s="12">
        <v>21</v>
      </c>
      <c r="AK164" s="12">
        <v>11645</v>
      </c>
      <c r="AL164" s="23">
        <v>99430</v>
      </c>
      <c r="AM164" s="23">
        <v>0</v>
      </c>
      <c r="AN164" s="23" t="s">
        <v>263</v>
      </c>
      <c r="AO164" s="23">
        <v>4920289</v>
      </c>
      <c r="AP164" s="12" t="s">
        <v>1448</v>
      </c>
      <c r="AQ164" s="27">
        <v>490000</v>
      </c>
      <c r="AR164" s="11">
        <f t="shared" si="2"/>
        <v>0</v>
      </c>
    </row>
    <row r="165" spans="1:44" ht="15.6" x14ac:dyDescent="0.3">
      <c r="A165" s="12" t="s">
        <v>1449</v>
      </c>
      <c r="B165" s="12" t="s">
        <v>254</v>
      </c>
      <c r="C165" s="12" t="s">
        <v>57</v>
      </c>
      <c r="D165" s="17" t="s">
        <v>1438</v>
      </c>
      <c r="E165" s="12">
        <v>2020</v>
      </c>
      <c r="F165" s="12" t="s">
        <v>1450</v>
      </c>
      <c r="G165" s="12" t="s">
        <v>1451</v>
      </c>
      <c r="H165" s="12" t="s">
        <v>72</v>
      </c>
      <c r="I165" s="12" t="s">
        <v>173</v>
      </c>
      <c r="J165" s="12">
        <v>1</v>
      </c>
      <c r="K165" s="12" t="s">
        <v>1452</v>
      </c>
      <c r="L165" s="12" t="s">
        <v>57</v>
      </c>
      <c r="M165" s="12" t="s">
        <v>1453</v>
      </c>
      <c r="N165" s="12" t="s">
        <v>1454</v>
      </c>
      <c r="O165" s="12" t="s">
        <v>1455</v>
      </c>
      <c r="P165" s="12" t="s">
        <v>1456</v>
      </c>
      <c r="Q165" s="12">
        <v>311919</v>
      </c>
      <c r="R165" s="12" t="s">
        <v>263</v>
      </c>
      <c r="S165" s="12" t="s">
        <v>77</v>
      </c>
      <c r="T165" s="12" t="s">
        <v>263</v>
      </c>
      <c r="U165" s="12" t="s">
        <v>339</v>
      </c>
      <c r="V165" s="27">
        <v>1212000</v>
      </c>
      <c r="W165" s="27">
        <v>1212000</v>
      </c>
      <c r="X165" s="27">
        <v>0</v>
      </c>
      <c r="Y165" s="12">
        <v>116</v>
      </c>
      <c r="Z165" s="12">
        <v>103</v>
      </c>
      <c r="AA165" s="23">
        <v>40870</v>
      </c>
      <c r="AB165" s="23">
        <v>21600000</v>
      </c>
      <c r="AC165" s="12">
        <v>4</v>
      </c>
      <c r="AD165" s="12">
        <v>12</v>
      </c>
      <c r="AE165" s="12" t="s">
        <v>9</v>
      </c>
      <c r="AF165" s="23">
        <v>1212000</v>
      </c>
      <c r="AG165" s="23">
        <v>0</v>
      </c>
      <c r="AH165" s="23">
        <v>0</v>
      </c>
      <c r="AI165" s="23">
        <v>0</v>
      </c>
      <c r="AJ165" s="12" t="s">
        <v>266</v>
      </c>
      <c r="AK165" s="12" t="s">
        <v>266</v>
      </c>
      <c r="AL165" s="23" t="s">
        <v>266</v>
      </c>
      <c r="AM165" s="23" t="s">
        <v>266</v>
      </c>
      <c r="AN165" s="23" t="s">
        <v>263</v>
      </c>
      <c r="AO165" s="23" t="s">
        <v>65</v>
      </c>
      <c r="AP165" s="12" t="s">
        <v>65</v>
      </c>
      <c r="AQ165" s="27" t="s">
        <v>65</v>
      </c>
      <c r="AR165" s="11">
        <f t="shared" si="2"/>
        <v>0</v>
      </c>
    </row>
    <row r="166" spans="1:44" ht="15.6" x14ac:dyDescent="0.3">
      <c r="A166" s="12" t="s">
        <v>1457</v>
      </c>
      <c r="B166" s="12" t="s">
        <v>254</v>
      </c>
      <c r="C166" s="12" t="s">
        <v>57</v>
      </c>
      <c r="D166" s="17" t="s">
        <v>1458</v>
      </c>
      <c r="E166" s="12">
        <v>2020</v>
      </c>
      <c r="F166" s="12" t="s">
        <v>1459</v>
      </c>
      <c r="G166" s="12" t="s">
        <v>1460</v>
      </c>
      <c r="H166" s="12" t="s">
        <v>72</v>
      </c>
      <c r="I166" s="12" t="s">
        <v>1461</v>
      </c>
      <c r="J166" s="12">
        <v>3</v>
      </c>
      <c r="K166" s="12" t="s">
        <v>1462</v>
      </c>
      <c r="L166" s="12" t="s">
        <v>57</v>
      </c>
      <c r="M166" s="12" t="s">
        <v>1463</v>
      </c>
      <c r="N166" s="12" t="s">
        <v>137</v>
      </c>
      <c r="O166" s="12" t="s">
        <v>1464</v>
      </c>
      <c r="P166" s="12" t="s">
        <v>1465</v>
      </c>
      <c r="Q166" s="12">
        <v>336412</v>
      </c>
      <c r="R166" s="12" t="s">
        <v>263</v>
      </c>
      <c r="S166" s="12" t="s">
        <v>77</v>
      </c>
      <c r="T166" s="12" t="s">
        <v>263</v>
      </c>
      <c r="U166" s="12" t="s">
        <v>339</v>
      </c>
      <c r="V166" s="27">
        <v>20724000</v>
      </c>
      <c r="W166" s="27">
        <v>15543000</v>
      </c>
      <c r="X166" s="27">
        <v>5181000</v>
      </c>
      <c r="Y166" s="12">
        <v>640</v>
      </c>
      <c r="Z166" s="12">
        <v>0</v>
      </c>
      <c r="AA166" s="23">
        <v>54752</v>
      </c>
      <c r="AB166" s="23">
        <v>520000000</v>
      </c>
      <c r="AC166" s="12">
        <v>5</v>
      </c>
      <c r="AD166" s="12">
        <v>12</v>
      </c>
      <c r="AE166" s="12" t="s">
        <v>9</v>
      </c>
      <c r="AF166" s="23">
        <v>15543000</v>
      </c>
      <c r="AG166" s="23">
        <v>0</v>
      </c>
      <c r="AH166" s="23">
        <v>5181000</v>
      </c>
      <c r="AI166" s="23">
        <v>0</v>
      </c>
      <c r="AJ166" s="12" t="s">
        <v>266</v>
      </c>
      <c r="AK166" s="12" t="s">
        <v>266</v>
      </c>
      <c r="AL166" s="23" t="s">
        <v>266</v>
      </c>
      <c r="AM166" s="23" t="s">
        <v>266</v>
      </c>
      <c r="AN166" s="23" t="s">
        <v>263</v>
      </c>
      <c r="AO166" s="23">
        <v>27000000</v>
      </c>
      <c r="AP166" s="12" t="s">
        <v>267</v>
      </c>
      <c r="AQ166" s="27">
        <v>0</v>
      </c>
      <c r="AR166" s="11">
        <f t="shared" si="2"/>
        <v>0</v>
      </c>
    </row>
    <row r="167" spans="1:44" ht="15.6" x14ac:dyDescent="0.3">
      <c r="A167" s="12" t="s">
        <v>1466</v>
      </c>
      <c r="B167" s="12" t="s">
        <v>254</v>
      </c>
      <c r="C167" s="12" t="s">
        <v>57</v>
      </c>
      <c r="D167" s="17" t="s">
        <v>1467</v>
      </c>
      <c r="E167" s="12">
        <v>2020</v>
      </c>
      <c r="F167" s="12" t="s">
        <v>1468</v>
      </c>
      <c r="G167" s="12" t="s">
        <v>1469</v>
      </c>
      <c r="H167" s="12" t="s">
        <v>57</v>
      </c>
      <c r="I167" s="12" t="s">
        <v>322</v>
      </c>
      <c r="J167" s="12">
        <v>2</v>
      </c>
      <c r="K167" s="12" t="s">
        <v>1470</v>
      </c>
      <c r="L167" s="12" t="s">
        <v>57</v>
      </c>
      <c r="M167" s="12" t="s">
        <v>1471</v>
      </c>
      <c r="N167" s="12" t="s">
        <v>1472</v>
      </c>
      <c r="O167" s="12" t="s">
        <v>1473</v>
      </c>
      <c r="P167" s="12" t="s">
        <v>1474</v>
      </c>
      <c r="Q167" s="12">
        <v>326199</v>
      </c>
      <c r="R167" s="12" t="s">
        <v>263</v>
      </c>
      <c r="S167" s="12" t="s">
        <v>77</v>
      </c>
      <c r="T167" s="12" t="s">
        <v>263</v>
      </c>
      <c r="U167" s="12" t="s">
        <v>329</v>
      </c>
      <c r="V167" s="27">
        <v>1198000</v>
      </c>
      <c r="W167" s="27">
        <v>1078200</v>
      </c>
      <c r="X167" s="27">
        <v>119800</v>
      </c>
      <c r="Y167" s="12">
        <v>128</v>
      </c>
      <c r="Z167" s="12">
        <v>1</v>
      </c>
      <c r="AA167" s="23">
        <v>43804</v>
      </c>
      <c r="AB167" s="23">
        <v>15759000</v>
      </c>
      <c r="AC167" s="12">
        <v>4</v>
      </c>
      <c r="AD167" s="12">
        <v>12</v>
      </c>
      <c r="AE167" s="12" t="s">
        <v>9</v>
      </c>
      <c r="AF167" s="23">
        <v>1078200</v>
      </c>
      <c r="AG167" s="23">
        <v>0</v>
      </c>
      <c r="AH167" s="23">
        <v>119800</v>
      </c>
      <c r="AI167" s="23">
        <v>0</v>
      </c>
      <c r="AJ167" s="12" t="s">
        <v>266</v>
      </c>
      <c r="AK167" s="12" t="s">
        <v>266</v>
      </c>
      <c r="AL167" s="23" t="s">
        <v>266</v>
      </c>
      <c r="AM167" s="23" t="s">
        <v>266</v>
      </c>
      <c r="AN167" s="23" t="s">
        <v>263</v>
      </c>
      <c r="AO167" s="23" t="s">
        <v>1475</v>
      </c>
      <c r="AP167" s="12" t="s">
        <v>1475</v>
      </c>
      <c r="AQ167" s="27" t="s">
        <v>1475</v>
      </c>
      <c r="AR167" s="11">
        <f t="shared" si="2"/>
        <v>0</v>
      </c>
    </row>
    <row r="168" spans="1:44" ht="15.6" x14ac:dyDescent="0.3">
      <c r="A168" s="12" t="s">
        <v>1476</v>
      </c>
      <c r="B168" s="12" t="s">
        <v>254</v>
      </c>
      <c r="C168" s="12" t="s">
        <v>57</v>
      </c>
      <c r="D168" s="17" t="s">
        <v>1477</v>
      </c>
      <c r="E168" s="12">
        <v>2020</v>
      </c>
      <c r="F168" s="12" t="s">
        <v>1478</v>
      </c>
      <c r="G168" s="12" t="s">
        <v>1479</v>
      </c>
      <c r="H168" s="12" t="s">
        <v>72</v>
      </c>
      <c r="I168" s="12" t="s">
        <v>701</v>
      </c>
      <c r="J168" s="12">
        <v>3</v>
      </c>
      <c r="K168" s="12" t="s">
        <v>314</v>
      </c>
      <c r="L168" s="12" t="s">
        <v>72</v>
      </c>
      <c r="M168" s="12" t="s">
        <v>1480</v>
      </c>
      <c r="N168" s="12" t="s">
        <v>315</v>
      </c>
      <c r="O168" s="12" t="s">
        <v>1481</v>
      </c>
      <c r="P168" s="12" t="s">
        <v>1482</v>
      </c>
      <c r="Q168" s="12">
        <v>541380</v>
      </c>
      <c r="R168" s="12" t="s">
        <v>263</v>
      </c>
      <c r="S168" s="12" t="s">
        <v>728</v>
      </c>
      <c r="T168" s="12" t="s">
        <v>263</v>
      </c>
      <c r="U168" s="12" t="s">
        <v>288</v>
      </c>
      <c r="V168" s="27">
        <v>25180000</v>
      </c>
      <c r="W168" s="27">
        <v>18885000</v>
      </c>
      <c r="X168" s="27">
        <v>6295000</v>
      </c>
      <c r="Y168" s="12">
        <v>790</v>
      </c>
      <c r="Z168" s="12">
        <v>351</v>
      </c>
      <c r="AA168" s="23">
        <v>86829</v>
      </c>
      <c r="AB168" s="23">
        <v>55417633</v>
      </c>
      <c r="AC168" s="12">
        <v>5</v>
      </c>
      <c r="AD168" s="12">
        <v>12</v>
      </c>
      <c r="AE168" s="12" t="s">
        <v>9</v>
      </c>
      <c r="AF168" s="23">
        <v>18885000</v>
      </c>
      <c r="AG168" s="23">
        <v>0</v>
      </c>
      <c r="AH168" s="23">
        <v>6295000</v>
      </c>
      <c r="AI168" s="23">
        <v>0</v>
      </c>
      <c r="AJ168" s="12" t="s">
        <v>266</v>
      </c>
      <c r="AK168" s="12" t="s">
        <v>266</v>
      </c>
      <c r="AL168" s="23" t="s">
        <v>266</v>
      </c>
      <c r="AM168" s="23" t="s">
        <v>266</v>
      </c>
      <c r="AN168" s="23" t="s">
        <v>263</v>
      </c>
      <c r="AO168" s="23">
        <v>395000</v>
      </c>
      <c r="AP168" s="12" t="s">
        <v>707</v>
      </c>
      <c r="AQ168" s="27">
        <v>0</v>
      </c>
      <c r="AR168" s="11">
        <f t="shared" si="2"/>
        <v>0</v>
      </c>
    </row>
    <row r="169" spans="1:44" ht="15.6" x14ac:dyDescent="0.3">
      <c r="A169" s="12" t="s">
        <v>1483</v>
      </c>
      <c r="B169" s="12" t="s">
        <v>254</v>
      </c>
      <c r="C169" s="12" t="s">
        <v>57</v>
      </c>
      <c r="D169" s="17" t="s">
        <v>1200</v>
      </c>
      <c r="E169" s="12">
        <v>2020</v>
      </c>
      <c r="F169" s="12" t="s">
        <v>1484</v>
      </c>
      <c r="G169" s="12" t="s">
        <v>1485</v>
      </c>
      <c r="H169" s="12" t="s">
        <v>72</v>
      </c>
      <c r="I169" s="12" t="s">
        <v>701</v>
      </c>
      <c r="J169" s="12">
        <v>3</v>
      </c>
      <c r="K169" s="12" t="s">
        <v>1486</v>
      </c>
      <c r="L169" s="12" t="s">
        <v>72</v>
      </c>
      <c r="M169" s="12" t="s">
        <v>1487</v>
      </c>
      <c r="N169" s="12" t="s">
        <v>1488</v>
      </c>
      <c r="O169" s="12" t="s">
        <v>1489</v>
      </c>
      <c r="P169" s="12" t="s">
        <v>1490</v>
      </c>
      <c r="Q169" s="12">
        <v>334419</v>
      </c>
      <c r="R169" s="12" t="s">
        <v>263</v>
      </c>
      <c r="S169" s="12" t="s">
        <v>77</v>
      </c>
      <c r="T169" s="12" t="s">
        <v>263</v>
      </c>
      <c r="U169" s="12" t="s">
        <v>288</v>
      </c>
      <c r="V169" s="27">
        <v>1565000</v>
      </c>
      <c r="W169" s="27">
        <v>1173750</v>
      </c>
      <c r="X169" s="27">
        <v>391250</v>
      </c>
      <c r="Y169" s="12">
        <v>135</v>
      </c>
      <c r="Z169" s="12">
        <v>77</v>
      </c>
      <c r="AA169" s="23">
        <v>72867</v>
      </c>
      <c r="AB169" s="23">
        <v>45000000</v>
      </c>
      <c r="AC169" s="12">
        <v>4</v>
      </c>
      <c r="AD169" s="12">
        <v>12</v>
      </c>
      <c r="AE169" s="12" t="s">
        <v>706</v>
      </c>
      <c r="AF169" s="23">
        <v>0</v>
      </c>
      <c r="AG169" s="23">
        <v>0</v>
      </c>
      <c r="AH169" s="23">
        <v>0</v>
      </c>
      <c r="AI169" s="23">
        <v>0</v>
      </c>
      <c r="AJ169" s="12" t="s">
        <v>266</v>
      </c>
      <c r="AK169" s="12" t="s">
        <v>266</v>
      </c>
      <c r="AL169" s="23" t="s">
        <v>266</v>
      </c>
      <c r="AM169" s="23" t="s">
        <v>266</v>
      </c>
      <c r="AN169" s="23" t="s">
        <v>263</v>
      </c>
      <c r="AO169" s="23">
        <v>200000</v>
      </c>
      <c r="AP169" s="12" t="s">
        <v>707</v>
      </c>
      <c r="AQ169" s="27">
        <v>0</v>
      </c>
      <c r="AR169" s="11">
        <f t="shared" si="2"/>
        <v>0</v>
      </c>
    </row>
    <row r="170" spans="1:44" ht="15.6" x14ac:dyDescent="0.3">
      <c r="A170" s="12" t="s">
        <v>1491</v>
      </c>
      <c r="B170" s="12" t="s">
        <v>254</v>
      </c>
      <c r="C170" s="12" t="s">
        <v>57</v>
      </c>
      <c r="D170" s="17" t="s">
        <v>1492</v>
      </c>
      <c r="E170" s="12">
        <v>2020</v>
      </c>
      <c r="F170" s="12" t="s">
        <v>270</v>
      </c>
      <c r="G170" s="12" t="s">
        <v>1493</v>
      </c>
      <c r="H170" s="12" t="s">
        <v>72</v>
      </c>
      <c r="I170" s="12" t="s">
        <v>701</v>
      </c>
      <c r="J170" s="12">
        <v>3</v>
      </c>
      <c r="K170" s="12" t="s">
        <v>1494</v>
      </c>
      <c r="L170" s="12" t="s">
        <v>72</v>
      </c>
      <c r="M170" s="12" t="s">
        <v>1495</v>
      </c>
      <c r="N170" s="12" t="s">
        <v>1496</v>
      </c>
      <c r="O170" s="12" t="s">
        <v>1497</v>
      </c>
      <c r="P170" s="12" t="s">
        <v>1498</v>
      </c>
      <c r="Q170" s="12">
        <v>551114</v>
      </c>
      <c r="R170" s="12" t="s">
        <v>263</v>
      </c>
      <c r="S170" s="12" t="s">
        <v>408</v>
      </c>
      <c r="T170" s="12" t="s">
        <v>263</v>
      </c>
      <c r="U170" s="12" t="s">
        <v>288</v>
      </c>
      <c r="V170" s="27">
        <v>2926000</v>
      </c>
      <c r="W170" s="27">
        <v>2194500</v>
      </c>
      <c r="X170" s="27">
        <v>731500</v>
      </c>
      <c r="Y170" s="12">
        <v>142</v>
      </c>
      <c r="Z170" s="12">
        <v>485</v>
      </c>
      <c r="AA170" s="23">
        <v>110979</v>
      </c>
      <c r="AB170" s="23">
        <v>6750000</v>
      </c>
      <c r="AC170" s="12">
        <v>2</v>
      </c>
      <c r="AD170" s="12">
        <v>12</v>
      </c>
      <c r="AE170" s="12" t="s">
        <v>9</v>
      </c>
      <c r="AF170" s="23">
        <v>2194500</v>
      </c>
      <c r="AG170" s="23">
        <v>0</v>
      </c>
      <c r="AH170" s="23">
        <v>731500</v>
      </c>
      <c r="AI170" s="23">
        <v>0</v>
      </c>
      <c r="AJ170" s="12" t="s">
        <v>266</v>
      </c>
      <c r="AK170" s="12" t="s">
        <v>266</v>
      </c>
      <c r="AL170" s="23" t="s">
        <v>266</v>
      </c>
      <c r="AM170" s="23" t="s">
        <v>266</v>
      </c>
      <c r="AN170" s="23" t="s">
        <v>263</v>
      </c>
      <c r="AO170" s="23">
        <v>125000</v>
      </c>
      <c r="AP170" s="12" t="s">
        <v>707</v>
      </c>
      <c r="AQ170" s="27">
        <v>0</v>
      </c>
      <c r="AR170" s="11">
        <f t="shared" si="2"/>
        <v>0</v>
      </c>
    </row>
    <row r="171" spans="1:44" ht="15.6" x14ac:dyDescent="0.3">
      <c r="A171" s="12" t="s">
        <v>1499</v>
      </c>
      <c r="B171" s="12" t="s">
        <v>254</v>
      </c>
      <c r="C171" s="12" t="s">
        <v>57</v>
      </c>
      <c r="D171" s="17" t="s">
        <v>1500</v>
      </c>
      <c r="E171" s="12">
        <v>2020</v>
      </c>
      <c r="F171" s="12" t="s">
        <v>1501</v>
      </c>
      <c r="G171" s="12" t="s">
        <v>1502</v>
      </c>
      <c r="H171" s="12" t="s">
        <v>57</v>
      </c>
      <c r="I171" s="12" t="s">
        <v>533</v>
      </c>
      <c r="J171" s="12">
        <v>2</v>
      </c>
      <c r="K171" s="12" t="s">
        <v>1503</v>
      </c>
      <c r="L171" s="12" t="s">
        <v>57</v>
      </c>
      <c r="M171" s="12" t="s">
        <v>1504</v>
      </c>
      <c r="N171" s="12" t="s">
        <v>1505</v>
      </c>
      <c r="O171" s="12" t="s">
        <v>1506</v>
      </c>
      <c r="P171" s="12" t="s">
        <v>1507</v>
      </c>
      <c r="Q171" s="12">
        <v>493110</v>
      </c>
      <c r="R171" s="12" t="s">
        <v>263</v>
      </c>
      <c r="S171" s="12" t="s">
        <v>328</v>
      </c>
      <c r="T171" s="12" t="s">
        <v>263</v>
      </c>
      <c r="U171" s="12" t="s">
        <v>339</v>
      </c>
      <c r="V171" s="27">
        <v>1736000</v>
      </c>
      <c r="W171" s="27">
        <v>1562400</v>
      </c>
      <c r="X171" s="27">
        <v>173600</v>
      </c>
      <c r="Y171" s="12">
        <v>144</v>
      </c>
      <c r="Z171" s="12">
        <v>0</v>
      </c>
      <c r="AA171" s="23">
        <v>56186</v>
      </c>
      <c r="AB171" s="23">
        <v>46800000</v>
      </c>
      <c r="AC171" s="12">
        <v>5</v>
      </c>
      <c r="AD171" s="12">
        <v>12</v>
      </c>
      <c r="AE171" s="12" t="s">
        <v>9</v>
      </c>
      <c r="AF171" s="23">
        <v>1562400</v>
      </c>
      <c r="AG171" s="23">
        <v>0</v>
      </c>
      <c r="AH171" s="23">
        <v>173600</v>
      </c>
      <c r="AI171" s="23">
        <v>0</v>
      </c>
      <c r="AJ171" s="12" t="s">
        <v>266</v>
      </c>
      <c r="AK171" s="12" t="s">
        <v>266</v>
      </c>
      <c r="AL171" s="23" t="s">
        <v>266</v>
      </c>
      <c r="AM171" s="23" t="s">
        <v>266</v>
      </c>
      <c r="AN171" s="23" t="s">
        <v>263</v>
      </c>
      <c r="AO171" s="23">
        <v>1076080</v>
      </c>
      <c r="AP171" s="12" t="s">
        <v>1508</v>
      </c>
      <c r="AQ171" s="27">
        <v>0</v>
      </c>
      <c r="AR171" s="11">
        <f t="shared" si="2"/>
        <v>0</v>
      </c>
    </row>
    <row r="172" spans="1:44" ht="15.6" x14ac:dyDescent="0.3">
      <c r="A172" s="12" t="s">
        <v>1509</v>
      </c>
      <c r="B172" s="12" t="s">
        <v>254</v>
      </c>
      <c r="C172" s="12" t="s">
        <v>57</v>
      </c>
      <c r="D172" s="17" t="s">
        <v>1510</v>
      </c>
      <c r="E172" s="12">
        <v>2020</v>
      </c>
      <c r="F172" s="12" t="s">
        <v>1511</v>
      </c>
      <c r="G172" s="12" t="s">
        <v>1512</v>
      </c>
      <c r="H172" s="12" t="s">
        <v>57</v>
      </c>
      <c r="I172" s="12" t="s">
        <v>1237</v>
      </c>
      <c r="J172" s="12">
        <v>1</v>
      </c>
      <c r="K172" s="12" t="s">
        <v>1513</v>
      </c>
      <c r="L172" s="12" t="s">
        <v>57</v>
      </c>
      <c r="M172" s="12" t="s">
        <v>1514</v>
      </c>
      <c r="N172" s="12" t="s">
        <v>1515</v>
      </c>
      <c r="O172" s="12" t="s">
        <v>1516</v>
      </c>
      <c r="P172" s="12" t="s">
        <v>1517</v>
      </c>
      <c r="Q172" s="12">
        <v>311111</v>
      </c>
      <c r="R172" s="12" t="s">
        <v>263</v>
      </c>
      <c r="S172" s="12" t="s">
        <v>77</v>
      </c>
      <c r="T172" s="12" t="s">
        <v>263</v>
      </c>
      <c r="U172" s="12" t="s">
        <v>1518</v>
      </c>
      <c r="V172" s="27">
        <v>1833000</v>
      </c>
      <c r="W172" s="27">
        <v>1833000</v>
      </c>
      <c r="X172" s="27">
        <v>0</v>
      </c>
      <c r="Y172" s="12">
        <v>103</v>
      </c>
      <c r="Z172" s="12">
        <v>0</v>
      </c>
      <c r="AA172" s="23">
        <v>37378</v>
      </c>
      <c r="AB172" s="23">
        <v>22788000</v>
      </c>
      <c r="AC172" s="12">
        <v>5</v>
      </c>
      <c r="AD172" s="12">
        <v>12</v>
      </c>
      <c r="AE172" s="12" t="s">
        <v>9</v>
      </c>
      <c r="AF172" s="23">
        <v>1833000</v>
      </c>
      <c r="AG172" s="23">
        <v>0</v>
      </c>
      <c r="AH172" s="23">
        <v>0</v>
      </c>
      <c r="AI172" s="23">
        <v>0</v>
      </c>
      <c r="AJ172" s="12" t="s">
        <v>266</v>
      </c>
      <c r="AK172" s="12" t="s">
        <v>266</v>
      </c>
      <c r="AL172" s="23" t="s">
        <v>266</v>
      </c>
      <c r="AM172" s="23" t="s">
        <v>266</v>
      </c>
      <c r="AN172" s="23" t="s">
        <v>263</v>
      </c>
      <c r="AO172" s="23">
        <v>2458399.12</v>
      </c>
      <c r="AP172" s="12" t="s">
        <v>1519</v>
      </c>
      <c r="AQ172" s="27">
        <v>789635</v>
      </c>
      <c r="AR172" s="11">
        <f t="shared" si="2"/>
        <v>0</v>
      </c>
    </row>
    <row r="173" spans="1:44" ht="15.6" x14ac:dyDescent="0.3">
      <c r="A173" s="12" t="s">
        <v>1520</v>
      </c>
      <c r="B173" s="12" t="s">
        <v>254</v>
      </c>
      <c r="C173" s="12" t="s">
        <v>57</v>
      </c>
      <c r="D173" s="17" t="s">
        <v>1510</v>
      </c>
      <c r="E173" s="12">
        <v>2020</v>
      </c>
      <c r="F173" s="12" t="s">
        <v>1521</v>
      </c>
      <c r="G173" s="12" t="s">
        <v>1522</v>
      </c>
      <c r="H173" s="12" t="s">
        <v>72</v>
      </c>
      <c r="I173" s="12" t="s">
        <v>221</v>
      </c>
      <c r="J173" s="12">
        <v>1</v>
      </c>
      <c r="K173" s="12" t="s">
        <v>1523</v>
      </c>
      <c r="L173" s="12" t="s">
        <v>72</v>
      </c>
      <c r="M173" s="12" t="s">
        <v>1524</v>
      </c>
      <c r="N173" s="12" t="s">
        <v>1525</v>
      </c>
      <c r="O173" s="12" t="s">
        <v>1526</v>
      </c>
      <c r="P173" s="12" t="s">
        <v>1527</v>
      </c>
      <c r="Q173" s="12">
        <v>511210</v>
      </c>
      <c r="R173" s="12" t="s">
        <v>263</v>
      </c>
      <c r="S173" s="12" t="s">
        <v>1335</v>
      </c>
      <c r="T173" s="12" t="s">
        <v>263</v>
      </c>
      <c r="U173" s="12" t="s">
        <v>1528</v>
      </c>
      <c r="V173" s="27">
        <v>3476000</v>
      </c>
      <c r="W173" s="27">
        <v>3476000</v>
      </c>
      <c r="X173" s="27">
        <v>0</v>
      </c>
      <c r="Y173" s="12">
        <v>160</v>
      </c>
      <c r="Z173" s="12">
        <v>153</v>
      </c>
      <c r="AA173" s="23">
        <v>45581</v>
      </c>
      <c r="AB173" s="23">
        <v>13500000</v>
      </c>
      <c r="AC173" s="12">
        <v>5</v>
      </c>
      <c r="AD173" s="12">
        <v>12</v>
      </c>
      <c r="AE173" s="12" t="s">
        <v>9</v>
      </c>
      <c r="AF173" s="23">
        <v>3476000</v>
      </c>
      <c r="AG173" s="23">
        <v>0</v>
      </c>
      <c r="AH173" s="23">
        <v>0</v>
      </c>
      <c r="AI173" s="23">
        <v>0</v>
      </c>
      <c r="AJ173" s="12" t="s">
        <v>266</v>
      </c>
      <c r="AK173" s="12" t="s">
        <v>266</v>
      </c>
      <c r="AL173" s="23" t="s">
        <v>266</v>
      </c>
      <c r="AM173" s="23" t="s">
        <v>266</v>
      </c>
      <c r="AN173" s="23" t="s">
        <v>263</v>
      </c>
      <c r="AO173" s="23" t="s">
        <v>1475</v>
      </c>
      <c r="AP173" s="12" t="s">
        <v>1475</v>
      </c>
      <c r="AQ173" s="27" t="s">
        <v>1475</v>
      </c>
      <c r="AR173" s="11">
        <f t="shared" si="2"/>
        <v>0</v>
      </c>
    </row>
    <row r="174" spans="1:44" ht="15.6" x14ac:dyDescent="0.3">
      <c r="A174" s="12" t="s">
        <v>1529</v>
      </c>
      <c r="B174" s="12" t="s">
        <v>254</v>
      </c>
      <c r="C174" s="12" t="s">
        <v>57</v>
      </c>
      <c r="D174" s="17" t="s">
        <v>1530</v>
      </c>
      <c r="E174" s="12">
        <v>2020</v>
      </c>
      <c r="F174" s="12" t="s">
        <v>1531</v>
      </c>
      <c r="G174" s="12" t="s">
        <v>1532</v>
      </c>
      <c r="H174" s="12" t="s">
        <v>57</v>
      </c>
      <c r="I174" s="12" t="s">
        <v>701</v>
      </c>
      <c r="J174" s="12">
        <v>3</v>
      </c>
      <c r="K174" s="12" t="s">
        <v>1533</v>
      </c>
      <c r="L174" s="12" t="s">
        <v>57</v>
      </c>
      <c r="M174" s="12" t="s">
        <v>1534</v>
      </c>
      <c r="N174" s="12" t="s">
        <v>1535</v>
      </c>
      <c r="O174" s="12" t="s">
        <v>1536</v>
      </c>
      <c r="P174" s="12" t="s">
        <v>1537</v>
      </c>
      <c r="Q174" s="12">
        <v>541715</v>
      </c>
      <c r="R174" s="12" t="s">
        <v>263</v>
      </c>
      <c r="S174" s="12" t="s">
        <v>728</v>
      </c>
      <c r="T174" s="12" t="s">
        <v>263</v>
      </c>
      <c r="U174" s="12" t="s">
        <v>329</v>
      </c>
      <c r="V174" s="27">
        <v>6507000</v>
      </c>
      <c r="W174" s="27">
        <v>4880250</v>
      </c>
      <c r="X174" s="27">
        <v>1626750</v>
      </c>
      <c r="Y174" s="12">
        <v>181</v>
      </c>
      <c r="Z174" s="12">
        <v>0</v>
      </c>
      <c r="AA174" s="23">
        <v>107776</v>
      </c>
      <c r="AB174" s="23">
        <v>67500000</v>
      </c>
      <c r="AC174" s="12">
        <v>3</v>
      </c>
      <c r="AD174" s="12">
        <v>12</v>
      </c>
      <c r="AE174" s="12" t="s">
        <v>9</v>
      </c>
      <c r="AF174" s="23">
        <v>4880250</v>
      </c>
      <c r="AG174" s="23">
        <v>0</v>
      </c>
      <c r="AH174" s="23">
        <v>1626750</v>
      </c>
      <c r="AI174" s="23">
        <v>0</v>
      </c>
      <c r="AJ174" s="12" t="s">
        <v>266</v>
      </c>
      <c r="AK174" s="12" t="s">
        <v>266</v>
      </c>
      <c r="AL174" s="23" t="s">
        <v>266</v>
      </c>
      <c r="AM174" s="23" t="s">
        <v>266</v>
      </c>
      <c r="AN174" s="23" t="s">
        <v>263</v>
      </c>
      <c r="AO174" s="23">
        <v>540000</v>
      </c>
      <c r="AP174" s="12" t="s">
        <v>707</v>
      </c>
      <c r="AQ174" s="27">
        <v>0</v>
      </c>
      <c r="AR174" s="11">
        <f t="shared" si="2"/>
        <v>0</v>
      </c>
    </row>
    <row r="175" spans="1:44" ht="15.6" x14ac:dyDescent="0.3">
      <c r="A175" s="12" t="s">
        <v>1538</v>
      </c>
      <c r="B175" s="12" t="s">
        <v>254</v>
      </c>
      <c r="C175" s="12" t="s">
        <v>57</v>
      </c>
      <c r="D175" s="17" t="s">
        <v>1539</v>
      </c>
      <c r="E175" s="12">
        <v>2020</v>
      </c>
      <c r="F175" s="12" t="s">
        <v>1540</v>
      </c>
      <c r="G175" s="12" t="s">
        <v>1541</v>
      </c>
      <c r="H175" s="12" t="s">
        <v>72</v>
      </c>
      <c r="I175" s="12" t="s">
        <v>743</v>
      </c>
      <c r="J175" s="12">
        <v>3</v>
      </c>
      <c r="K175" s="12" t="s">
        <v>1542</v>
      </c>
      <c r="L175" s="12" t="s">
        <v>72</v>
      </c>
      <c r="M175" s="12" t="s">
        <v>1543</v>
      </c>
      <c r="N175" s="12" t="s">
        <v>1544</v>
      </c>
      <c r="O175" s="12" t="s">
        <v>1545</v>
      </c>
      <c r="P175" s="12" t="s">
        <v>1546</v>
      </c>
      <c r="Q175" s="12">
        <v>522292</v>
      </c>
      <c r="R175" s="12" t="s">
        <v>263</v>
      </c>
      <c r="S175" s="12" t="s">
        <v>717</v>
      </c>
      <c r="T175" s="12" t="s">
        <v>263</v>
      </c>
      <c r="U175" s="12" t="s">
        <v>288</v>
      </c>
      <c r="V175" s="27">
        <v>10259000</v>
      </c>
      <c r="W175" s="27">
        <v>7694250</v>
      </c>
      <c r="X175" s="27">
        <v>2564750</v>
      </c>
      <c r="Y175" s="12">
        <v>450</v>
      </c>
      <c r="Z175" s="12">
        <v>194</v>
      </c>
      <c r="AA175" s="23">
        <v>78750</v>
      </c>
      <c r="AB175" s="23">
        <v>0</v>
      </c>
      <c r="AC175" s="12">
        <v>5</v>
      </c>
      <c r="AD175" s="12">
        <v>12</v>
      </c>
      <c r="AE175" s="12" t="s">
        <v>9</v>
      </c>
      <c r="AF175" s="23">
        <v>7694250</v>
      </c>
      <c r="AG175" s="23">
        <v>0</v>
      </c>
      <c r="AH175" s="23">
        <v>2564750</v>
      </c>
      <c r="AI175" s="23">
        <v>0</v>
      </c>
      <c r="AJ175" s="12" t="s">
        <v>266</v>
      </c>
      <c r="AK175" s="12" t="s">
        <v>266</v>
      </c>
      <c r="AL175" s="23" t="s">
        <v>266</v>
      </c>
      <c r="AM175" s="23" t="s">
        <v>266</v>
      </c>
      <c r="AN175" s="23" t="s">
        <v>263</v>
      </c>
      <c r="AO175" s="23">
        <v>109661</v>
      </c>
      <c r="AP175" s="12" t="s">
        <v>267</v>
      </c>
      <c r="AQ175" s="27">
        <v>0</v>
      </c>
      <c r="AR175" s="11">
        <f t="shared" si="2"/>
        <v>0</v>
      </c>
    </row>
    <row r="176" spans="1:44" ht="15.6" x14ac:dyDescent="0.3">
      <c r="A176" s="12" t="s">
        <v>1547</v>
      </c>
      <c r="B176" s="12" t="s">
        <v>254</v>
      </c>
      <c r="C176" s="12" t="s">
        <v>57</v>
      </c>
      <c r="D176" s="17" t="s">
        <v>1548</v>
      </c>
      <c r="E176" s="12">
        <v>2020</v>
      </c>
      <c r="F176" s="12" t="s">
        <v>1549</v>
      </c>
      <c r="G176" s="12" t="s">
        <v>1550</v>
      </c>
      <c r="H176" s="12" t="s">
        <v>57</v>
      </c>
      <c r="I176" s="12" t="s">
        <v>476</v>
      </c>
      <c r="J176" s="12">
        <v>2</v>
      </c>
      <c r="K176" s="12" t="s">
        <v>1551</v>
      </c>
      <c r="L176" s="12" t="s">
        <v>57</v>
      </c>
      <c r="M176" s="12" t="s">
        <v>1552</v>
      </c>
      <c r="N176" s="12" t="s">
        <v>1553</v>
      </c>
      <c r="O176" s="12" t="s">
        <v>1554</v>
      </c>
      <c r="P176" s="12" t="s">
        <v>1555</v>
      </c>
      <c r="Q176" s="12">
        <v>323111</v>
      </c>
      <c r="R176" s="12" t="s">
        <v>263</v>
      </c>
      <c r="S176" s="12" t="s">
        <v>77</v>
      </c>
      <c r="T176" s="12" t="s">
        <v>263</v>
      </c>
      <c r="U176" s="12" t="s">
        <v>1556</v>
      </c>
      <c r="V176" s="27">
        <v>850000</v>
      </c>
      <c r="W176" s="27">
        <v>765000</v>
      </c>
      <c r="X176" s="27">
        <v>85000</v>
      </c>
      <c r="Y176" s="12">
        <v>96</v>
      </c>
      <c r="Z176" s="12">
        <v>0</v>
      </c>
      <c r="AA176" s="23">
        <v>43870</v>
      </c>
      <c r="AB176" s="23">
        <v>46800000</v>
      </c>
      <c r="AC176" s="12">
        <v>5</v>
      </c>
      <c r="AD176" s="12">
        <v>12</v>
      </c>
      <c r="AE176" s="12" t="s">
        <v>9</v>
      </c>
      <c r="AF176" s="23">
        <v>765000</v>
      </c>
      <c r="AG176" s="23">
        <v>0</v>
      </c>
      <c r="AH176" s="23">
        <v>85000</v>
      </c>
      <c r="AI176" s="23">
        <v>0</v>
      </c>
      <c r="AJ176" s="12" t="s">
        <v>266</v>
      </c>
      <c r="AK176" s="12" t="s">
        <v>266</v>
      </c>
      <c r="AL176" s="23" t="s">
        <v>266</v>
      </c>
      <c r="AM176" s="23" t="s">
        <v>266</v>
      </c>
      <c r="AN176" s="23" t="s">
        <v>263</v>
      </c>
      <c r="AO176" s="23">
        <v>2551000</v>
      </c>
      <c r="AP176" s="12" t="s">
        <v>1557</v>
      </c>
      <c r="AQ176" s="27">
        <v>2551000</v>
      </c>
      <c r="AR176" s="11">
        <f t="shared" si="2"/>
        <v>0</v>
      </c>
    </row>
    <row r="177" spans="1:44" ht="15.6" x14ac:dyDescent="0.3">
      <c r="A177" s="12" t="s">
        <v>1081</v>
      </c>
      <c r="B177" s="12" t="s">
        <v>1558</v>
      </c>
      <c r="D177" s="17">
        <v>43963</v>
      </c>
      <c r="E177" s="12">
        <v>2020</v>
      </c>
      <c r="F177" s="12" t="s">
        <v>1559</v>
      </c>
      <c r="G177" s="12" t="s">
        <v>1083</v>
      </c>
      <c r="H177" s="12" t="s">
        <v>72</v>
      </c>
      <c r="I177" s="12" t="s">
        <v>1560</v>
      </c>
      <c r="J177" s="12">
        <v>1</v>
      </c>
      <c r="K177" s="12" t="s">
        <v>1561</v>
      </c>
      <c r="L177" s="12" t="s">
        <v>1562</v>
      </c>
      <c r="M177" s="12" t="s">
        <v>1563</v>
      </c>
      <c r="N177" s="12">
        <v>28129</v>
      </c>
      <c r="O177" s="12" t="s">
        <v>1564</v>
      </c>
      <c r="P177" s="12" t="s">
        <v>1087</v>
      </c>
      <c r="Q177" s="12">
        <v>331511</v>
      </c>
      <c r="R177" s="12"/>
      <c r="S177" s="12" t="s">
        <v>1565</v>
      </c>
      <c r="T177" s="12"/>
      <c r="U177" s="12" t="s">
        <v>1566</v>
      </c>
      <c r="V177" s="27">
        <v>15000000</v>
      </c>
      <c r="W177" s="12" t="s">
        <v>157</v>
      </c>
      <c r="X177" s="12" t="s">
        <v>157</v>
      </c>
      <c r="Y177" s="12" t="s">
        <v>143</v>
      </c>
      <c r="Z177" s="12">
        <v>1050</v>
      </c>
      <c r="AA177" s="12" t="s">
        <v>1567</v>
      </c>
      <c r="AB177" s="12">
        <v>325000000</v>
      </c>
      <c r="AC177" s="12" t="s">
        <v>157</v>
      </c>
      <c r="AD177" s="12">
        <v>10</v>
      </c>
      <c r="AE177" s="12" t="s">
        <v>9</v>
      </c>
      <c r="AF177" s="12">
        <v>15000000</v>
      </c>
      <c r="AG177" s="12">
        <v>0</v>
      </c>
      <c r="AH177" s="12" t="s">
        <v>157</v>
      </c>
      <c r="AI177" s="12" t="s">
        <v>157</v>
      </c>
      <c r="AJ177" s="12" t="s">
        <v>143</v>
      </c>
      <c r="AK177" s="12" t="s">
        <v>266</v>
      </c>
      <c r="AL177" s="12" t="s">
        <v>266</v>
      </c>
      <c r="AM177" s="12" t="s">
        <v>266</v>
      </c>
      <c r="AN177" s="12">
        <v>0</v>
      </c>
      <c r="AO177" s="12">
        <v>40529592</v>
      </c>
      <c r="AP177" s="12" t="s">
        <v>1568</v>
      </c>
      <c r="AQ177" s="12">
        <v>431756</v>
      </c>
    </row>
    <row r="178" spans="1:44" ht="15.6" x14ac:dyDescent="0.3">
      <c r="A178" s="12" t="s">
        <v>1569</v>
      </c>
      <c r="B178" s="6" t="s">
        <v>8</v>
      </c>
      <c r="C178" s="7" t="s">
        <v>57</v>
      </c>
      <c r="D178" s="32">
        <v>43516</v>
      </c>
      <c r="E178" s="7">
        <v>2019</v>
      </c>
      <c r="F178" s="6" t="s">
        <v>1570</v>
      </c>
      <c r="G178" s="6" t="s">
        <v>1571</v>
      </c>
      <c r="H178" s="7" t="s">
        <v>72</v>
      </c>
      <c r="I178" s="6" t="s">
        <v>282</v>
      </c>
      <c r="J178" s="6">
        <v>3</v>
      </c>
      <c r="K178" s="13" t="s">
        <v>1572</v>
      </c>
      <c r="L178" s="7" t="s">
        <v>72</v>
      </c>
      <c r="M178" s="6" t="s">
        <v>1573</v>
      </c>
      <c r="N178" s="6">
        <v>28115</v>
      </c>
      <c r="O178" s="6" t="s">
        <v>296</v>
      </c>
      <c r="P178" s="14" t="s">
        <v>297</v>
      </c>
      <c r="Q178" s="6">
        <v>325412</v>
      </c>
      <c r="R178" s="6">
        <v>311340</v>
      </c>
      <c r="S178" s="7" t="s">
        <v>77</v>
      </c>
      <c r="T178" s="7" t="s">
        <v>65</v>
      </c>
      <c r="U178" s="6" t="s">
        <v>67</v>
      </c>
      <c r="V178" s="11">
        <v>150000</v>
      </c>
      <c r="W178" s="11"/>
      <c r="X178" s="11"/>
      <c r="Y178" s="6">
        <v>127</v>
      </c>
      <c r="Z178" s="6">
        <v>476</v>
      </c>
      <c r="AA178" s="15">
        <v>47842</v>
      </c>
      <c r="AB178" s="15">
        <v>42750000</v>
      </c>
      <c r="AC178" s="6"/>
      <c r="AD178" s="6">
        <v>4</v>
      </c>
      <c r="AE178" s="10" t="s">
        <v>9</v>
      </c>
      <c r="AF178" s="15">
        <v>66545</v>
      </c>
      <c r="AG178" s="21">
        <v>83455</v>
      </c>
      <c r="AH178" s="15"/>
      <c r="AI178" s="15"/>
      <c r="AJ178" s="7">
        <v>141</v>
      </c>
      <c r="AK178" s="6">
        <v>476</v>
      </c>
      <c r="AL178" s="15">
        <v>984</v>
      </c>
      <c r="AM178" s="15">
        <v>36912992</v>
      </c>
      <c r="AN178" s="29">
        <v>0</v>
      </c>
      <c r="AO178" s="15">
        <v>2141000</v>
      </c>
      <c r="AP178" s="9" t="s">
        <v>133</v>
      </c>
      <c r="AQ178" s="9">
        <v>83455</v>
      </c>
      <c r="AR178" s="11">
        <v>83455</v>
      </c>
    </row>
    <row r="179" spans="1:44" ht="15.6" x14ac:dyDescent="0.3">
      <c r="A179" s="12" t="s">
        <v>1574</v>
      </c>
      <c r="B179" s="6" t="s">
        <v>8</v>
      </c>
      <c r="C179" s="7" t="s">
        <v>57</v>
      </c>
      <c r="D179" s="32">
        <v>43550</v>
      </c>
      <c r="E179" s="7">
        <v>2019</v>
      </c>
      <c r="F179" s="6" t="s">
        <v>1575</v>
      </c>
      <c r="G179" s="6" t="s">
        <v>1576</v>
      </c>
      <c r="H179" s="7" t="s">
        <v>57</v>
      </c>
      <c r="I179" s="6" t="s">
        <v>1144</v>
      </c>
      <c r="J179" s="6">
        <v>1</v>
      </c>
      <c r="K179" s="13" t="s">
        <v>1577</v>
      </c>
      <c r="L179" s="7" t="s">
        <v>57</v>
      </c>
      <c r="M179" s="6" t="s">
        <v>1578</v>
      </c>
      <c r="N179" s="6" t="s">
        <v>1579</v>
      </c>
      <c r="O179" s="6" t="s">
        <v>1580</v>
      </c>
      <c r="P179" s="14" t="s">
        <v>1581</v>
      </c>
      <c r="Q179" s="6">
        <v>336211</v>
      </c>
      <c r="R179" s="6" t="s">
        <v>65</v>
      </c>
      <c r="S179" s="7" t="s">
        <v>77</v>
      </c>
      <c r="T179" s="7" t="s">
        <v>65</v>
      </c>
      <c r="U179" s="6" t="s">
        <v>1582</v>
      </c>
      <c r="V179" s="11">
        <v>180000</v>
      </c>
      <c r="W179" s="11"/>
      <c r="X179" s="11"/>
      <c r="Y179" s="6">
        <v>54</v>
      </c>
      <c r="Z179" s="6">
        <v>0</v>
      </c>
      <c r="AA179" s="15">
        <v>36425</v>
      </c>
      <c r="AB179" s="15">
        <v>2115000</v>
      </c>
      <c r="AC179" s="6"/>
      <c r="AD179" s="6">
        <v>3</v>
      </c>
      <c r="AE179" s="10" t="s">
        <v>10</v>
      </c>
      <c r="AF179" s="15">
        <v>0</v>
      </c>
      <c r="AG179" s="21">
        <v>0</v>
      </c>
      <c r="AH179" s="15"/>
      <c r="AI179" s="15"/>
      <c r="AJ179" s="7">
        <v>0</v>
      </c>
      <c r="AK179" s="6">
        <v>0</v>
      </c>
      <c r="AL179" s="15">
        <v>0</v>
      </c>
      <c r="AM179" s="15">
        <v>0</v>
      </c>
      <c r="AN179" s="29">
        <v>0</v>
      </c>
      <c r="AO179" s="15">
        <v>60000</v>
      </c>
      <c r="AP179" s="9" t="s">
        <v>68</v>
      </c>
      <c r="AQ179" s="9">
        <v>0</v>
      </c>
      <c r="AR179" s="11">
        <v>0</v>
      </c>
    </row>
    <row r="180" spans="1:44" ht="15.6" x14ac:dyDescent="0.3">
      <c r="A180" s="12" t="s">
        <v>1583</v>
      </c>
      <c r="B180" s="6" t="s">
        <v>8</v>
      </c>
      <c r="C180" s="7" t="s">
        <v>57</v>
      </c>
      <c r="D180" s="32">
        <v>43560</v>
      </c>
      <c r="E180" s="7">
        <v>2019</v>
      </c>
      <c r="F180" s="6" t="s">
        <v>1584</v>
      </c>
      <c r="G180" s="6" t="s">
        <v>1585</v>
      </c>
      <c r="H180" s="7" t="s">
        <v>57</v>
      </c>
      <c r="I180" s="6" t="s">
        <v>1586</v>
      </c>
      <c r="J180" s="6">
        <v>3</v>
      </c>
      <c r="K180" s="13" t="s">
        <v>1587</v>
      </c>
      <c r="L180" s="7" t="s">
        <v>57</v>
      </c>
      <c r="M180" s="6" t="s">
        <v>1588</v>
      </c>
      <c r="N180" s="6">
        <v>8873</v>
      </c>
      <c r="O180" s="6" t="s">
        <v>1589</v>
      </c>
      <c r="P180" s="14" t="s">
        <v>1590</v>
      </c>
      <c r="Q180" s="6">
        <v>313230</v>
      </c>
      <c r="R180" s="6" t="s">
        <v>65</v>
      </c>
      <c r="S180" s="7" t="s">
        <v>77</v>
      </c>
      <c r="T180" s="7" t="s">
        <v>65</v>
      </c>
      <c r="U180" s="6" t="s">
        <v>1591</v>
      </c>
      <c r="V180" s="11">
        <v>300000</v>
      </c>
      <c r="W180" s="11"/>
      <c r="X180" s="11"/>
      <c r="Y180" s="6">
        <v>269</v>
      </c>
      <c r="Z180" s="6">
        <v>0</v>
      </c>
      <c r="AA180" s="15">
        <v>36825</v>
      </c>
      <c r="AB180" s="15">
        <v>33750000</v>
      </c>
      <c r="AC180" s="6"/>
      <c r="AD180" s="6">
        <v>5</v>
      </c>
      <c r="AE180" s="10" t="s">
        <v>9</v>
      </c>
      <c r="AF180" s="15">
        <v>300000</v>
      </c>
      <c r="AG180" s="21">
        <v>0</v>
      </c>
      <c r="AH180" s="15"/>
      <c r="AI180" s="15"/>
      <c r="AJ180" s="7">
        <v>0</v>
      </c>
      <c r="AK180" s="6">
        <v>0</v>
      </c>
      <c r="AL180" s="15">
        <v>0</v>
      </c>
      <c r="AM180" s="15">
        <v>0</v>
      </c>
      <c r="AN180" s="29">
        <v>0</v>
      </c>
      <c r="AO180" s="15">
        <v>250000</v>
      </c>
      <c r="AP180" s="9" t="s">
        <v>68</v>
      </c>
      <c r="AQ180" s="9">
        <v>0</v>
      </c>
      <c r="AR180" s="11">
        <v>0</v>
      </c>
    </row>
    <row r="181" spans="1:44" ht="15.6" x14ac:dyDescent="0.3">
      <c r="A181" s="12" t="s">
        <v>1592</v>
      </c>
      <c r="B181" s="6" t="s">
        <v>8</v>
      </c>
      <c r="C181" s="7" t="s">
        <v>57</v>
      </c>
      <c r="D181" s="32">
        <v>43572</v>
      </c>
      <c r="E181" s="7">
        <v>2019</v>
      </c>
      <c r="F181" s="6" t="s">
        <v>1593</v>
      </c>
      <c r="G181" s="6" t="s">
        <v>1594</v>
      </c>
      <c r="H181" s="7" t="s">
        <v>57</v>
      </c>
      <c r="I181" s="6" t="s">
        <v>322</v>
      </c>
      <c r="J181" s="6">
        <v>2</v>
      </c>
      <c r="K181" s="13" t="s">
        <v>1595</v>
      </c>
      <c r="L181" s="7" t="s">
        <v>57</v>
      </c>
      <c r="M181" s="6" t="s">
        <v>1596</v>
      </c>
      <c r="N181" s="6">
        <v>33004</v>
      </c>
      <c r="O181" s="6" t="s">
        <v>1597</v>
      </c>
      <c r="P181" s="14" t="s">
        <v>1598</v>
      </c>
      <c r="Q181" s="6">
        <v>493110</v>
      </c>
      <c r="R181" s="6" t="s">
        <v>65</v>
      </c>
      <c r="S181" s="7" t="s">
        <v>328</v>
      </c>
      <c r="T181" s="7" t="s">
        <v>65</v>
      </c>
      <c r="U181" s="6" t="s">
        <v>132</v>
      </c>
      <c r="V181" s="11">
        <v>166650</v>
      </c>
      <c r="W181" s="11"/>
      <c r="X181" s="11"/>
      <c r="Y181" s="6">
        <v>135</v>
      </c>
      <c r="Z181" s="6">
        <v>0</v>
      </c>
      <c r="AA181" s="15">
        <v>41062</v>
      </c>
      <c r="AB181" s="15">
        <v>13500000</v>
      </c>
      <c r="AC181" s="6"/>
      <c r="AD181" s="6">
        <v>2</v>
      </c>
      <c r="AE181" s="10" t="s">
        <v>11</v>
      </c>
      <c r="AF181" s="15">
        <v>0</v>
      </c>
      <c r="AG181" s="21">
        <v>166650</v>
      </c>
      <c r="AH181" s="15"/>
      <c r="AI181" s="15"/>
      <c r="AJ181" s="7">
        <v>135</v>
      </c>
      <c r="AK181" s="6">
        <v>0</v>
      </c>
      <c r="AL181" s="15">
        <v>1880</v>
      </c>
      <c r="AM181" s="15">
        <v>16209356</v>
      </c>
      <c r="AN181" s="29">
        <v>0</v>
      </c>
      <c r="AO181" s="15">
        <v>2719538</v>
      </c>
      <c r="AP181" s="9" t="s">
        <v>1599</v>
      </c>
      <c r="AQ181" s="9">
        <v>1212000</v>
      </c>
      <c r="AR181" s="11">
        <v>166650</v>
      </c>
    </row>
    <row r="182" spans="1:44" ht="15.6" x14ac:dyDescent="0.3">
      <c r="A182" s="12" t="s">
        <v>1600</v>
      </c>
      <c r="B182" s="6" t="s">
        <v>8</v>
      </c>
      <c r="C182" s="7" t="s">
        <v>57</v>
      </c>
      <c r="D182" s="32">
        <v>43573</v>
      </c>
      <c r="E182" s="7">
        <v>2019</v>
      </c>
      <c r="F182" s="6" t="s">
        <v>1601</v>
      </c>
      <c r="G182" s="6" t="s">
        <v>1602</v>
      </c>
      <c r="H182" s="7" t="s">
        <v>72</v>
      </c>
      <c r="I182" s="6" t="s">
        <v>676</v>
      </c>
      <c r="J182" s="6">
        <v>1</v>
      </c>
      <c r="K182" s="13" t="s">
        <v>1603</v>
      </c>
      <c r="L182" s="7" t="s">
        <v>72</v>
      </c>
      <c r="M182" s="6" t="s">
        <v>1603</v>
      </c>
      <c r="N182" s="6" t="s">
        <v>1604</v>
      </c>
      <c r="O182" s="6" t="s">
        <v>1605</v>
      </c>
      <c r="P182" s="14" t="s">
        <v>1606</v>
      </c>
      <c r="Q182" s="6">
        <v>326113</v>
      </c>
      <c r="R182" s="6" t="s">
        <v>65</v>
      </c>
      <c r="S182" s="7" t="s">
        <v>77</v>
      </c>
      <c r="T182" s="7" t="s">
        <v>65</v>
      </c>
      <c r="U182" s="6" t="s">
        <v>1607</v>
      </c>
      <c r="V182" s="11">
        <v>38000</v>
      </c>
      <c r="W182" s="11"/>
      <c r="X182" s="11"/>
      <c r="Y182" s="6">
        <v>12</v>
      </c>
      <c r="Z182" s="6">
        <v>24</v>
      </c>
      <c r="AA182" s="15">
        <v>34008</v>
      </c>
      <c r="AB182" s="15">
        <v>4815000</v>
      </c>
      <c r="AC182" s="6"/>
      <c r="AD182" s="6">
        <v>2</v>
      </c>
      <c r="AE182" s="10" t="s">
        <v>10</v>
      </c>
      <c r="AF182" s="15">
        <v>0</v>
      </c>
      <c r="AG182" s="21">
        <v>0</v>
      </c>
      <c r="AH182" s="15"/>
      <c r="AI182" s="15"/>
      <c r="AJ182" s="7">
        <v>0</v>
      </c>
      <c r="AK182" s="6">
        <v>24</v>
      </c>
      <c r="AL182" s="15">
        <v>0</v>
      </c>
      <c r="AM182" s="15">
        <v>0</v>
      </c>
      <c r="AN182" s="29">
        <v>0</v>
      </c>
      <c r="AO182" s="15">
        <v>337395</v>
      </c>
      <c r="AP182" s="9" t="s">
        <v>133</v>
      </c>
      <c r="AQ182" s="9">
        <v>0</v>
      </c>
      <c r="AR182" s="11">
        <v>0</v>
      </c>
    </row>
    <row r="183" spans="1:44" ht="15.6" x14ac:dyDescent="0.3">
      <c r="A183" s="12" t="s">
        <v>1608</v>
      </c>
      <c r="B183" s="6" t="s">
        <v>8</v>
      </c>
      <c r="C183" s="7" t="s">
        <v>57</v>
      </c>
      <c r="D183" s="32">
        <v>43594</v>
      </c>
      <c r="E183" s="7">
        <v>2019</v>
      </c>
      <c r="F183" s="6" t="s">
        <v>1609</v>
      </c>
      <c r="G183" s="6" t="s">
        <v>1610</v>
      </c>
      <c r="H183" s="7" t="s">
        <v>72</v>
      </c>
      <c r="I183" s="6" t="s">
        <v>1611</v>
      </c>
      <c r="J183" s="6">
        <v>1</v>
      </c>
      <c r="K183" s="13" t="s">
        <v>1612</v>
      </c>
      <c r="L183" s="7" t="s">
        <v>72</v>
      </c>
      <c r="M183" s="6" t="s">
        <v>1613</v>
      </c>
      <c r="N183" s="6">
        <v>28273</v>
      </c>
      <c r="O183" s="6" t="s">
        <v>1614</v>
      </c>
      <c r="P183" s="14" t="s">
        <v>1615</v>
      </c>
      <c r="Q183" s="6">
        <v>325520</v>
      </c>
      <c r="R183" s="6" t="s">
        <v>65</v>
      </c>
      <c r="S183" s="7" t="s">
        <v>77</v>
      </c>
      <c r="T183" s="7" t="s">
        <v>65</v>
      </c>
      <c r="U183" s="6" t="s">
        <v>1616</v>
      </c>
      <c r="V183" s="11">
        <v>70000</v>
      </c>
      <c r="W183" s="11"/>
      <c r="X183" s="11"/>
      <c r="Y183" s="6">
        <v>22</v>
      </c>
      <c r="Z183" s="6">
        <v>19</v>
      </c>
      <c r="AA183" s="15">
        <v>32593</v>
      </c>
      <c r="AB183" s="15">
        <v>5940000</v>
      </c>
      <c r="AC183" s="6"/>
      <c r="AD183" s="6">
        <v>5</v>
      </c>
      <c r="AE183" s="10" t="s">
        <v>9</v>
      </c>
      <c r="AF183" s="15">
        <v>70000</v>
      </c>
      <c r="AG183" s="21">
        <v>0</v>
      </c>
      <c r="AH183" s="15"/>
      <c r="AI183" s="15"/>
      <c r="AJ183" s="7">
        <v>0</v>
      </c>
      <c r="AK183" s="6">
        <v>19</v>
      </c>
      <c r="AL183" s="15">
        <v>0</v>
      </c>
      <c r="AM183" s="15">
        <v>0</v>
      </c>
      <c r="AN183" s="29">
        <v>0</v>
      </c>
      <c r="AO183" s="15">
        <v>273000</v>
      </c>
      <c r="AP183" s="9" t="s">
        <v>1599</v>
      </c>
      <c r="AQ183" s="9">
        <v>0</v>
      </c>
      <c r="AR183" s="11">
        <v>0</v>
      </c>
    </row>
    <row r="184" spans="1:44" ht="15.6" x14ac:dyDescent="0.3">
      <c r="A184" s="12" t="s">
        <v>1617</v>
      </c>
      <c r="B184" s="6" t="s">
        <v>8</v>
      </c>
      <c r="C184" s="7" t="s">
        <v>57</v>
      </c>
      <c r="D184" s="32">
        <v>43608</v>
      </c>
      <c r="E184" s="7">
        <v>2019</v>
      </c>
      <c r="F184" s="6" t="s">
        <v>1618</v>
      </c>
      <c r="G184" s="6" t="s">
        <v>1619</v>
      </c>
      <c r="H184" s="7" t="s">
        <v>72</v>
      </c>
      <c r="I184" s="6" t="s">
        <v>1268</v>
      </c>
      <c r="J184" s="6">
        <v>2</v>
      </c>
      <c r="K184" s="13" t="s">
        <v>1620</v>
      </c>
      <c r="L184" s="7" t="s">
        <v>72</v>
      </c>
      <c r="M184" s="6" t="s">
        <v>1621</v>
      </c>
      <c r="N184" s="6">
        <v>47725</v>
      </c>
      <c r="O184" s="6" t="s">
        <v>1622</v>
      </c>
      <c r="P184" s="14" t="s">
        <v>1623</v>
      </c>
      <c r="Q184" s="6">
        <v>311999</v>
      </c>
      <c r="R184" s="6" t="s">
        <v>65</v>
      </c>
      <c r="S184" s="7" t="s">
        <v>77</v>
      </c>
      <c r="T184" s="7" t="s">
        <v>65</v>
      </c>
      <c r="U184" s="6" t="s">
        <v>1616</v>
      </c>
      <c r="V184" s="11">
        <v>500000</v>
      </c>
      <c r="W184" s="11"/>
      <c r="X184" s="11"/>
      <c r="Y184" s="6">
        <v>68</v>
      </c>
      <c r="Z184" s="6">
        <v>137</v>
      </c>
      <c r="AA184" s="15">
        <v>35919</v>
      </c>
      <c r="AB184" s="15">
        <v>21433794</v>
      </c>
      <c r="AC184" s="6"/>
      <c r="AD184" s="6">
        <v>2</v>
      </c>
      <c r="AE184" s="10" t="s">
        <v>11</v>
      </c>
      <c r="AF184" s="15">
        <v>0</v>
      </c>
      <c r="AG184" s="21">
        <v>500000</v>
      </c>
      <c r="AH184" s="15"/>
      <c r="AI184" s="15"/>
      <c r="AJ184" s="7">
        <v>81</v>
      </c>
      <c r="AK184" s="6">
        <v>137</v>
      </c>
      <c r="AL184" s="15">
        <v>1172</v>
      </c>
      <c r="AM184" s="15">
        <v>29308461</v>
      </c>
      <c r="AN184" s="29">
        <v>0</v>
      </c>
      <c r="AO184" s="15">
        <v>519745</v>
      </c>
      <c r="AP184" s="9" t="s">
        <v>133</v>
      </c>
      <c r="AQ184" s="9">
        <v>525000</v>
      </c>
      <c r="AR184" s="11">
        <v>500000</v>
      </c>
    </row>
    <row r="185" spans="1:44" ht="15.6" x14ac:dyDescent="0.3">
      <c r="A185" s="12" t="s">
        <v>1624</v>
      </c>
      <c r="B185" s="6" t="s">
        <v>8</v>
      </c>
      <c r="C185" s="7" t="s">
        <v>57</v>
      </c>
      <c r="D185" s="32">
        <v>43613</v>
      </c>
      <c r="E185" s="7">
        <v>2019</v>
      </c>
      <c r="F185" s="6" t="s">
        <v>1625</v>
      </c>
      <c r="G185" s="6" t="s">
        <v>1626</v>
      </c>
      <c r="H185" s="7" t="s">
        <v>57</v>
      </c>
      <c r="I185" s="6" t="s">
        <v>1368</v>
      </c>
      <c r="J185" s="6">
        <v>3</v>
      </c>
      <c r="K185" s="13" t="s">
        <v>1627</v>
      </c>
      <c r="L185" s="7" t="s">
        <v>57</v>
      </c>
      <c r="M185" s="6" t="s">
        <v>1628</v>
      </c>
      <c r="N185" s="6">
        <v>29708</v>
      </c>
      <c r="O185" s="6" t="s">
        <v>1629</v>
      </c>
      <c r="P185" s="14" t="s">
        <v>1630</v>
      </c>
      <c r="Q185" s="6">
        <v>423210</v>
      </c>
      <c r="R185" s="6" t="s">
        <v>65</v>
      </c>
      <c r="S185" s="7" t="s">
        <v>859</v>
      </c>
      <c r="T185" s="7" t="s">
        <v>65</v>
      </c>
      <c r="U185" s="6" t="s">
        <v>132</v>
      </c>
      <c r="V185" s="11">
        <v>150000</v>
      </c>
      <c r="W185" s="11"/>
      <c r="X185" s="11"/>
      <c r="Y185" s="6">
        <v>145</v>
      </c>
      <c r="Z185" s="6">
        <v>0</v>
      </c>
      <c r="AA185" s="15">
        <v>39716</v>
      </c>
      <c r="AB185" s="15">
        <v>1800000</v>
      </c>
      <c r="AC185" s="6"/>
      <c r="AD185" s="6">
        <v>5</v>
      </c>
      <c r="AE185" s="10" t="s">
        <v>9</v>
      </c>
      <c r="AF185" s="15">
        <v>150000</v>
      </c>
      <c r="AG185" s="21">
        <v>0</v>
      </c>
      <c r="AH185" s="15"/>
      <c r="AI185" s="15"/>
      <c r="AJ185" s="7">
        <v>0</v>
      </c>
      <c r="AK185" s="6">
        <v>0</v>
      </c>
      <c r="AL185" s="15">
        <v>0</v>
      </c>
      <c r="AM185" s="15">
        <v>0</v>
      </c>
      <c r="AN185" s="29">
        <v>0</v>
      </c>
      <c r="AO185" s="15">
        <v>628680</v>
      </c>
      <c r="AP185" s="9" t="s">
        <v>133</v>
      </c>
      <c r="AQ185" s="9">
        <v>0</v>
      </c>
      <c r="AR185" s="11">
        <v>0</v>
      </c>
    </row>
    <row r="186" spans="1:44" ht="15.6" x14ac:dyDescent="0.3">
      <c r="A186" s="12" t="s">
        <v>1631</v>
      </c>
      <c r="B186" s="6" t="s">
        <v>8</v>
      </c>
      <c r="C186" s="7" t="s">
        <v>57</v>
      </c>
      <c r="D186" s="32">
        <v>43621</v>
      </c>
      <c r="E186" s="7">
        <v>2019</v>
      </c>
      <c r="F186" s="6" t="s">
        <v>1632</v>
      </c>
      <c r="G186" s="6" t="s">
        <v>1633</v>
      </c>
      <c r="H186" s="7" t="s">
        <v>57</v>
      </c>
      <c r="I186" s="6" t="s">
        <v>1634</v>
      </c>
      <c r="J186" s="6">
        <v>2</v>
      </c>
      <c r="K186" s="13" t="s">
        <v>1635</v>
      </c>
      <c r="L186" s="7" t="s">
        <v>57</v>
      </c>
      <c r="M186" s="6" t="s">
        <v>1635</v>
      </c>
      <c r="N186" s="6">
        <v>27548</v>
      </c>
      <c r="O186" s="6" t="s">
        <v>1636</v>
      </c>
      <c r="P186" s="14" t="s">
        <v>1637</v>
      </c>
      <c r="Q186" s="6">
        <v>325412</v>
      </c>
      <c r="R186" s="6" t="s">
        <v>65</v>
      </c>
      <c r="S186" s="7" t="s">
        <v>77</v>
      </c>
      <c r="T186" s="7" t="s">
        <v>65</v>
      </c>
      <c r="U186" s="6" t="s">
        <v>1638</v>
      </c>
      <c r="V186" s="11">
        <v>200000</v>
      </c>
      <c r="W186" s="11"/>
      <c r="X186" s="11"/>
      <c r="Y186" s="6">
        <v>90</v>
      </c>
      <c r="Z186" s="6">
        <v>0</v>
      </c>
      <c r="AA186" s="15">
        <v>33061</v>
      </c>
      <c r="AB186" s="15">
        <v>6300000</v>
      </c>
      <c r="AC186" s="6"/>
      <c r="AD186" s="6">
        <v>3</v>
      </c>
      <c r="AE186" s="10" t="s">
        <v>9</v>
      </c>
      <c r="AF186" s="15">
        <v>200000</v>
      </c>
      <c r="AG186" s="21">
        <v>0</v>
      </c>
      <c r="AH186" s="15"/>
      <c r="AI186" s="15"/>
      <c r="AJ186" s="7">
        <v>0</v>
      </c>
      <c r="AK186" s="6">
        <v>0</v>
      </c>
      <c r="AL186" s="15">
        <v>0</v>
      </c>
      <c r="AM186" s="15">
        <v>0</v>
      </c>
      <c r="AN186" s="29">
        <v>0</v>
      </c>
      <c r="AO186" s="15">
        <v>108219</v>
      </c>
      <c r="AP186" s="9" t="s">
        <v>133</v>
      </c>
      <c r="AQ186" s="9">
        <v>0</v>
      </c>
      <c r="AR186" s="11">
        <v>0</v>
      </c>
    </row>
    <row r="187" spans="1:44" ht="15.6" x14ac:dyDescent="0.3">
      <c r="A187" s="12" t="s">
        <v>1639</v>
      </c>
      <c r="B187" s="6" t="s">
        <v>8</v>
      </c>
      <c r="C187" s="7" t="s">
        <v>57</v>
      </c>
      <c r="D187" s="32">
        <v>43636</v>
      </c>
      <c r="E187" s="7">
        <v>2019</v>
      </c>
      <c r="F187" s="6" t="s">
        <v>1640</v>
      </c>
      <c r="G187" s="6" t="s">
        <v>1641</v>
      </c>
      <c r="H187" s="7" t="s">
        <v>57</v>
      </c>
      <c r="I187" s="6" t="s">
        <v>1642</v>
      </c>
      <c r="J187" s="6">
        <v>1</v>
      </c>
      <c r="K187" s="13" t="s">
        <v>1643</v>
      </c>
      <c r="L187" s="7" t="s">
        <v>57</v>
      </c>
      <c r="M187" s="6" t="s">
        <v>1644</v>
      </c>
      <c r="N187" s="6">
        <v>27889</v>
      </c>
      <c r="O187" s="6" t="s">
        <v>1645</v>
      </c>
      <c r="P187" s="14" t="s">
        <v>1646</v>
      </c>
      <c r="Q187" s="6">
        <v>333413</v>
      </c>
      <c r="R187" s="6" t="s">
        <v>65</v>
      </c>
      <c r="S187" s="7" t="s">
        <v>77</v>
      </c>
      <c r="T187" s="7" t="s">
        <v>65</v>
      </c>
      <c r="U187" s="6" t="s">
        <v>1616</v>
      </c>
      <c r="V187" s="11">
        <v>250000</v>
      </c>
      <c r="W187" s="11"/>
      <c r="X187" s="11"/>
      <c r="Y187" s="6">
        <v>275</v>
      </c>
      <c r="Z187" s="6">
        <v>0</v>
      </c>
      <c r="AA187" s="15">
        <v>44012</v>
      </c>
      <c r="AB187" s="15">
        <v>9000000</v>
      </c>
      <c r="AC187" s="6"/>
      <c r="AD187" s="6">
        <v>4</v>
      </c>
      <c r="AE187" s="10" t="s">
        <v>9</v>
      </c>
      <c r="AF187" s="15">
        <v>250000</v>
      </c>
      <c r="AG187" s="21">
        <v>0</v>
      </c>
      <c r="AH187" s="15"/>
      <c r="AI187" s="15"/>
      <c r="AJ187" s="7">
        <v>0</v>
      </c>
      <c r="AK187" s="6">
        <v>0</v>
      </c>
      <c r="AL187" s="15">
        <v>0</v>
      </c>
      <c r="AM187" s="15">
        <v>0</v>
      </c>
      <c r="AN187" s="29">
        <v>0</v>
      </c>
      <c r="AO187" s="15">
        <v>370000</v>
      </c>
      <c r="AP187" s="9" t="s">
        <v>68</v>
      </c>
      <c r="AQ187" s="9">
        <v>0</v>
      </c>
      <c r="AR187" s="11">
        <v>0</v>
      </c>
    </row>
    <row r="188" spans="1:44" ht="15.6" x14ac:dyDescent="0.3">
      <c r="A188" s="12" t="s">
        <v>1647</v>
      </c>
      <c r="B188" s="6" t="s">
        <v>8</v>
      </c>
      <c r="C188" s="7" t="s">
        <v>57</v>
      </c>
      <c r="D188" s="32">
        <v>43636</v>
      </c>
      <c r="E188" s="7">
        <v>2019</v>
      </c>
      <c r="F188" s="6" t="s">
        <v>1648</v>
      </c>
      <c r="G188" s="6" t="s">
        <v>1649</v>
      </c>
      <c r="H188" s="7" t="s">
        <v>72</v>
      </c>
      <c r="I188" s="6" t="s">
        <v>1650</v>
      </c>
      <c r="J188" s="6">
        <v>1</v>
      </c>
      <c r="K188" s="13" t="s">
        <v>1651</v>
      </c>
      <c r="L188" s="7" t="s">
        <v>72</v>
      </c>
      <c r="M188" s="6" t="s">
        <v>1652</v>
      </c>
      <c r="N188" s="6">
        <v>11735</v>
      </c>
      <c r="O188" s="6" t="s">
        <v>1653</v>
      </c>
      <c r="P188" s="14" t="s">
        <v>1654</v>
      </c>
      <c r="Q188" s="6">
        <v>334511</v>
      </c>
      <c r="R188" s="6" t="s">
        <v>65</v>
      </c>
      <c r="S188" s="7" t="s">
        <v>77</v>
      </c>
      <c r="T188" s="7" t="s">
        <v>65</v>
      </c>
      <c r="U188" s="6" t="s">
        <v>1582</v>
      </c>
      <c r="V188" s="11">
        <v>250000</v>
      </c>
      <c r="W188" s="11"/>
      <c r="X188" s="11"/>
      <c r="Y188" s="6">
        <v>68</v>
      </c>
      <c r="Z188" s="6">
        <v>7</v>
      </c>
      <c r="AA188" s="15">
        <v>34929</v>
      </c>
      <c r="AB188" s="15">
        <v>4995000</v>
      </c>
      <c r="AC188" s="6"/>
      <c r="AD188" s="6">
        <v>5</v>
      </c>
      <c r="AE188" s="10" t="s">
        <v>9</v>
      </c>
      <c r="AF188" s="15">
        <v>250000</v>
      </c>
      <c r="AG188" s="21">
        <v>0</v>
      </c>
      <c r="AH188" s="15"/>
      <c r="AI188" s="15"/>
      <c r="AJ188" s="7">
        <v>0</v>
      </c>
      <c r="AK188" s="6">
        <v>7</v>
      </c>
      <c r="AL188" s="15">
        <v>0</v>
      </c>
      <c r="AM188" s="15">
        <v>0</v>
      </c>
      <c r="AN188" s="29">
        <v>0</v>
      </c>
      <c r="AO188" s="15">
        <v>82500</v>
      </c>
      <c r="AP188" s="9" t="s">
        <v>133</v>
      </c>
      <c r="AQ188" s="9">
        <v>0</v>
      </c>
      <c r="AR188" s="11">
        <v>0</v>
      </c>
    </row>
    <row r="189" spans="1:44" ht="15.6" x14ac:dyDescent="0.3">
      <c r="A189" s="12" t="s">
        <v>1655</v>
      </c>
      <c r="B189" s="6" t="s">
        <v>8</v>
      </c>
      <c r="C189" s="7" t="s">
        <v>72</v>
      </c>
      <c r="D189" s="32">
        <v>43643</v>
      </c>
      <c r="E189" s="7">
        <v>2019</v>
      </c>
      <c r="F189" s="6" t="s">
        <v>1656</v>
      </c>
      <c r="G189" s="6" t="s">
        <v>1657</v>
      </c>
      <c r="H189" s="7" t="s">
        <v>72</v>
      </c>
      <c r="I189" s="6" t="s">
        <v>743</v>
      </c>
      <c r="J189" s="6">
        <v>3</v>
      </c>
      <c r="K189" s="13" t="s">
        <v>1658</v>
      </c>
      <c r="L189" s="7" t="s">
        <v>72</v>
      </c>
      <c r="M189" s="6" t="s">
        <v>1659</v>
      </c>
      <c r="N189" s="6" t="s">
        <v>1660</v>
      </c>
      <c r="O189" s="6" t="s">
        <v>1661</v>
      </c>
      <c r="P189" s="14" t="s">
        <v>1662</v>
      </c>
      <c r="Q189" s="6">
        <v>541511</v>
      </c>
      <c r="R189" s="6" t="s">
        <v>65</v>
      </c>
      <c r="S189" s="7" t="s">
        <v>728</v>
      </c>
      <c r="T189" s="7" t="s">
        <v>65</v>
      </c>
      <c r="U189" s="6" t="s">
        <v>67</v>
      </c>
      <c r="V189" s="11">
        <v>2000000</v>
      </c>
      <c r="W189" s="11"/>
      <c r="X189" s="11"/>
      <c r="Y189" s="15">
        <v>1451</v>
      </c>
      <c r="Z189" s="15">
        <v>5401</v>
      </c>
      <c r="AA189" s="15">
        <v>66709</v>
      </c>
      <c r="AB189" s="15">
        <v>65000000</v>
      </c>
      <c r="AC189" s="6"/>
      <c r="AD189" s="6">
        <v>5</v>
      </c>
      <c r="AE189" s="10" t="s">
        <v>9</v>
      </c>
      <c r="AF189" s="15">
        <v>1500730</v>
      </c>
      <c r="AG189" s="21">
        <v>499270</v>
      </c>
      <c r="AH189" s="15"/>
      <c r="AI189" s="15"/>
      <c r="AJ189" s="7">
        <v>577</v>
      </c>
      <c r="AK189" s="15">
        <v>5401</v>
      </c>
      <c r="AL189" s="15">
        <v>2760</v>
      </c>
      <c r="AM189" s="15">
        <v>17496213</v>
      </c>
      <c r="AN189" s="29">
        <v>0</v>
      </c>
      <c r="AO189" s="15">
        <v>16192394</v>
      </c>
      <c r="AP189" s="9" t="s">
        <v>133</v>
      </c>
      <c r="AQ189" s="9">
        <v>0</v>
      </c>
      <c r="AR189" s="11">
        <v>499270</v>
      </c>
    </row>
    <row r="190" spans="1:44" ht="15.6" x14ac:dyDescent="0.3">
      <c r="A190" s="12" t="s">
        <v>1663</v>
      </c>
      <c r="B190" s="6" t="s">
        <v>8</v>
      </c>
      <c r="C190" s="7" t="s">
        <v>57</v>
      </c>
      <c r="D190" s="32">
        <v>43669</v>
      </c>
      <c r="E190" s="7">
        <v>2019</v>
      </c>
      <c r="F190" s="6" t="s">
        <v>1664</v>
      </c>
      <c r="G190" s="6" t="s">
        <v>1665</v>
      </c>
      <c r="H190" s="7" t="s">
        <v>72</v>
      </c>
      <c r="I190" s="6" t="s">
        <v>466</v>
      </c>
      <c r="J190" s="6">
        <v>1</v>
      </c>
      <c r="K190" s="13" t="s">
        <v>1666</v>
      </c>
      <c r="L190" s="7" t="s">
        <v>72</v>
      </c>
      <c r="M190" s="6" t="s">
        <v>1666</v>
      </c>
      <c r="N190" s="6">
        <v>28472</v>
      </c>
      <c r="O190" s="6" t="s">
        <v>1667</v>
      </c>
      <c r="P190" s="14" t="s">
        <v>1668</v>
      </c>
      <c r="Q190" s="6">
        <v>423130</v>
      </c>
      <c r="R190" s="6" t="s">
        <v>65</v>
      </c>
      <c r="S190" s="7" t="s">
        <v>859</v>
      </c>
      <c r="T190" s="7" t="s">
        <v>65</v>
      </c>
      <c r="U190" s="6" t="s">
        <v>1037</v>
      </c>
      <c r="V190" s="11">
        <v>75000</v>
      </c>
      <c r="W190" s="11"/>
      <c r="X190" s="11"/>
      <c r="Y190" s="15">
        <v>23</v>
      </c>
      <c r="Z190" s="15">
        <v>119</v>
      </c>
      <c r="AA190" s="15">
        <v>33800</v>
      </c>
      <c r="AB190" s="15">
        <v>2430000</v>
      </c>
      <c r="AC190" s="6"/>
      <c r="AD190" s="6">
        <v>5</v>
      </c>
      <c r="AE190" s="10" t="s">
        <v>9</v>
      </c>
      <c r="AF190" s="15">
        <v>75000</v>
      </c>
      <c r="AG190" s="21">
        <v>0</v>
      </c>
      <c r="AH190" s="15"/>
      <c r="AI190" s="15"/>
      <c r="AJ190" s="7">
        <v>0</v>
      </c>
      <c r="AK190" s="15">
        <v>119</v>
      </c>
      <c r="AL190" s="15">
        <v>0</v>
      </c>
      <c r="AM190" s="15">
        <v>0</v>
      </c>
      <c r="AN190" s="29">
        <v>0</v>
      </c>
      <c r="AO190" s="15">
        <v>60000</v>
      </c>
      <c r="AP190" s="9" t="s">
        <v>133</v>
      </c>
      <c r="AQ190" s="9">
        <v>0</v>
      </c>
      <c r="AR190" s="11">
        <v>0</v>
      </c>
    </row>
    <row r="191" spans="1:44" ht="15.6" x14ac:dyDescent="0.3">
      <c r="A191" s="12" t="s">
        <v>1669</v>
      </c>
      <c r="B191" s="6" t="s">
        <v>8</v>
      </c>
      <c r="C191" s="7" t="s">
        <v>57</v>
      </c>
      <c r="D191" s="32">
        <v>43698</v>
      </c>
      <c r="E191" s="7">
        <v>2019</v>
      </c>
      <c r="F191" s="6" t="s">
        <v>1670</v>
      </c>
      <c r="G191" s="6" t="s">
        <v>1671</v>
      </c>
      <c r="H191" s="7" t="s">
        <v>72</v>
      </c>
      <c r="I191" s="6" t="s">
        <v>1650</v>
      </c>
      <c r="J191" s="6">
        <v>1</v>
      </c>
      <c r="K191" s="13" t="s">
        <v>1672</v>
      </c>
      <c r="L191" s="7" t="s">
        <v>72</v>
      </c>
      <c r="M191" s="6" t="s">
        <v>1672</v>
      </c>
      <c r="N191" s="6">
        <v>27909</v>
      </c>
      <c r="O191" s="6" t="s">
        <v>1673</v>
      </c>
      <c r="P191" s="14" t="s">
        <v>1674</v>
      </c>
      <c r="Q191" s="6">
        <v>333249</v>
      </c>
      <c r="R191" s="6" t="s">
        <v>65</v>
      </c>
      <c r="S191" s="7" t="s">
        <v>77</v>
      </c>
      <c r="T191" s="7" t="s">
        <v>65</v>
      </c>
      <c r="U191" s="6" t="s">
        <v>1046</v>
      </c>
      <c r="V191" s="11">
        <v>300000</v>
      </c>
      <c r="W191" s="11"/>
      <c r="X191" s="11"/>
      <c r="Y191" s="15">
        <v>81</v>
      </c>
      <c r="Z191" s="15">
        <v>52</v>
      </c>
      <c r="AA191" s="15">
        <v>34944</v>
      </c>
      <c r="AB191" s="15">
        <v>5474054</v>
      </c>
      <c r="AC191" s="6"/>
      <c r="AD191" s="6">
        <v>5</v>
      </c>
      <c r="AE191" s="10" t="s">
        <v>10</v>
      </c>
      <c r="AF191" s="15">
        <v>0</v>
      </c>
      <c r="AG191" s="21">
        <v>0</v>
      </c>
      <c r="AH191" s="15"/>
      <c r="AI191" s="15"/>
      <c r="AJ191" s="7">
        <v>0</v>
      </c>
      <c r="AK191" s="15">
        <v>52</v>
      </c>
      <c r="AL191" s="15">
        <v>0</v>
      </c>
      <c r="AM191" s="15">
        <v>0</v>
      </c>
      <c r="AN191" s="29">
        <v>0</v>
      </c>
      <c r="AO191" s="15">
        <v>100000</v>
      </c>
      <c r="AP191" s="9" t="s">
        <v>68</v>
      </c>
      <c r="AQ191" s="9">
        <v>0</v>
      </c>
      <c r="AR191" s="11">
        <v>0</v>
      </c>
    </row>
    <row r="192" spans="1:44" ht="15.6" x14ac:dyDescent="0.3">
      <c r="A192" s="12" t="s">
        <v>1675</v>
      </c>
      <c r="B192" s="6" t="s">
        <v>8</v>
      </c>
      <c r="C192" s="7" t="s">
        <v>57</v>
      </c>
      <c r="D192" s="32">
        <v>43705</v>
      </c>
      <c r="E192" s="7">
        <v>2019</v>
      </c>
      <c r="F192" s="6" t="s">
        <v>1676</v>
      </c>
      <c r="G192" s="6" t="s">
        <v>1677</v>
      </c>
      <c r="H192" s="7" t="s">
        <v>57</v>
      </c>
      <c r="I192" s="6" t="s">
        <v>1161</v>
      </c>
      <c r="J192" s="6">
        <v>2</v>
      </c>
      <c r="K192" s="13" t="s">
        <v>1678</v>
      </c>
      <c r="L192" s="7" t="s">
        <v>57</v>
      </c>
      <c r="M192" s="6" t="s">
        <v>1678</v>
      </c>
      <c r="N192" s="6">
        <v>28762</v>
      </c>
      <c r="O192" s="6" t="s">
        <v>1679</v>
      </c>
      <c r="P192" s="14" t="s">
        <v>1680</v>
      </c>
      <c r="Q192" s="6">
        <v>315220</v>
      </c>
      <c r="R192" s="6" t="s">
        <v>65</v>
      </c>
      <c r="S192" s="7" t="s">
        <v>77</v>
      </c>
      <c r="T192" s="7" t="s">
        <v>65</v>
      </c>
      <c r="U192" s="6" t="s">
        <v>1046</v>
      </c>
      <c r="V192" s="11">
        <v>200000</v>
      </c>
      <c r="W192" s="11"/>
      <c r="X192" s="11"/>
      <c r="Y192" s="15">
        <v>48</v>
      </c>
      <c r="Z192" s="15">
        <v>0</v>
      </c>
      <c r="AA192" s="15">
        <v>35880</v>
      </c>
      <c r="AB192" s="15">
        <v>801000</v>
      </c>
      <c r="AC192" s="6"/>
      <c r="AD192" s="6">
        <v>3</v>
      </c>
      <c r="AE192" s="10" t="s">
        <v>11</v>
      </c>
      <c r="AF192" s="15">
        <v>0</v>
      </c>
      <c r="AG192" s="21">
        <v>200000</v>
      </c>
      <c r="AH192" s="15"/>
      <c r="AI192" s="15"/>
      <c r="AJ192" s="7">
        <v>53</v>
      </c>
      <c r="AK192" s="15">
        <v>0</v>
      </c>
      <c r="AL192" s="15">
        <v>797</v>
      </c>
      <c r="AM192" s="15">
        <v>1366511</v>
      </c>
      <c r="AN192" s="29">
        <v>0</v>
      </c>
      <c r="AO192" s="15">
        <v>106000</v>
      </c>
      <c r="AP192" s="9" t="s">
        <v>68</v>
      </c>
      <c r="AQ192" s="9">
        <v>106000</v>
      </c>
      <c r="AR192" s="11">
        <v>200000</v>
      </c>
    </row>
    <row r="193" spans="1:44" ht="15.6" x14ac:dyDescent="0.3">
      <c r="A193" s="12" t="s">
        <v>1681</v>
      </c>
      <c r="B193" s="6" t="s">
        <v>8</v>
      </c>
      <c r="C193" s="7" t="s">
        <v>57</v>
      </c>
      <c r="D193" s="32">
        <v>43720</v>
      </c>
      <c r="E193" s="7">
        <v>2019</v>
      </c>
      <c r="F193" s="6" t="s">
        <v>1682</v>
      </c>
      <c r="G193" s="6" t="s">
        <v>1683</v>
      </c>
      <c r="H193" s="7" t="s">
        <v>72</v>
      </c>
      <c r="I193" s="6" t="s">
        <v>1684</v>
      </c>
      <c r="J193" s="6">
        <v>3</v>
      </c>
      <c r="K193" s="13" t="s">
        <v>315</v>
      </c>
      <c r="L193" s="7" t="s">
        <v>57</v>
      </c>
      <c r="M193" s="6" t="s">
        <v>1685</v>
      </c>
      <c r="N193" s="6">
        <v>60093</v>
      </c>
      <c r="O193" s="6" t="s">
        <v>1686</v>
      </c>
      <c r="P193" s="14" t="s">
        <v>1687</v>
      </c>
      <c r="Q193" s="6">
        <v>424990</v>
      </c>
      <c r="R193" s="6" t="s">
        <v>65</v>
      </c>
      <c r="S193" s="7" t="s">
        <v>859</v>
      </c>
      <c r="T193" s="7" t="s">
        <v>65</v>
      </c>
      <c r="U193" s="6" t="s">
        <v>1688</v>
      </c>
      <c r="V193" s="11">
        <v>500000</v>
      </c>
      <c r="W193" s="11"/>
      <c r="X193" s="11"/>
      <c r="Y193" s="15">
        <v>225</v>
      </c>
      <c r="Z193" s="15">
        <v>251</v>
      </c>
      <c r="AA193" s="15">
        <v>35464</v>
      </c>
      <c r="AB193" s="15">
        <v>58500000</v>
      </c>
      <c r="AC193" s="6"/>
      <c r="AD193" s="6">
        <v>5</v>
      </c>
      <c r="AE193" s="10" t="s">
        <v>9</v>
      </c>
      <c r="AF193" s="15">
        <v>500000</v>
      </c>
      <c r="AG193" s="21">
        <v>0</v>
      </c>
      <c r="AH193" s="15"/>
      <c r="AI193" s="15"/>
      <c r="AJ193" s="7">
        <v>0</v>
      </c>
      <c r="AK193" s="15">
        <v>251</v>
      </c>
      <c r="AL193" s="15">
        <v>0</v>
      </c>
      <c r="AM193" s="15">
        <v>0</v>
      </c>
      <c r="AN193" s="29">
        <v>0</v>
      </c>
      <c r="AO193" s="15">
        <v>803000</v>
      </c>
      <c r="AP193" s="9" t="s">
        <v>68</v>
      </c>
      <c r="AQ193" s="9">
        <v>0</v>
      </c>
      <c r="AR193" s="11">
        <v>0</v>
      </c>
    </row>
    <row r="194" spans="1:44" ht="15.6" x14ac:dyDescent="0.3">
      <c r="A194" s="12" t="s">
        <v>1689</v>
      </c>
      <c r="B194" s="6" t="s">
        <v>8</v>
      </c>
      <c r="C194" s="7" t="s">
        <v>57</v>
      </c>
      <c r="D194" s="32">
        <v>43740</v>
      </c>
      <c r="E194" s="7">
        <v>2019</v>
      </c>
      <c r="F194" s="6" t="s">
        <v>1690</v>
      </c>
      <c r="G194" s="6" t="s">
        <v>1691</v>
      </c>
      <c r="H194" s="7" t="s">
        <v>57</v>
      </c>
      <c r="I194" s="6" t="s">
        <v>1634</v>
      </c>
      <c r="J194" s="6">
        <v>2</v>
      </c>
      <c r="K194" s="13" t="s">
        <v>1692</v>
      </c>
      <c r="L194" s="7" t="s">
        <v>57</v>
      </c>
      <c r="M194" s="6" t="s">
        <v>1693</v>
      </c>
      <c r="N194" s="6">
        <v>28334</v>
      </c>
      <c r="O194" s="6" t="s">
        <v>1694</v>
      </c>
      <c r="P194" s="14" t="s">
        <v>1695</v>
      </c>
      <c r="Q194" s="6">
        <v>321920</v>
      </c>
      <c r="R194" s="6" t="s">
        <v>65</v>
      </c>
      <c r="S194" s="7" t="s">
        <v>77</v>
      </c>
      <c r="T194" s="7" t="s">
        <v>65</v>
      </c>
      <c r="U194" s="6" t="s">
        <v>1046</v>
      </c>
      <c r="V194" s="11">
        <v>100000</v>
      </c>
      <c r="W194" s="11"/>
      <c r="X194" s="11"/>
      <c r="Y194" s="15">
        <v>45</v>
      </c>
      <c r="Z194" s="15">
        <v>0</v>
      </c>
      <c r="AA194" s="15">
        <v>33072</v>
      </c>
      <c r="AB194" s="15">
        <v>2835000</v>
      </c>
      <c r="AC194" s="6"/>
      <c r="AD194" s="6">
        <v>4</v>
      </c>
      <c r="AE194" s="10" t="s">
        <v>9</v>
      </c>
      <c r="AF194" s="15">
        <v>100000</v>
      </c>
      <c r="AG194" s="21">
        <v>0</v>
      </c>
      <c r="AH194" s="15"/>
      <c r="AI194" s="15"/>
      <c r="AJ194" s="7">
        <v>0</v>
      </c>
      <c r="AK194" s="15">
        <v>0</v>
      </c>
      <c r="AL194" s="15">
        <v>0</v>
      </c>
      <c r="AM194" s="15">
        <v>0</v>
      </c>
      <c r="AN194" s="29">
        <v>0</v>
      </c>
      <c r="AO194" s="15">
        <v>127542</v>
      </c>
      <c r="AP194" s="9" t="s">
        <v>133</v>
      </c>
      <c r="AQ194" s="9">
        <v>0</v>
      </c>
      <c r="AR194" s="11">
        <v>0</v>
      </c>
    </row>
    <row r="195" spans="1:44" ht="15.6" x14ac:dyDescent="0.3">
      <c r="A195" s="12" t="s">
        <v>1696</v>
      </c>
      <c r="B195" s="6" t="s">
        <v>8</v>
      </c>
      <c r="C195" s="7" t="s">
        <v>57</v>
      </c>
      <c r="D195" s="32">
        <v>43747</v>
      </c>
      <c r="E195" s="7">
        <v>2019</v>
      </c>
      <c r="F195" s="6" t="s">
        <v>1697</v>
      </c>
      <c r="G195" s="6" t="s">
        <v>1698</v>
      </c>
      <c r="H195" s="7" t="s">
        <v>57</v>
      </c>
      <c r="I195" s="6" t="s">
        <v>90</v>
      </c>
      <c r="J195" s="6">
        <v>1</v>
      </c>
      <c r="K195" s="13" t="s">
        <v>1699</v>
      </c>
      <c r="L195" s="7" t="s">
        <v>57</v>
      </c>
      <c r="M195" s="6" t="s">
        <v>1700</v>
      </c>
      <c r="N195" s="6">
        <v>7047</v>
      </c>
      <c r="O195" s="6" t="s">
        <v>1701</v>
      </c>
      <c r="P195" s="14" t="s">
        <v>1702</v>
      </c>
      <c r="Q195" s="6">
        <v>493110</v>
      </c>
      <c r="R195" s="6" t="s">
        <v>65</v>
      </c>
      <c r="S195" s="7" t="s">
        <v>328</v>
      </c>
      <c r="T195" s="7" t="s">
        <v>65</v>
      </c>
      <c r="U195" s="6" t="s">
        <v>1046</v>
      </c>
      <c r="V195" s="11">
        <v>200000</v>
      </c>
      <c r="W195" s="11"/>
      <c r="X195" s="11"/>
      <c r="Y195" s="15">
        <v>106</v>
      </c>
      <c r="Z195" s="15">
        <v>0</v>
      </c>
      <c r="AA195" s="15">
        <v>35464</v>
      </c>
      <c r="AB195" s="15">
        <v>5112000</v>
      </c>
      <c r="AC195" s="6"/>
      <c r="AD195" s="6">
        <v>5</v>
      </c>
      <c r="AE195" s="10" t="s">
        <v>9</v>
      </c>
      <c r="AF195" s="15">
        <v>200000</v>
      </c>
      <c r="AG195" s="21">
        <v>0</v>
      </c>
      <c r="AH195" s="15"/>
      <c r="AI195" s="15"/>
      <c r="AJ195" s="7">
        <v>0</v>
      </c>
      <c r="AK195" s="15">
        <v>0</v>
      </c>
      <c r="AL195" s="15">
        <v>0</v>
      </c>
      <c r="AM195" s="15">
        <v>0</v>
      </c>
      <c r="AN195" s="29">
        <v>0</v>
      </c>
      <c r="AO195" s="15">
        <v>200000</v>
      </c>
      <c r="AP195" s="9" t="s">
        <v>68</v>
      </c>
      <c r="AQ195" s="9">
        <v>0</v>
      </c>
      <c r="AR195" s="11">
        <v>0</v>
      </c>
    </row>
    <row r="196" spans="1:44" ht="15.6" x14ac:dyDescent="0.3">
      <c r="A196" s="12" t="s">
        <v>1703</v>
      </c>
      <c r="B196" s="6" t="s">
        <v>8</v>
      </c>
      <c r="C196" s="7" t="s">
        <v>57</v>
      </c>
      <c r="D196" s="32">
        <v>43754</v>
      </c>
      <c r="E196" s="7">
        <v>2019</v>
      </c>
      <c r="F196" s="6" t="s">
        <v>1704</v>
      </c>
      <c r="G196" s="6" t="s">
        <v>1705</v>
      </c>
      <c r="H196" s="7" t="s">
        <v>72</v>
      </c>
      <c r="I196" s="6" t="s">
        <v>1237</v>
      </c>
      <c r="J196" s="6">
        <v>1</v>
      </c>
      <c r="K196" s="13" t="s">
        <v>1706</v>
      </c>
      <c r="L196" s="7" t="s">
        <v>57</v>
      </c>
      <c r="M196" s="6" t="s">
        <v>1707</v>
      </c>
      <c r="N196" s="6">
        <v>28146</v>
      </c>
      <c r="O196" s="6" t="s">
        <v>1708</v>
      </c>
      <c r="P196" s="14" t="s">
        <v>1709</v>
      </c>
      <c r="Q196" s="6">
        <v>313110</v>
      </c>
      <c r="R196" s="6" t="s">
        <v>65</v>
      </c>
      <c r="S196" s="7" t="s">
        <v>77</v>
      </c>
      <c r="T196" s="7" t="s">
        <v>65</v>
      </c>
      <c r="U196" s="6" t="s">
        <v>1046</v>
      </c>
      <c r="V196" s="11">
        <v>250000</v>
      </c>
      <c r="W196" s="11"/>
      <c r="X196" s="11"/>
      <c r="Y196" s="15">
        <v>77</v>
      </c>
      <c r="Z196" s="15">
        <v>1503</v>
      </c>
      <c r="AA196" s="15">
        <v>34736</v>
      </c>
      <c r="AB196" s="15">
        <v>4275000</v>
      </c>
      <c r="AC196" s="6"/>
      <c r="AD196" s="6">
        <v>2</v>
      </c>
      <c r="AE196" s="10" t="s">
        <v>10</v>
      </c>
      <c r="AF196" s="15">
        <v>0</v>
      </c>
      <c r="AG196" s="21">
        <v>0</v>
      </c>
      <c r="AH196" s="15"/>
      <c r="AI196" s="15"/>
      <c r="AJ196" s="7">
        <v>0</v>
      </c>
      <c r="AK196" s="15">
        <v>1503</v>
      </c>
      <c r="AL196" s="15">
        <v>0</v>
      </c>
      <c r="AM196" s="15">
        <v>0</v>
      </c>
      <c r="AN196" s="29">
        <v>0</v>
      </c>
      <c r="AO196" s="15">
        <v>362694</v>
      </c>
      <c r="AP196" s="9" t="s">
        <v>133</v>
      </c>
      <c r="AQ196" s="9">
        <v>0</v>
      </c>
      <c r="AR196" s="11">
        <v>0</v>
      </c>
    </row>
    <row r="197" spans="1:44" ht="15.6" x14ac:dyDescent="0.3">
      <c r="A197" s="12" t="s">
        <v>1710</v>
      </c>
      <c r="B197" s="6" t="s">
        <v>8</v>
      </c>
      <c r="C197" s="7" t="s">
        <v>57</v>
      </c>
      <c r="D197" s="32">
        <v>43755</v>
      </c>
      <c r="E197" s="7">
        <v>2019</v>
      </c>
      <c r="F197" s="6" t="s">
        <v>1711</v>
      </c>
      <c r="G197" s="6" t="s">
        <v>1712</v>
      </c>
      <c r="H197" s="7" t="s">
        <v>57</v>
      </c>
      <c r="I197" s="6" t="s">
        <v>466</v>
      </c>
      <c r="J197" s="6">
        <v>1</v>
      </c>
      <c r="K197" s="13" t="s">
        <v>1713</v>
      </c>
      <c r="L197" s="7" t="s">
        <v>57</v>
      </c>
      <c r="M197" s="6" t="s">
        <v>1714</v>
      </c>
      <c r="N197" s="6">
        <v>29577</v>
      </c>
      <c r="O197" s="6" t="s">
        <v>1715</v>
      </c>
      <c r="P197" s="14" t="s">
        <v>1716</v>
      </c>
      <c r="Q197" s="6">
        <v>325998</v>
      </c>
      <c r="R197" s="6" t="s">
        <v>65</v>
      </c>
      <c r="S197" s="7" t="s">
        <v>77</v>
      </c>
      <c r="T197" s="7" t="s">
        <v>65</v>
      </c>
      <c r="U197" s="6" t="s">
        <v>1046</v>
      </c>
      <c r="V197" s="11">
        <v>100000</v>
      </c>
      <c r="W197" s="11"/>
      <c r="X197" s="11"/>
      <c r="Y197" s="15">
        <v>27</v>
      </c>
      <c r="Z197" s="15">
        <v>0</v>
      </c>
      <c r="AA197" s="15">
        <v>33800</v>
      </c>
      <c r="AB197" s="15">
        <v>3114000</v>
      </c>
      <c r="AC197" s="6"/>
      <c r="AD197" s="6">
        <v>3</v>
      </c>
      <c r="AE197" s="10" t="s">
        <v>9</v>
      </c>
      <c r="AF197" s="15">
        <v>100000</v>
      </c>
      <c r="AG197" s="21">
        <v>0</v>
      </c>
      <c r="AH197" s="15"/>
      <c r="AI197" s="15"/>
      <c r="AJ197" s="7">
        <v>0</v>
      </c>
      <c r="AK197" s="15">
        <v>0</v>
      </c>
      <c r="AL197" s="15">
        <v>0</v>
      </c>
      <c r="AM197" s="15">
        <v>0</v>
      </c>
      <c r="AN197" s="29">
        <v>0</v>
      </c>
      <c r="AO197" s="15">
        <v>40279</v>
      </c>
      <c r="AP197" s="9" t="s">
        <v>133</v>
      </c>
      <c r="AQ197" s="9">
        <v>0</v>
      </c>
      <c r="AR197" s="11">
        <v>0</v>
      </c>
    </row>
    <row r="198" spans="1:44" ht="15.6" x14ac:dyDescent="0.3">
      <c r="A198" s="12" t="s">
        <v>1717</v>
      </c>
      <c r="B198" s="6" t="s">
        <v>8</v>
      </c>
      <c r="C198" s="7" t="s">
        <v>57</v>
      </c>
      <c r="D198" s="32">
        <v>43768</v>
      </c>
      <c r="E198" s="7">
        <v>2019</v>
      </c>
      <c r="F198" s="6" t="s">
        <v>1718</v>
      </c>
      <c r="G198" s="6" t="s">
        <v>1719</v>
      </c>
      <c r="H198" s="7" t="s">
        <v>57</v>
      </c>
      <c r="I198" s="6" t="s">
        <v>1720</v>
      </c>
      <c r="J198" s="6">
        <v>3</v>
      </c>
      <c r="K198" s="13" t="s">
        <v>1721</v>
      </c>
      <c r="L198" s="7" t="s">
        <v>57</v>
      </c>
      <c r="M198" s="6" t="s">
        <v>1722</v>
      </c>
      <c r="N198" s="6">
        <v>10533</v>
      </c>
      <c r="O198" s="6" t="s">
        <v>1723</v>
      </c>
      <c r="P198" s="14" t="s">
        <v>1724</v>
      </c>
      <c r="Q198" s="6">
        <v>111319</v>
      </c>
      <c r="R198" s="6" t="s">
        <v>65</v>
      </c>
      <c r="S198" s="7" t="s">
        <v>1725</v>
      </c>
      <c r="T198" s="7" t="s">
        <v>65</v>
      </c>
      <c r="U198" s="6" t="s">
        <v>1726</v>
      </c>
      <c r="V198" s="11">
        <v>55000</v>
      </c>
      <c r="W198" s="11"/>
      <c r="X198" s="11"/>
      <c r="Y198" s="15">
        <v>49</v>
      </c>
      <c r="Z198" s="15">
        <v>0</v>
      </c>
      <c r="AA198" s="15">
        <v>38272</v>
      </c>
      <c r="AB198" s="15">
        <v>19287450</v>
      </c>
      <c r="AC198" s="6"/>
      <c r="AD198" s="6">
        <v>3</v>
      </c>
      <c r="AE198" s="10" t="s">
        <v>9</v>
      </c>
      <c r="AF198" s="15">
        <v>55000</v>
      </c>
      <c r="AG198" s="21">
        <v>0</v>
      </c>
      <c r="AH198" s="15"/>
      <c r="AI198" s="15"/>
      <c r="AJ198" s="7">
        <v>0</v>
      </c>
      <c r="AK198" s="15">
        <v>0</v>
      </c>
      <c r="AL198" s="15">
        <v>0</v>
      </c>
      <c r="AM198" s="15">
        <v>0</v>
      </c>
      <c r="AN198" s="29">
        <v>0</v>
      </c>
      <c r="AO198" s="15">
        <v>530000</v>
      </c>
      <c r="AP198" s="9" t="s">
        <v>133</v>
      </c>
      <c r="AQ198" s="9">
        <v>0</v>
      </c>
      <c r="AR198" s="11">
        <v>0</v>
      </c>
    </row>
    <row r="199" spans="1:44" ht="15.6" x14ac:dyDescent="0.3">
      <c r="A199" s="12" t="s">
        <v>1727</v>
      </c>
      <c r="B199" s="6" t="s">
        <v>8</v>
      </c>
      <c r="C199" s="7" t="s">
        <v>57</v>
      </c>
      <c r="D199" s="32">
        <v>43782</v>
      </c>
      <c r="E199" s="7">
        <v>2019</v>
      </c>
      <c r="F199" s="6" t="s">
        <v>1728</v>
      </c>
      <c r="G199" s="6" t="s">
        <v>1729</v>
      </c>
      <c r="H199" s="7" t="s">
        <v>72</v>
      </c>
      <c r="I199" s="6" t="s">
        <v>1642</v>
      </c>
      <c r="J199" s="6">
        <v>1</v>
      </c>
      <c r="K199" s="13" t="s">
        <v>1730</v>
      </c>
      <c r="L199" s="7" t="s">
        <v>57</v>
      </c>
      <c r="M199" s="6" t="s">
        <v>1731</v>
      </c>
      <c r="N199" s="6">
        <v>7033</v>
      </c>
      <c r="O199" s="6" t="s">
        <v>1732</v>
      </c>
      <c r="P199" s="14" t="s">
        <v>1733</v>
      </c>
      <c r="Q199" s="6">
        <v>325414</v>
      </c>
      <c r="R199" s="6" t="s">
        <v>65</v>
      </c>
      <c r="S199" s="7" t="s">
        <v>77</v>
      </c>
      <c r="T199" s="7" t="s">
        <v>65</v>
      </c>
      <c r="U199" s="6" t="s">
        <v>1726</v>
      </c>
      <c r="V199" s="11">
        <v>200000</v>
      </c>
      <c r="W199" s="11"/>
      <c r="X199" s="11"/>
      <c r="Y199" s="15">
        <v>55</v>
      </c>
      <c r="Z199" s="15">
        <v>0</v>
      </c>
      <c r="AA199" s="15">
        <v>43992</v>
      </c>
      <c r="AB199" s="15">
        <v>57000000</v>
      </c>
      <c r="AC199" s="6"/>
      <c r="AD199" s="6">
        <v>3</v>
      </c>
      <c r="AE199" s="10" t="s">
        <v>9</v>
      </c>
      <c r="AF199" s="15">
        <v>200000</v>
      </c>
      <c r="AG199" s="21">
        <v>0</v>
      </c>
      <c r="AH199" s="15"/>
      <c r="AI199" s="15"/>
      <c r="AJ199" s="7">
        <v>0</v>
      </c>
      <c r="AK199" s="15">
        <v>0</v>
      </c>
      <c r="AL199" s="15">
        <v>0</v>
      </c>
      <c r="AM199" s="15">
        <v>0</v>
      </c>
      <c r="AN199" s="29">
        <v>0</v>
      </c>
      <c r="AO199" s="15">
        <v>700000</v>
      </c>
      <c r="AP199" s="9" t="s">
        <v>133</v>
      </c>
      <c r="AQ199" s="9">
        <v>0</v>
      </c>
      <c r="AR199" s="11">
        <v>0</v>
      </c>
    </row>
    <row r="200" spans="1:44" ht="15.6" x14ac:dyDescent="0.3">
      <c r="A200" s="12" t="s">
        <v>1734</v>
      </c>
      <c r="B200" s="6" t="s">
        <v>8</v>
      </c>
      <c r="C200" s="7" t="s">
        <v>57</v>
      </c>
      <c r="D200" s="32">
        <v>43794</v>
      </c>
      <c r="E200" s="7">
        <v>2019</v>
      </c>
      <c r="F200" s="6" t="s">
        <v>1735</v>
      </c>
      <c r="G200" s="6" t="s">
        <v>1736</v>
      </c>
      <c r="H200" s="7" t="s">
        <v>72</v>
      </c>
      <c r="I200" s="6" t="s">
        <v>213</v>
      </c>
      <c r="J200" s="6">
        <v>2</v>
      </c>
      <c r="K200" s="13" t="s">
        <v>1737</v>
      </c>
      <c r="L200" s="7" t="s">
        <v>57</v>
      </c>
      <c r="M200" s="6" t="s">
        <v>1738</v>
      </c>
      <c r="N200" s="6">
        <v>27408</v>
      </c>
      <c r="O200" s="6" t="s">
        <v>1739</v>
      </c>
      <c r="P200" s="14" t="s">
        <v>1740</v>
      </c>
      <c r="Q200" s="6">
        <v>551114</v>
      </c>
      <c r="R200" s="6" t="s">
        <v>65</v>
      </c>
      <c r="S200" s="7" t="s">
        <v>408</v>
      </c>
      <c r="T200" s="7" t="s">
        <v>65</v>
      </c>
      <c r="U200" s="6" t="s">
        <v>1022</v>
      </c>
      <c r="V200" s="11">
        <v>500000</v>
      </c>
      <c r="W200" s="11"/>
      <c r="X200" s="11"/>
      <c r="Y200" s="15">
        <v>48</v>
      </c>
      <c r="Z200" s="15">
        <v>238</v>
      </c>
      <c r="AA200" s="15">
        <v>47944</v>
      </c>
      <c r="AB200" s="15">
        <v>5475000</v>
      </c>
      <c r="AC200" s="6"/>
      <c r="AD200" s="6">
        <v>5</v>
      </c>
      <c r="AE200" s="10" t="s">
        <v>9</v>
      </c>
      <c r="AF200" s="15">
        <v>300000</v>
      </c>
      <c r="AG200" s="21">
        <v>200000</v>
      </c>
      <c r="AH200" s="15"/>
      <c r="AI200" s="15"/>
      <c r="AJ200" s="7">
        <v>32</v>
      </c>
      <c r="AK200" s="15">
        <v>238</v>
      </c>
      <c r="AL200" s="15">
        <v>2031</v>
      </c>
      <c r="AM200" s="15">
        <v>5745000</v>
      </c>
      <c r="AN200" s="29">
        <v>0</v>
      </c>
      <c r="AO200" s="15">
        <v>708000</v>
      </c>
      <c r="AP200" s="9" t="s">
        <v>68</v>
      </c>
      <c r="AQ200" s="9">
        <v>120400</v>
      </c>
      <c r="AR200" s="11">
        <v>200000</v>
      </c>
    </row>
    <row r="201" spans="1:44" ht="15.6" x14ac:dyDescent="0.3">
      <c r="A201" s="12" t="s">
        <v>1741</v>
      </c>
      <c r="B201" s="6" t="s">
        <v>8</v>
      </c>
      <c r="C201" s="7" t="s">
        <v>57</v>
      </c>
      <c r="D201" s="32">
        <v>43795</v>
      </c>
      <c r="E201" s="7">
        <v>2019</v>
      </c>
      <c r="F201" s="6" t="s">
        <v>1742</v>
      </c>
      <c r="G201" s="6" t="s">
        <v>1743</v>
      </c>
      <c r="H201" s="7" t="s">
        <v>57</v>
      </c>
      <c r="I201" s="6" t="s">
        <v>414</v>
      </c>
      <c r="J201" s="6">
        <v>3</v>
      </c>
      <c r="K201" s="13" t="s">
        <v>315</v>
      </c>
      <c r="L201" s="7" t="s">
        <v>57</v>
      </c>
      <c r="M201" s="6" t="s">
        <v>1744</v>
      </c>
      <c r="N201" s="6">
        <v>60003</v>
      </c>
      <c r="O201" s="6">
        <v>914442857745</v>
      </c>
      <c r="P201" s="14" t="s">
        <v>1745</v>
      </c>
      <c r="Q201" s="6">
        <v>423840</v>
      </c>
      <c r="R201" s="6" t="s">
        <v>65</v>
      </c>
      <c r="S201" s="7" t="s">
        <v>859</v>
      </c>
      <c r="T201" s="7" t="s">
        <v>65</v>
      </c>
      <c r="U201" s="6" t="s">
        <v>1726</v>
      </c>
      <c r="V201" s="11">
        <v>75000</v>
      </c>
      <c r="W201" s="11"/>
      <c r="X201" s="11"/>
      <c r="Y201" s="15">
        <v>46</v>
      </c>
      <c r="Z201" s="15">
        <v>0</v>
      </c>
      <c r="AA201" s="15">
        <v>32604</v>
      </c>
      <c r="AB201" s="15">
        <v>7110000</v>
      </c>
      <c r="AC201" s="6"/>
      <c r="AD201" s="6">
        <v>5</v>
      </c>
      <c r="AE201" s="10" t="s">
        <v>9</v>
      </c>
      <c r="AF201" s="15">
        <v>75000</v>
      </c>
      <c r="AG201" s="21">
        <v>0</v>
      </c>
      <c r="AH201" s="15"/>
      <c r="AI201" s="15"/>
      <c r="AJ201" s="7">
        <v>0</v>
      </c>
      <c r="AK201" s="15">
        <v>0</v>
      </c>
      <c r="AL201" s="15">
        <v>0</v>
      </c>
      <c r="AM201" s="15">
        <v>0</v>
      </c>
      <c r="AN201" s="29">
        <v>0</v>
      </c>
      <c r="AO201" s="15">
        <v>77900</v>
      </c>
      <c r="AP201" s="9" t="s">
        <v>435</v>
      </c>
      <c r="AQ201" s="9">
        <v>0</v>
      </c>
      <c r="AR201" s="11">
        <v>0</v>
      </c>
    </row>
    <row r="202" spans="1:44" ht="15.6" x14ac:dyDescent="0.3">
      <c r="A202" s="12" t="s">
        <v>1746</v>
      </c>
      <c r="B202" s="6" t="s">
        <v>8</v>
      </c>
      <c r="C202" s="7" t="s">
        <v>57</v>
      </c>
      <c r="D202" s="32">
        <v>43804</v>
      </c>
      <c r="E202" s="7">
        <v>2019</v>
      </c>
      <c r="F202" s="6" t="s">
        <v>1747</v>
      </c>
      <c r="G202" s="6" t="s">
        <v>1748</v>
      </c>
      <c r="H202" s="7" t="s">
        <v>57</v>
      </c>
      <c r="I202" s="6" t="s">
        <v>213</v>
      </c>
      <c r="J202" s="6">
        <v>2</v>
      </c>
      <c r="K202" s="13" t="s">
        <v>315</v>
      </c>
      <c r="L202" s="7" t="s">
        <v>57</v>
      </c>
      <c r="M202" s="6" t="s">
        <v>1749</v>
      </c>
      <c r="N202" s="6">
        <v>10563</v>
      </c>
      <c r="O202" s="6">
        <v>3021062455495</v>
      </c>
      <c r="P202" s="14" t="s">
        <v>1750</v>
      </c>
      <c r="Q202" s="6">
        <v>335911</v>
      </c>
      <c r="R202" s="6" t="s">
        <v>65</v>
      </c>
      <c r="S202" s="7" t="s">
        <v>77</v>
      </c>
      <c r="T202" s="7" t="s">
        <v>65</v>
      </c>
      <c r="U202" s="6" t="s">
        <v>1726</v>
      </c>
      <c r="V202" s="11">
        <v>100000</v>
      </c>
      <c r="W202" s="11"/>
      <c r="X202" s="11"/>
      <c r="Y202" s="15">
        <v>41</v>
      </c>
      <c r="Z202" s="15">
        <v>0</v>
      </c>
      <c r="AA202" s="15">
        <v>47944</v>
      </c>
      <c r="AB202" s="15">
        <v>5913000</v>
      </c>
      <c r="AC202" s="6"/>
      <c r="AD202" s="6">
        <v>4</v>
      </c>
      <c r="AE202" s="10" t="s">
        <v>9</v>
      </c>
      <c r="AF202" s="15">
        <v>100000</v>
      </c>
      <c r="AG202" s="21">
        <v>0</v>
      </c>
      <c r="AH202" s="15"/>
      <c r="AI202" s="15"/>
      <c r="AJ202" s="7">
        <v>0</v>
      </c>
      <c r="AK202" s="15">
        <v>0</v>
      </c>
      <c r="AL202" s="15">
        <v>0</v>
      </c>
      <c r="AM202" s="15">
        <v>0</v>
      </c>
      <c r="AN202" s="29">
        <v>0</v>
      </c>
      <c r="AO202" s="15">
        <v>332819</v>
      </c>
      <c r="AP202" s="9" t="s">
        <v>133</v>
      </c>
      <c r="AQ202" s="9">
        <v>0</v>
      </c>
      <c r="AR202" s="11">
        <v>0</v>
      </c>
    </row>
    <row r="203" spans="1:44" ht="15.6" x14ac:dyDescent="0.3">
      <c r="A203" s="12" t="s">
        <v>1751</v>
      </c>
      <c r="B203" s="6" t="s">
        <v>8</v>
      </c>
      <c r="C203" s="7" t="s">
        <v>57</v>
      </c>
      <c r="D203" s="32">
        <v>43810</v>
      </c>
      <c r="E203" s="7">
        <v>2019</v>
      </c>
      <c r="F203" s="6" t="s">
        <v>1752</v>
      </c>
      <c r="G203" s="6" t="s">
        <v>1753</v>
      </c>
      <c r="H203" s="7" t="s">
        <v>57</v>
      </c>
      <c r="I203" s="6" t="s">
        <v>213</v>
      </c>
      <c r="J203" s="6">
        <v>2</v>
      </c>
      <c r="K203" s="13" t="s">
        <v>1754</v>
      </c>
      <c r="L203" s="7" t="s">
        <v>57</v>
      </c>
      <c r="M203" s="6" t="s">
        <v>1755</v>
      </c>
      <c r="N203" s="6">
        <v>40210</v>
      </c>
      <c r="O203" s="6" t="s">
        <v>1756</v>
      </c>
      <c r="P203" s="14" t="s">
        <v>1757</v>
      </c>
      <c r="Q203" s="6">
        <v>322220</v>
      </c>
      <c r="R203" s="6" t="s">
        <v>65</v>
      </c>
      <c r="S203" s="7" t="s">
        <v>77</v>
      </c>
      <c r="T203" s="7" t="s">
        <v>65</v>
      </c>
      <c r="U203" s="6" t="s">
        <v>1758</v>
      </c>
      <c r="V203" s="11">
        <v>90000</v>
      </c>
      <c r="W203" s="11"/>
      <c r="X203" s="11"/>
      <c r="Y203" s="15">
        <v>41</v>
      </c>
      <c r="Z203" s="15">
        <v>0</v>
      </c>
      <c r="AA203" s="15">
        <v>47944</v>
      </c>
      <c r="AB203" s="15">
        <v>6840000</v>
      </c>
      <c r="AC203" s="6"/>
      <c r="AD203" s="6">
        <v>5</v>
      </c>
      <c r="AE203" s="10" t="s">
        <v>9</v>
      </c>
      <c r="AF203" s="15">
        <v>90000</v>
      </c>
      <c r="AG203" s="21">
        <v>0</v>
      </c>
      <c r="AH203" s="15"/>
      <c r="AI203" s="15"/>
      <c r="AJ203" s="7">
        <v>0</v>
      </c>
      <c r="AK203" s="15">
        <v>0</v>
      </c>
      <c r="AL203" s="15">
        <v>0</v>
      </c>
      <c r="AM203" s="15">
        <v>0</v>
      </c>
      <c r="AN203" s="29">
        <v>0</v>
      </c>
      <c r="AO203" s="15">
        <v>45000</v>
      </c>
      <c r="AP203" s="9" t="s">
        <v>68</v>
      </c>
      <c r="AQ203" s="9">
        <v>0</v>
      </c>
      <c r="AR203" s="11">
        <v>0</v>
      </c>
    </row>
    <row r="204" spans="1:44" ht="15.6" x14ac:dyDescent="0.3">
      <c r="A204" s="12" t="s">
        <v>1759</v>
      </c>
      <c r="B204" s="6" t="s">
        <v>135</v>
      </c>
      <c r="C204" s="6" t="s">
        <v>57</v>
      </c>
      <c r="D204" s="32">
        <v>43472</v>
      </c>
      <c r="E204" s="6">
        <v>2019</v>
      </c>
      <c r="F204" s="6" t="s">
        <v>1760</v>
      </c>
      <c r="G204" s="6" t="s">
        <v>137</v>
      </c>
      <c r="H204" s="6" t="s">
        <v>137</v>
      </c>
      <c r="I204" s="6" t="s">
        <v>1237</v>
      </c>
      <c r="J204" s="6">
        <v>1</v>
      </c>
      <c r="K204" s="6" t="s">
        <v>1761</v>
      </c>
      <c r="L204" s="6" t="s">
        <v>137</v>
      </c>
      <c r="M204" s="6" t="s">
        <v>1762</v>
      </c>
      <c r="N204" s="6" t="s">
        <v>1763</v>
      </c>
      <c r="O204" s="6" t="s">
        <v>1764</v>
      </c>
      <c r="P204" s="6" t="s">
        <v>1765</v>
      </c>
      <c r="Q204" s="6" t="s">
        <v>143</v>
      </c>
      <c r="R204" s="6" t="s">
        <v>143</v>
      </c>
      <c r="S204" s="6" t="s">
        <v>143</v>
      </c>
      <c r="T204" s="6" t="s">
        <v>143</v>
      </c>
      <c r="U204" s="6" t="s">
        <v>178</v>
      </c>
      <c r="V204" s="26">
        <v>997000</v>
      </c>
      <c r="W204" s="11" t="s">
        <v>137</v>
      </c>
      <c r="X204" s="11" t="s">
        <v>137</v>
      </c>
      <c r="Y204" s="6" t="s">
        <v>143</v>
      </c>
      <c r="Z204" s="6" t="s">
        <v>143</v>
      </c>
      <c r="AA204" s="15" t="s">
        <v>143</v>
      </c>
      <c r="AB204" s="15" t="s">
        <v>143</v>
      </c>
      <c r="AC204" s="6" t="s">
        <v>137</v>
      </c>
      <c r="AD204" s="6" t="s">
        <v>137</v>
      </c>
      <c r="AE204" s="6" t="s">
        <v>9</v>
      </c>
      <c r="AF204" s="22">
        <v>997000</v>
      </c>
      <c r="AG204" s="22">
        <v>0</v>
      </c>
      <c r="AH204" s="15" t="s">
        <v>137</v>
      </c>
      <c r="AI204" s="15" t="s">
        <v>137</v>
      </c>
      <c r="AJ204" s="6" t="s">
        <v>143</v>
      </c>
      <c r="AK204" s="6" t="s">
        <v>143</v>
      </c>
      <c r="AL204" s="15" t="s">
        <v>143</v>
      </c>
      <c r="AM204" s="15" t="s">
        <v>143</v>
      </c>
      <c r="AN204" s="15" t="s">
        <v>145</v>
      </c>
      <c r="AO204" s="15" t="s">
        <v>143</v>
      </c>
      <c r="AP204" s="6" t="s">
        <v>143</v>
      </c>
      <c r="AQ204" s="11" t="s">
        <v>143</v>
      </c>
      <c r="AR204" s="11">
        <v>0</v>
      </c>
    </row>
    <row r="205" spans="1:44" ht="15.6" x14ac:dyDescent="0.3">
      <c r="A205" s="12" t="s">
        <v>1766</v>
      </c>
      <c r="B205" s="6" t="s">
        <v>135</v>
      </c>
      <c r="C205" s="6" t="s">
        <v>57</v>
      </c>
      <c r="D205" s="32">
        <v>43475</v>
      </c>
      <c r="E205" s="6">
        <v>2019</v>
      </c>
      <c r="F205" s="6" t="s">
        <v>1767</v>
      </c>
      <c r="G205" s="6" t="s">
        <v>1767</v>
      </c>
      <c r="H205" s="6" t="s">
        <v>72</v>
      </c>
      <c r="I205" s="6" t="s">
        <v>73</v>
      </c>
      <c r="J205" s="6">
        <v>1</v>
      </c>
      <c r="K205" s="6" t="s">
        <v>1768</v>
      </c>
      <c r="L205" s="6" t="s">
        <v>72</v>
      </c>
      <c r="M205" s="6" t="s">
        <v>1769</v>
      </c>
      <c r="N205" s="6">
        <v>28501</v>
      </c>
      <c r="O205" s="6" t="s">
        <v>1770</v>
      </c>
      <c r="P205" s="6" t="s">
        <v>1771</v>
      </c>
      <c r="Q205" s="6">
        <v>332312</v>
      </c>
      <c r="R205" s="6" t="s">
        <v>143</v>
      </c>
      <c r="S205" s="6" t="s">
        <v>77</v>
      </c>
      <c r="T205" s="6" t="s">
        <v>143</v>
      </c>
      <c r="U205" s="6" t="s">
        <v>144</v>
      </c>
      <c r="V205" s="26">
        <v>231730</v>
      </c>
      <c r="W205" s="11" t="s">
        <v>137</v>
      </c>
      <c r="X205" s="11" t="s">
        <v>137</v>
      </c>
      <c r="Y205" s="6" t="s">
        <v>143</v>
      </c>
      <c r="Z205" s="6" t="s">
        <v>143</v>
      </c>
      <c r="AA205" s="15" t="s">
        <v>143</v>
      </c>
      <c r="AB205" s="15" t="s">
        <v>143</v>
      </c>
      <c r="AC205" s="6" t="s">
        <v>137</v>
      </c>
      <c r="AD205" s="6" t="s">
        <v>137</v>
      </c>
      <c r="AE205" s="6" t="s">
        <v>11</v>
      </c>
      <c r="AF205" s="22">
        <v>0</v>
      </c>
      <c r="AG205" s="22">
        <v>231730</v>
      </c>
      <c r="AH205" s="15" t="s">
        <v>137</v>
      </c>
      <c r="AI205" s="15" t="s">
        <v>137</v>
      </c>
      <c r="AJ205" s="6" t="s">
        <v>143</v>
      </c>
      <c r="AK205" s="6" t="s">
        <v>143</v>
      </c>
      <c r="AL205" s="15" t="s">
        <v>143</v>
      </c>
      <c r="AM205" s="15" t="s">
        <v>143</v>
      </c>
      <c r="AN205" s="15" t="s">
        <v>145</v>
      </c>
      <c r="AO205" s="15" t="s">
        <v>143</v>
      </c>
      <c r="AP205" s="6" t="s">
        <v>143</v>
      </c>
      <c r="AQ205" s="11" t="s">
        <v>143</v>
      </c>
      <c r="AR205" s="11">
        <v>231730</v>
      </c>
    </row>
    <row r="206" spans="1:44" ht="15.6" x14ac:dyDescent="0.3">
      <c r="A206" s="12" t="s">
        <v>1772</v>
      </c>
      <c r="B206" s="6" t="s">
        <v>135</v>
      </c>
      <c r="C206" s="6" t="s">
        <v>57</v>
      </c>
      <c r="D206" s="32">
        <v>43557</v>
      </c>
      <c r="E206" s="6">
        <v>2019</v>
      </c>
      <c r="F206" s="6" t="s">
        <v>1773</v>
      </c>
      <c r="G206" s="6" t="s">
        <v>1773</v>
      </c>
      <c r="H206" s="6" t="s">
        <v>57</v>
      </c>
      <c r="I206" s="6" t="s">
        <v>476</v>
      </c>
      <c r="J206" s="6">
        <v>2</v>
      </c>
      <c r="K206" s="6" t="s">
        <v>1774</v>
      </c>
      <c r="L206" s="6" t="s">
        <v>57</v>
      </c>
      <c r="M206" s="6" t="s">
        <v>1775</v>
      </c>
      <c r="N206" s="6">
        <v>28603</v>
      </c>
      <c r="O206" s="6" t="s">
        <v>1776</v>
      </c>
      <c r="P206" s="6" t="s">
        <v>1777</v>
      </c>
      <c r="Q206" s="6">
        <v>325412</v>
      </c>
      <c r="R206" s="6" t="s">
        <v>143</v>
      </c>
      <c r="S206" s="6" t="s">
        <v>77</v>
      </c>
      <c r="T206" s="6" t="s">
        <v>143</v>
      </c>
      <c r="U206" s="6" t="s">
        <v>647</v>
      </c>
      <c r="V206" s="26">
        <v>225000</v>
      </c>
      <c r="W206" s="11" t="s">
        <v>137</v>
      </c>
      <c r="X206" s="11" t="s">
        <v>137</v>
      </c>
      <c r="Y206" s="6" t="s">
        <v>143</v>
      </c>
      <c r="Z206" s="6" t="s">
        <v>143</v>
      </c>
      <c r="AA206" s="15" t="s">
        <v>143</v>
      </c>
      <c r="AB206" s="15" t="s">
        <v>143</v>
      </c>
      <c r="AC206" s="6" t="s">
        <v>137</v>
      </c>
      <c r="AD206" s="6" t="s">
        <v>137</v>
      </c>
      <c r="AE206" s="6" t="s">
        <v>11</v>
      </c>
      <c r="AF206" s="22">
        <v>0</v>
      </c>
      <c r="AG206" s="22">
        <v>225000</v>
      </c>
      <c r="AH206" s="15" t="s">
        <v>137</v>
      </c>
      <c r="AI206" s="15" t="s">
        <v>137</v>
      </c>
      <c r="AJ206" s="6" t="s">
        <v>143</v>
      </c>
      <c r="AK206" s="6" t="s">
        <v>143</v>
      </c>
      <c r="AL206" s="15" t="s">
        <v>143</v>
      </c>
      <c r="AM206" s="15" t="s">
        <v>143</v>
      </c>
      <c r="AN206" s="15" t="s">
        <v>145</v>
      </c>
      <c r="AO206" s="15" t="s">
        <v>143</v>
      </c>
      <c r="AP206" s="6" t="s">
        <v>143</v>
      </c>
      <c r="AQ206" s="11" t="s">
        <v>143</v>
      </c>
      <c r="AR206" s="11">
        <v>225000</v>
      </c>
    </row>
    <row r="207" spans="1:44" ht="15.6" x14ac:dyDescent="0.3">
      <c r="A207" s="12" t="s">
        <v>1778</v>
      </c>
      <c r="B207" s="6" t="s">
        <v>135</v>
      </c>
      <c r="C207" s="6" t="s">
        <v>57</v>
      </c>
      <c r="D207" s="32">
        <v>43577</v>
      </c>
      <c r="E207" s="6">
        <v>2019</v>
      </c>
      <c r="F207" s="6" t="s">
        <v>1779</v>
      </c>
      <c r="G207" s="6" t="s">
        <v>1779</v>
      </c>
      <c r="H207" s="6" t="s">
        <v>72</v>
      </c>
      <c r="I207" s="6" t="s">
        <v>366</v>
      </c>
      <c r="J207" s="6">
        <v>1</v>
      </c>
      <c r="K207" s="6" t="s">
        <v>1780</v>
      </c>
      <c r="L207" s="6" t="s">
        <v>72</v>
      </c>
      <c r="M207" s="6" t="s">
        <v>1781</v>
      </c>
      <c r="N207" s="6">
        <v>28352</v>
      </c>
      <c r="O207" s="6" t="s">
        <v>1782</v>
      </c>
      <c r="P207" s="6" t="s">
        <v>1783</v>
      </c>
      <c r="Q207" s="6">
        <v>321113</v>
      </c>
      <c r="R207" s="6" t="s">
        <v>143</v>
      </c>
      <c r="S207" s="6" t="s">
        <v>77</v>
      </c>
      <c r="T207" s="6" t="s">
        <v>143</v>
      </c>
      <c r="U207" s="6" t="s">
        <v>144</v>
      </c>
      <c r="V207" s="26">
        <v>575000</v>
      </c>
      <c r="W207" s="11" t="s">
        <v>137</v>
      </c>
      <c r="X207" s="11" t="s">
        <v>137</v>
      </c>
      <c r="Y207" s="6" t="s">
        <v>143</v>
      </c>
      <c r="Z207" s="6" t="s">
        <v>143</v>
      </c>
      <c r="AA207" s="15" t="s">
        <v>143</v>
      </c>
      <c r="AB207" s="15" t="s">
        <v>143</v>
      </c>
      <c r="AC207" s="6" t="s">
        <v>137</v>
      </c>
      <c r="AD207" s="6" t="s">
        <v>137</v>
      </c>
      <c r="AE207" s="6" t="s">
        <v>11</v>
      </c>
      <c r="AF207" s="22">
        <v>0</v>
      </c>
      <c r="AG207" s="22">
        <v>0</v>
      </c>
      <c r="AH207" s="15" t="s">
        <v>137</v>
      </c>
      <c r="AI207" s="15" t="s">
        <v>137</v>
      </c>
      <c r="AJ207" s="6" t="s">
        <v>143</v>
      </c>
      <c r="AK207" s="6" t="s">
        <v>143</v>
      </c>
      <c r="AL207" s="15" t="s">
        <v>143</v>
      </c>
      <c r="AM207" s="15" t="s">
        <v>143</v>
      </c>
      <c r="AN207" s="15" t="s">
        <v>145</v>
      </c>
      <c r="AO207" s="15" t="s">
        <v>143</v>
      </c>
      <c r="AP207" s="6" t="s">
        <v>143</v>
      </c>
      <c r="AQ207" s="11" t="s">
        <v>143</v>
      </c>
      <c r="AR207" s="11">
        <v>0</v>
      </c>
    </row>
    <row r="208" spans="1:44" ht="15.6" x14ac:dyDescent="0.3">
      <c r="A208" s="12" t="s">
        <v>1784</v>
      </c>
      <c r="B208" s="6" t="s">
        <v>135</v>
      </c>
      <c r="C208" s="6" t="s">
        <v>57</v>
      </c>
      <c r="D208" s="32">
        <v>43577</v>
      </c>
      <c r="E208" s="6">
        <v>2019</v>
      </c>
      <c r="F208" s="6" t="s">
        <v>1785</v>
      </c>
      <c r="G208" s="6" t="s">
        <v>1785</v>
      </c>
      <c r="H208" s="6" t="s">
        <v>57</v>
      </c>
      <c r="I208" s="6" t="s">
        <v>213</v>
      </c>
      <c r="J208" s="6">
        <v>2</v>
      </c>
      <c r="K208" s="6" t="s">
        <v>1786</v>
      </c>
      <c r="L208" s="6" t="s">
        <v>57</v>
      </c>
      <c r="M208" s="6" t="s">
        <v>1787</v>
      </c>
      <c r="N208" s="6">
        <v>27401</v>
      </c>
      <c r="O208" s="6" t="s">
        <v>1788</v>
      </c>
      <c r="P208" s="6" t="s">
        <v>1789</v>
      </c>
      <c r="Q208" s="6">
        <v>493110</v>
      </c>
      <c r="R208" s="6" t="s">
        <v>143</v>
      </c>
      <c r="S208" s="6" t="s">
        <v>328</v>
      </c>
      <c r="T208" s="6" t="s">
        <v>143</v>
      </c>
      <c r="U208" s="6" t="s">
        <v>178</v>
      </c>
      <c r="V208" s="26">
        <v>1500000</v>
      </c>
      <c r="W208" s="11" t="s">
        <v>137</v>
      </c>
      <c r="X208" s="11" t="s">
        <v>137</v>
      </c>
      <c r="Y208" s="6" t="s">
        <v>143</v>
      </c>
      <c r="Z208" s="6" t="s">
        <v>143</v>
      </c>
      <c r="AA208" s="15" t="s">
        <v>143</v>
      </c>
      <c r="AB208" s="15" t="s">
        <v>143</v>
      </c>
      <c r="AC208" s="6" t="s">
        <v>137</v>
      </c>
      <c r="AD208" s="6" t="s">
        <v>137</v>
      </c>
      <c r="AE208" s="6" t="s">
        <v>11</v>
      </c>
      <c r="AF208" s="22">
        <v>0</v>
      </c>
      <c r="AG208" s="22">
        <v>1500000</v>
      </c>
      <c r="AH208" s="15" t="s">
        <v>137</v>
      </c>
      <c r="AI208" s="15" t="s">
        <v>137</v>
      </c>
      <c r="AJ208" s="6" t="s">
        <v>143</v>
      </c>
      <c r="AK208" s="6" t="s">
        <v>143</v>
      </c>
      <c r="AL208" s="15" t="s">
        <v>143</v>
      </c>
      <c r="AM208" s="15" t="s">
        <v>143</v>
      </c>
      <c r="AN208" s="15" t="s">
        <v>145</v>
      </c>
      <c r="AO208" s="15" t="s">
        <v>143</v>
      </c>
      <c r="AP208" s="6" t="s">
        <v>143</v>
      </c>
      <c r="AQ208" s="11" t="s">
        <v>143</v>
      </c>
      <c r="AR208" s="11">
        <v>0</v>
      </c>
    </row>
    <row r="209" spans="1:44" ht="15.6" x14ac:dyDescent="0.3">
      <c r="A209" s="12" t="s">
        <v>1790</v>
      </c>
      <c r="B209" s="6" t="s">
        <v>135</v>
      </c>
      <c r="C209" s="6" t="s">
        <v>57</v>
      </c>
      <c r="D209" s="32">
        <v>43577</v>
      </c>
      <c r="E209" s="6">
        <v>2019</v>
      </c>
      <c r="F209" s="6" t="s">
        <v>1791</v>
      </c>
      <c r="G209" s="6" t="s">
        <v>137</v>
      </c>
      <c r="H209" s="6" t="s">
        <v>137</v>
      </c>
      <c r="I209" s="6" t="s">
        <v>322</v>
      </c>
      <c r="J209" s="6">
        <v>2</v>
      </c>
      <c r="K209" s="6" t="s">
        <v>1792</v>
      </c>
      <c r="L209" s="6" t="s">
        <v>137</v>
      </c>
      <c r="M209" s="6" t="s">
        <v>1793</v>
      </c>
      <c r="N209" s="6" t="s">
        <v>1794</v>
      </c>
      <c r="O209" s="6" t="s">
        <v>1795</v>
      </c>
      <c r="P209" s="6" t="s">
        <v>1796</v>
      </c>
      <c r="Q209" s="6" t="s">
        <v>143</v>
      </c>
      <c r="R209" s="6" t="s">
        <v>143</v>
      </c>
      <c r="S209" s="6" t="s">
        <v>143</v>
      </c>
      <c r="T209" s="6" t="s">
        <v>143</v>
      </c>
      <c r="U209" s="6" t="s">
        <v>144</v>
      </c>
      <c r="V209" s="26">
        <v>208350</v>
      </c>
      <c r="W209" s="11" t="s">
        <v>137</v>
      </c>
      <c r="X209" s="11" t="s">
        <v>137</v>
      </c>
      <c r="Y209" s="6" t="s">
        <v>143</v>
      </c>
      <c r="Z209" s="6" t="s">
        <v>143</v>
      </c>
      <c r="AA209" s="15" t="s">
        <v>143</v>
      </c>
      <c r="AB209" s="15" t="s">
        <v>143</v>
      </c>
      <c r="AC209" s="6" t="s">
        <v>137</v>
      </c>
      <c r="AD209" s="6" t="s">
        <v>137</v>
      </c>
      <c r="AE209" s="6" t="s">
        <v>11</v>
      </c>
      <c r="AF209" s="22">
        <v>0</v>
      </c>
      <c r="AG209" s="22">
        <v>208350</v>
      </c>
      <c r="AH209" s="15" t="s">
        <v>137</v>
      </c>
      <c r="AI209" s="15" t="s">
        <v>137</v>
      </c>
      <c r="AJ209" s="6" t="s">
        <v>143</v>
      </c>
      <c r="AK209" s="6" t="s">
        <v>143</v>
      </c>
      <c r="AL209" s="15" t="s">
        <v>143</v>
      </c>
      <c r="AM209" s="15" t="s">
        <v>143</v>
      </c>
      <c r="AN209" s="15" t="s">
        <v>145</v>
      </c>
      <c r="AO209" s="15" t="s">
        <v>143</v>
      </c>
      <c r="AP209" s="6" t="s">
        <v>143</v>
      </c>
      <c r="AQ209" s="11" t="s">
        <v>143</v>
      </c>
      <c r="AR209" s="11">
        <v>208350</v>
      </c>
    </row>
    <row r="210" spans="1:44" ht="15.6" x14ac:dyDescent="0.3">
      <c r="A210" s="12" t="s">
        <v>1797</v>
      </c>
      <c r="B210" s="6" t="s">
        <v>135</v>
      </c>
      <c r="C210" s="6" t="s">
        <v>57</v>
      </c>
      <c r="D210" s="32">
        <v>43606</v>
      </c>
      <c r="E210" s="6">
        <v>2019</v>
      </c>
      <c r="F210" s="6" t="s">
        <v>1798</v>
      </c>
      <c r="G210" s="6" t="s">
        <v>137</v>
      </c>
      <c r="H210" s="6" t="s">
        <v>137</v>
      </c>
      <c r="I210" s="6" t="s">
        <v>1017</v>
      </c>
      <c r="J210" s="6">
        <v>1</v>
      </c>
      <c r="K210" s="6" t="s">
        <v>1799</v>
      </c>
      <c r="L210" s="6" t="s">
        <v>137</v>
      </c>
      <c r="M210" s="6" t="s">
        <v>1800</v>
      </c>
      <c r="N210" s="6">
        <v>27886</v>
      </c>
      <c r="O210" s="6" t="s">
        <v>1801</v>
      </c>
      <c r="P210" s="6" t="s">
        <v>1802</v>
      </c>
      <c r="Q210" s="6" t="s">
        <v>143</v>
      </c>
      <c r="R210" s="6" t="s">
        <v>143</v>
      </c>
      <c r="S210" s="6" t="s">
        <v>143</v>
      </c>
      <c r="T210" s="6" t="s">
        <v>143</v>
      </c>
      <c r="U210" s="6" t="s">
        <v>186</v>
      </c>
      <c r="V210" s="26">
        <v>1074000</v>
      </c>
      <c r="W210" s="11" t="s">
        <v>137</v>
      </c>
      <c r="X210" s="11" t="s">
        <v>137</v>
      </c>
      <c r="Y210" s="6" t="s">
        <v>143</v>
      </c>
      <c r="Z210" s="6" t="s">
        <v>143</v>
      </c>
      <c r="AA210" s="15" t="s">
        <v>143</v>
      </c>
      <c r="AB210" s="15" t="s">
        <v>143</v>
      </c>
      <c r="AC210" s="6" t="s">
        <v>137</v>
      </c>
      <c r="AD210" s="6" t="s">
        <v>137</v>
      </c>
      <c r="AE210" s="6" t="s">
        <v>9</v>
      </c>
      <c r="AF210" s="22">
        <v>1074000</v>
      </c>
      <c r="AG210" s="22">
        <v>0</v>
      </c>
      <c r="AH210" s="15" t="s">
        <v>137</v>
      </c>
      <c r="AI210" s="15" t="s">
        <v>137</v>
      </c>
      <c r="AJ210" s="6" t="s">
        <v>143</v>
      </c>
      <c r="AK210" s="6" t="s">
        <v>143</v>
      </c>
      <c r="AL210" s="15" t="s">
        <v>143</v>
      </c>
      <c r="AM210" s="15" t="s">
        <v>143</v>
      </c>
      <c r="AN210" s="15" t="s">
        <v>145</v>
      </c>
      <c r="AO210" s="15" t="s">
        <v>143</v>
      </c>
      <c r="AP210" s="6" t="s">
        <v>143</v>
      </c>
      <c r="AQ210" s="11" t="s">
        <v>143</v>
      </c>
      <c r="AR210" s="11">
        <v>0</v>
      </c>
    </row>
    <row r="211" spans="1:44" ht="15.6" x14ac:dyDescent="0.3">
      <c r="A211" s="12" t="s">
        <v>1803</v>
      </c>
      <c r="B211" s="6" t="s">
        <v>135</v>
      </c>
      <c r="C211" s="6" t="s">
        <v>57</v>
      </c>
      <c r="D211" s="32">
        <v>43606</v>
      </c>
      <c r="E211" s="6">
        <v>2019</v>
      </c>
      <c r="F211" s="6" t="s">
        <v>1804</v>
      </c>
      <c r="G211" s="6" t="s">
        <v>1804</v>
      </c>
      <c r="H211" s="6" t="s">
        <v>72</v>
      </c>
      <c r="I211" s="6" t="s">
        <v>1805</v>
      </c>
      <c r="J211" s="6">
        <v>1</v>
      </c>
      <c r="K211" s="6" t="s">
        <v>1806</v>
      </c>
      <c r="L211" s="6" t="s">
        <v>72</v>
      </c>
      <c r="M211" s="6" t="s">
        <v>1807</v>
      </c>
      <c r="N211" s="6">
        <v>27845</v>
      </c>
      <c r="O211" s="6" t="s">
        <v>1808</v>
      </c>
      <c r="P211" s="6" t="s">
        <v>1809</v>
      </c>
      <c r="Q211" s="6">
        <v>321113</v>
      </c>
      <c r="R211" s="6" t="s">
        <v>143</v>
      </c>
      <c r="S211" s="6" t="s">
        <v>77</v>
      </c>
      <c r="T211" s="6" t="s">
        <v>143</v>
      </c>
      <c r="U211" s="6" t="s">
        <v>178</v>
      </c>
      <c r="V211" s="26">
        <v>568769</v>
      </c>
      <c r="W211" s="11" t="s">
        <v>137</v>
      </c>
      <c r="X211" s="11" t="s">
        <v>137</v>
      </c>
      <c r="Y211" s="6" t="s">
        <v>143</v>
      </c>
      <c r="Z211" s="6" t="s">
        <v>143</v>
      </c>
      <c r="AA211" s="15" t="s">
        <v>143</v>
      </c>
      <c r="AB211" s="15" t="s">
        <v>143</v>
      </c>
      <c r="AC211" s="6" t="s">
        <v>137</v>
      </c>
      <c r="AD211" s="6" t="s">
        <v>137</v>
      </c>
      <c r="AE211" s="6" t="s">
        <v>11</v>
      </c>
      <c r="AF211" s="22">
        <v>0</v>
      </c>
      <c r="AG211" s="22">
        <v>543220</v>
      </c>
      <c r="AH211" s="15" t="s">
        <v>137</v>
      </c>
      <c r="AI211" s="15" t="s">
        <v>137</v>
      </c>
      <c r="AJ211" s="6" t="s">
        <v>143</v>
      </c>
      <c r="AK211" s="6" t="s">
        <v>143</v>
      </c>
      <c r="AL211" s="15" t="s">
        <v>143</v>
      </c>
      <c r="AM211" s="15" t="s">
        <v>143</v>
      </c>
      <c r="AN211" s="15" t="s">
        <v>145</v>
      </c>
      <c r="AO211" s="15" t="s">
        <v>143</v>
      </c>
      <c r="AP211" s="6" t="s">
        <v>143</v>
      </c>
      <c r="AQ211" s="11" t="s">
        <v>143</v>
      </c>
      <c r="AR211" s="11">
        <v>543220</v>
      </c>
    </row>
    <row r="212" spans="1:44" ht="15.6" x14ac:dyDescent="0.3">
      <c r="A212" s="12" t="s">
        <v>1810</v>
      </c>
      <c r="B212" s="6" t="s">
        <v>135</v>
      </c>
      <c r="C212" s="6" t="s">
        <v>57</v>
      </c>
      <c r="D212" s="32">
        <v>43614</v>
      </c>
      <c r="E212" s="6">
        <v>2019</v>
      </c>
      <c r="F212" s="6" t="s">
        <v>1811</v>
      </c>
      <c r="G212" s="6" t="s">
        <v>137</v>
      </c>
      <c r="H212" s="6" t="s">
        <v>137</v>
      </c>
      <c r="I212" s="6" t="s">
        <v>128</v>
      </c>
      <c r="J212" s="6">
        <v>1</v>
      </c>
      <c r="K212" s="6" t="s">
        <v>1812</v>
      </c>
      <c r="L212" s="6" t="s">
        <v>137</v>
      </c>
      <c r="M212" s="6" t="s">
        <v>1813</v>
      </c>
      <c r="N212" s="6">
        <v>28016</v>
      </c>
      <c r="O212" s="6" t="s">
        <v>1814</v>
      </c>
      <c r="P212" s="6" t="s">
        <v>1815</v>
      </c>
      <c r="Q212" s="6" t="s">
        <v>143</v>
      </c>
      <c r="R212" s="6" t="s">
        <v>143</v>
      </c>
      <c r="S212" s="6" t="s">
        <v>143</v>
      </c>
      <c r="T212" s="6" t="s">
        <v>143</v>
      </c>
      <c r="U212" s="6" t="s">
        <v>144</v>
      </c>
      <c r="V212" s="26">
        <v>1125000</v>
      </c>
      <c r="W212" s="11" t="s">
        <v>137</v>
      </c>
      <c r="X212" s="11" t="s">
        <v>137</v>
      </c>
      <c r="Y212" s="6" t="s">
        <v>143</v>
      </c>
      <c r="Z212" s="6" t="s">
        <v>143</v>
      </c>
      <c r="AA212" s="15" t="s">
        <v>143</v>
      </c>
      <c r="AB212" s="15" t="s">
        <v>143</v>
      </c>
      <c r="AC212" s="6" t="s">
        <v>137</v>
      </c>
      <c r="AD212" s="6" t="s">
        <v>137</v>
      </c>
      <c r="AE212" s="6" t="s">
        <v>11</v>
      </c>
      <c r="AF212" s="22">
        <v>0</v>
      </c>
      <c r="AG212" s="22">
        <v>1305521</v>
      </c>
      <c r="AH212" s="15" t="s">
        <v>137</v>
      </c>
      <c r="AI212" s="15" t="s">
        <v>137</v>
      </c>
      <c r="AJ212" s="6" t="s">
        <v>143</v>
      </c>
      <c r="AK212" s="6" t="s">
        <v>143</v>
      </c>
      <c r="AL212" s="15" t="s">
        <v>143</v>
      </c>
      <c r="AM212" s="15" t="s">
        <v>143</v>
      </c>
      <c r="AN212" s="15" t="s">
        <v>145</v>
      </c>
      <c r="AO212" s="15" t="s">
        <v>143</v>
      </c>
      <c r="AP212" s="6" t="s">
        <v>143</v>
      </c>
      <c r="AQ212" s="11" t="s">
        <v>143</v>
      </c>
      <c r="AR212" s="11">
        <v>1305521</v>
      </c>
    </row>
    <row r="213" spans="1:44" ht="15.6" x14ac:dyDescent="0.3">
      <c r="A213" s="12" t="s">
        <v>1816</v>
      </c>
      <c r="B213" s="6" t="s">
        <v>135</v>
      </c>
      <c r="C213" s="6" t="s">
        <v>57</v>
      </c>
      <c r="D213" s="32">
        <v>43647</v>
      </c>
      <c r="E213" s="6">
        <v>2019</v>
      </c>
      <c r="F213" s="6" t="s">
        <v>1817</v>
      </c>
      <c r="G213" s="6" t="s">
        <v>137</v>
      </c>
      <c r="H213" s="6" t="s">
        <v>137</v>
      </c>
      <c r="I213" s="6" t="s">
        <v>73</v>
      </c>
      <c r="J213" s="6">
        <v>1</v>
      </c>
      <c r="K213" s="6" t="s">
        <v>1818</v>
      </c>
      <c r="L213" s="6" t="s">
        <v>137</v>
      </c>
      <c r="M213" s="6" t="s">
        <v>1819</v>
      </c>
      <c r="N213" s="6">
        <v>28502</v>
      </c>
      <c r="O213" s="6" t="s">
        <v>1820</v>
      </c>
      <c r="P213" s="6" t="s">
        <v>1771</v>
      </c>
      <c r="Q213" s="6" t="s">
        <v>143</v>
      </c>
      <c r="R213" s="6" t="s">
        <v>143</v>
      </c>
      <c r="S213" s="6" t="s">
        <v>143</v>
      </c>
      <c r="T213" s="6" t="s">
        <v>143</v>
      </c>
      <c r="U213" s="6" t="s">
        <v>178</v>
      </c>
      <c r="V213" s="26">
        <v>789500</v>
      </c>
      <c r="W213" s="11" t="s">
        <v>137</v>
      </c>
      <c r="X213" s="11" t="s">
        <v>137</v>
      </c>
      <c r="Y213" s="6" t="s">
        <v>143</v>
      </c>
      <c r="Z213" s="6" t="s">
        <v>143</v>
      </c>
      <c r="AA213" s="15" t="s">
        <v>143</v>
      </c>
      <c r="AB213" s="15" t="s">
        <v>143</v>
      </c>
      <c r="AC213" s="6" t="s">
        <v>137</v>
      </c>
      <c r="AD213" s="6" t="s">
        <v>137</v>
      </c>
      <c r="AE213" s="6" t="s">
        <v>9</v>
      </c>
      <c r="AF213" s="22">
        <v>789500</v>
      </c>
      <c r="AG213" s="22">
        <v>0</v>
      </c>
      <c r="AH213" s="15" t="s">
        <v>137</v>
      </c>
      <c r="AI213" s="15" t="s">
        <v>137</v>
      </c>
      <c r="AJ213" s="6" t="s">
        <v>143</v>
      </c>
      <c r="AK213" s="6" t="s">
        <v>143</v>
      </c>
      <c r="AL213" s="15" t="s">
        <v>143</v>
      </c>
      <c r="AM213" s="15" t="s">
        <v>143</v>
      </c>
      <c r="AN213" s="15" t="s">
        <v>145</v>
      </c>
      <c r="AO213" s="15" t="s">
        <v>143</v>
      </c>
      <c r="AP213" s="6" t="s">
        <v>143</v>
      </c>
      <c r="AQ213" s="11" t="s">
        <v>143</v>
      </c>
      <c r="AR213" s="11">
        <v>0</v>
      </c>
    </row>
    <row r="214" spans="1:44" ht="15.6" x14ac:dyDescent="0.3">
      <c r="A214" s="12" t="s">
        <v>1821</v>
      </c>
      <c r="B214" s="6" t="s">
        <v>135</v>
      </c>
      <c r="C214" s="6" t="s">
        <v>57</v>
      </c>
      <c r="D214" s="32">
        <v>43676</v>
      </c>
      <c r="E214" s="6">
        <v>2019</v>
      </c>
      <c r="F214" s="6" t="s">
        <v>1822</v>
      </c>
      <c r="G214" s="6" t="s">
        <v>137</v>
      </c>
      <c r="H214" s="6" t="s">
        <v>137</v>
      </c>
      <c r="I214" s="6" t="s">
        <v>98</v>
      </c>
      <c r="J214" s="6">
        <v>2</v>
      </c>
      <c r="K214" s="6" t="s">
        <v>1823</v>
      </c>
      <c r="L214" s="6" t="s">
        <v>137</v>
      </c>
      <c r="M214" s="6" t="s">
        <v>1824</v>
      </c>
      <c r="N214" s="6">
        <v>28680</v>
      </c>
      <c r="O214" s="6" t="s">
        <v>1825</v>
      </c>
      <c r="P214" s="14" t="s">
        <v>1826</v>
      </c>
      <c r="Q214" s="6" t="s">
        <v>143</v>
      </c>
      <c r="R214" s="6" t="s">
        <v>143</v>
      </c>
      <c r="S214" s="6" t="s">
        <v>143</v>
      </c>
      <c r="T214" s="6" t="s">
        <v>143</v>
      </c>
      <c r="U214" s="6" t="s">
        <v>144</v>
      </c>
      <c r="V214" s="26">
        <v>1929750</v>
      </c>
      <c r="W214" s="11" t="s">
        <v>137</v>
      </c>
      <c r="X214" s="11" t="s">
        <v>137</v>
      </c>
      <c r="Y214" s="6" t="s">
        <v>143</v>
      </c>
      <c r="Z214" s="6" t="s">
        <v>143</v>
      </c>
      <c r="AA214" s="15" t="s">
        <v>143</v>
      </c>
      <c r="AB214" s="15" t="s">
        <v>143</v>
      </c>
      <c r="AC214" s="6" t="s">
        <v>137</v>
      </c>
      <c r="AD214" s="6" t="s">
        <v>137</v>
      </c>
      <c r="AE214" s="6" t="s">
        <v>11</v>
      </c>
      <c r="AF214" s="22">
        <v>0</v>
      </c>
      <c r="AG214" s="22">
        <v>1630681</v>
      </c>
      <c r="AH214" s="15" t="s">
        <v>137</v>
      </c>
      <c r="AI214" s="15" t="s">
        <v>137</v>
      </c>
      <c r="AJ214" s="6" t="s">
        <v>143</v>
      </c>
      <c r="AK214" s="6" t="s">
        <v>143</v>
      </c>
      <c r="AL214" s="15" t="s">
        <v>143</v>
      </c>
      <c r="AM214" s="15" t="s">
        <v>143</v>
      </c>
      <c r="AN214" s="15" t="s">
        <v>145</v>
      </c>
      <c r="AO214" s="15" t="s">
        <v>143</v>
      </c>
      <c r="AP214" s="6" t="s">
        <v>143</v>
      </c>
      <c r="AQ214" s="11" t="s">
        <v>143</v>
      </c>
      <c r="AR214" s="11">
        <v>1630681</v>
      </c>
    </row>
    <row r="215" spans="1:44" ht="15.6" x14ac:dyDescent="0.3">
      <c r="A215" s="12" t="s">
        <v>1827</v>
      </c>
      <c r="B215" s="6" t="s">
        <v>135</v>
      </c>
      <c r="C215" s="6" t="s">
        <v>57</v>
      </c>
      <c r="D215" s="32">
        <v>43711</v>
      </c>
      <c r="E215" s="6">
        <v>2019</v>
      </c>
      <c r="F215" s="6" t="s">
        <v>1828</v>
      </c>
      <c r="G215" s="6" t="s">
        <v>137</v>
      </c>
      <c r="H215" s="6" t="s">
        <v>137</v>
      </c>
      <c r="I215" s="6" t="s">
        <v>1829</v>
      </c>
      <c r="J215" s="6">
        <v>1</v>
      </c>
      <c r="K215" s="6" t="s">
        <v>1830</v>
      </c>
      <c r="L215" s="6" t="s">
        <v>137</v>
      </c>
      <c r="M215" s="6" t="s">
        <v>1831</v>
      </c>
      <c r="N215" s="6">
        <v>27932</v>
      </c>
      <c r="O215" s="6" t="s">
        <v>1832</v>
      </c>
      <c r="P215" s="14" t="s">
        <v>1833</v>
      </c>
      <c r="Q215" s="6" t="s">
        <v>143</v>
      </c>
      <c r="R215" s="6" t="s">
        <v>143</v>
      </c>
      <c r="S215" s="6" t="s">
        <v>143</v>
      </c>
      <c r="T215" s="6" t="s">
        <v>143</v>
      </c>
      <c r="U215" s="6" t="s">
        <v>144</v>
      </c>
      <c r="V215" s="26">
        <v>473125</v>
      </c>
      <c r="W215" s="11" t="s">
        <v>137</v>
      </c>
      <c r="X215" s="11" t="s">
        <v>137</v>
      </c>
      <c r="Y215" s="6" t="s">
        <v>143</v>
      </c>
      <c r="Z215" s="6" t="s">
        <v>143</v>
      </c>
      <c r="AA215" s="15" t="s">
        <v>143</v>
      </c>
      <c r="AB215" s="15" t="s">
        <v>143</v>
      </c>
      <c r="AC215" s="6" t="s">
        <v>137</v>
      </c>
      <c r="AD215" s="6" t="s">
        <v>137</v>
      </c>
      <c r="AE215" s="6" t="s">
        <v>9</v>
      </c>
      <c r="AF215" s="22">
        <v>456275.18</v>
      </c>
      <c r="AG215" s="22">
        <v>16849.82</v>
      </c>
      <c r="AH215" s="15" t="s">
        <v>137</v>
      </c>
      <c r="AI215" s="15" t="s">
        <v>137</v>
      </c>
      <c r="AJ215" s="6" t="s">
        <v>143</v>
      </c>
      <c r="AK215" s="6" t="s">
        <v>143</v>
      </c>
      <c r="AL215" s="15" t="s">
        <v>143</v>
      </c>
      <c r="AM215" s="15" t="s">
        <v>143</v>
      </c>
      <c r="AN215" s="15" t="s">
        <v>145</v>
      </c>
      <c r="AO215" s="15" t="s">
        <v>143</v>
      </c>
      <c r="AP215" s="6" t="s">
        <v>143</v>
      </c>
      <c r="AQ215" s="11" t="s">
        <v>143</v>
      </c>
      <c r="AR215" s="11">
        <v>16849.82</v>
      </c>
    </row>
    <row r="216" spans="1:44" ht="15.6" x14ac:dyDescent="0.3">
      <c r="A216" s="12" t="s">
        <v>1834</v>
      </c>
      <c r="B216" s="6" t="s">
        <v>135</v>
      </c>
      <c r="C216" s="6" t="s">
        <v>57</v>
      </c>
      <c r="D216" s="32">
        <v>43711</v>
      </c>
      <c r="E216" s="6">
        <v>2019</v>
      </c>
      <c r="F216" s="6" t="s">
        <v>1835</v>
      </c>
      <c r="G216" s="6" t="s">
        <v>137</v>
      </c>
      <c r="H216" s="6" t="s">
        <v>137</v>
      </c>
      <c r="I216" s="6" t="s">
        <v>1836</v>
      </c>
      <c r="J216" s="6">
        <v>2</v>
      </c>
      <c r="K216" s="6" t="s">
        <v>1837</v>
      </c>
      <c r="L216" s="6" t="s">
        <v>137</v>
      </c>
      <c r="M216" s="6" t="s">
        <v>1838</v>
      </c>
      <c r="N216" s="6">
        <v>28001</v>
      </c>
      <c r="O216" s="6" t="s">
        <v>1839</v>
      </c>
      <c r="P216" s="14" t="s">
        <v>1840</v>
      </c>
      <c r="Q216" s="6" t="s">
        <v>143</v>
      </c>
      <c r="R216" s="6" t="s">
        <v>143</v>
      </c>
      <c r="S216" s="6" t="s">
        <v>143</v>
      </c>
      <c r="T216" s="6" t="s">
        <v>143</v>
      </c>
      <c r="U216" s="6" t="s">
        <v>647</v>
      </c>
      <c r="V216" s="26">
        <v>750000</v>
      </c>
      <c r="W216" s="11" t="s">
        <v>137</v>
      </c>
      <c r="X216" s="11" t="s">
        <v>137</v>
      </c>
      <c r="Y216" s="6" t="s">
        <v>143</v>
      </c>
      <c r="Z216" s="6" t="s">
        <v>143</v>
      </c>
      <c r="AA216" s="15" t="s">
        <v>143</v>
      </c>
      <c r="AB216" s="15" t="s">
        <v>143</v>
      </c>
      <c r="AC216" s="6" t="s">
        <v>137</v>
      </c>
      <c r="AD216" s="6" t="s">
        <v>137</v>
      </c>
      <c r="AE216" s="6" t="s">
        <v>9</v>
      </c>
      <c r="AF216" s="22">
        <v>750000</v>
      </c>
      <c r="AG216" s="22">
        <v>0</v>
      </c>
      <c r="AH216" s="15" t="s">
        <v>137</v>
      </c>
      <c r="AI216" s="15" t="s">
        <v>137</v>
      </c>
      <c r="AJ216" s="6" t="s">
        <v>143</v>
      </c>
      <c r="AK216" s="6" t="s">
        <v>143</v>
      </c>
      <c r="AL216" s="15" t="s">
        <v>143</v>
      </c>
      <c r="AM216" s="15" t="s">
        <v>143</v>
      </c>
      <c r="AN216" s="15" t="s">
        <v>145</v>
      </c>
      <c r="AO216" s="15" t="s">
        <v>143</v>
      </c>
      <c r="AP216" s="6" t="s">
        <v>143</v>
      </c>
      <c r="AQ216" s="11" t="s">
        <v>143</v>
      </c>
      <c r="AR216" s="11">
        <v>0</v>
      </c>
    </row>
    <row r="217" spans="1:44" ht="15.6" x14ac:dyDescent="0.3">
      <c r="A217" s="12" t="s">
        <v>1841</v>
      </c>
      <c r="B217" s="6" t="s">
        <v>135</v>
      </c>
      <c r="C217" s="6" t="s">
        <v>57</v>
      </c>
      <c r="D217" s="32">
        <v>43752</v>
      </c>
      <c r="E217" s="6">
        <v>2019</v>
      </c>
      <c r="F217" s="6" t="s">
        <v>1842</v>
      </c>
      <c r="G217" s="6" t="s">
        <v>137</v>
      </c>
      <c r="H217" s="6" t="s">
        <v>137</v>
      </c>
      <c r="I217" s="6" t="s">
        <v>1161</v>
      </c>
      <c r="J217" s="6">
        <v>2</v>
      </c>
      <c r="K217" s="6" t="s">
        <v>1843</v>
      </c>
      <c r="L217" s="6" t="s">
        <v>137</v>
      </c>
      <c r="M217" s="6" t="s">
        <v>1844</v>
      </c>
      <c r="N217" s="6">
        <v>28752</v>
      </c>
      <c r="O217" s="6" t="s">
        <v>1845</v>
      </c>
      <c r="P217" s="14" t="s">
        <v>1846</v>
      </c>
      <c r="Q217" s="6" t="s">
        <v>143</v>
      </c>
      <c r="R217" s="6" t="s">
        <v>143</v>
      </c>
      <c r="S217" s="6" t="s">
        <v>143</v>
      </c>
      <c r="T217" s="6" t="s">
        <v>143</v>
      </c>
      <c r="U217" s="6" t="s">
        <v>186</v>
      </c>
      <c r="V217" s="26">
        <v>352500</v>
      </c>
      <c r="W217" s="11" t="s">
        <v>137</v>
      </c>
      <c r="X217" s="11" t="s">
        <v>137</v>
      </c>
      <c r="Y217" s="6" t="s">
        <v>143</v>
      </c>
      <c r="Z217" s="6" t="s">
        <v>143</v>
      </c>
      <c r="AA217" s="15" t="s">
        <v>143</v>
      </c>
      <c r="AB217" s="15" t="s">
        <v>143</v>
      </c>
      <c r="AC217" s="6" t="s">
        <v>137</v>
      </c>
      <c r="AD217" s="6" t="s">
        <v>137</v>
      </c>
      <c r="AE217" s="6" t="s">
        <v>9</v>
      </c>
      <c r="AF217" s="22">
        <v>332571</v>
      </c>
      <c r="AG217" s="22">
        <v>19929</v>
      </c>
      <c r="AH217" s="15" t="s">
        <v>137</v>
      </c>
      <c r="AI217" s="15" t="s">
        <v>137</v>
      </c>
      <c r="AJ217" s="6" t="s">
        <v>143</v>
      </c>
      <c r="AK217" s="6" t="s">
        <v>143</v>
      </c>
      <c r="AL217" s="15" t="s">
        <v>143</v>
      </c>
      <c r="AM217" s="15" t="s">
        <v>143</v>
      </c>
      <c r="AN217" s="15" t="s">
        <v>145</v>
      </c>
      <c r="AO217" s="15" t="s">
        <v>143</v>
      </c>
      <c r="AP217" s="6" t="s">
        <v>143</v>
      </c>
      <c r="AQ217" s="11" t="s">
        <v>143</v>
      </c>
      <c r="AR217" s="11">
        <v>19929</v>
      </c>
    </row>
    <row r="218" spans="1:44" ht="15.6" x14ac:dyDescent="0.3">
      <c r="A218" s="12" t="s">
        <v>1847</v>
      </c>
      <c r="B218" s="6" t="s">
        <v>135</v>
      </c>
      <c r="C218" s="6" t="s">
        <v>57</v>
      </c>
      <c r="D218" s="32">
        <v>43788</v>
      </c>
      <c r="E218" s="6">
        <v>2019</v>
      </c>
      <c r="F218" s="6" t="s">
        <v>1848</v>
      </c>
      <c r="G218" s="6" t="s">
        <v>1849</v>
      </c>
      <c r="H218" s="6" t="s">
        <v>72</v>
      </c>
      <c r="I218" s="6" t="s">
        <v>440</v>
      </c>
      <c r="J218" s="6">
        <v>2</v>
      </c>
      <c r="K218" s="6" t="s">
        <v>1850</v>
      </c>
      <c r="L218" s="6" t="s">
        <v>72</v>
      </c>
      <c r="M218" s="6" t="s">
        <v>1851</v>
      </c>
      <c r="N218" s="6">
        <v>28712</v>
      </c>
      <c r="O218" s="6" t="s">
        <v>1852</v>
      </c>
      <c r="P218" s="14" t="s">
        <v>1853</v>
      </c>
      <c r="Q218" s="6">
        <v>325411</v>
      </c>
      <c r="R218" s="6" t="s">
        <v>143</v>
      </c>
      <c r="S218" s="6" t="s">
        <v>77</v>
      </c>
      <c r="T218" s="6" t="s">
        <v>143</v>
      </c>
      <c r="U218" s="6" t="s">
        <v>178</v>
      </c>
      <c r="V218" s="26">
        <v>880750</v>
      </c>
      <c r="W218" s="11" t="s">
        <v>137</v>
      </c>
      <c r="X218" s="11" t="s">
        <v>137</v>
      </c>
      <c r="Y218" s="6" t="s">
        <v>143</v>
      </c>
      <c r="Z218" s="6" t="s">
        <v>143</v>
      </c>
      <c r="AA218" s="15" t="s">
        <v>143</v>
      </c>
      <c r="AB218" s="15" t="s">
        <v>143</v>
      </c>
      <c r="AC218" s="6" t="s">
        <v>137</v>
      </c>
      <c r="AD218" s="6" t="s">
        <v>137</v>
      </c>
      <c r="AE218" s="6" t="s">
        <v>9</v>
      </c>
      <c r="AF218" s="22">
        <v>593082</v>
      </c>
      <c r="AG218" s="22">
        <v>287668</v>
      </c>
      <c r="AH218" s="15" t="s">
        <v>137</v>
      </c>
      <c r="AI218" s="15" t="s">
        <v>137</v>
      </c>
      <c r="AJ218" s="6" t="s">
        <v>143</v>
      </c>
      <c r="AK218" s="6" t="s">
        <v>143</v>
      </c>
      <c r="AL218" s="15" t="s">
        <v>143</v>
      </c>
      <c r="AM218" s="15" t="s">
        <v>143</v>
      </c>
      <c r="AN218" s="15" t="s">
        <v>145</v>
      </c>
      <c r="AO218" s="15" t="s">
        <v>143</v>
      </c>
      <c r="AP218" s="6" t="s">
        <v>143</v>
      </c>
      <c r="AQ218" s="11" t="s">
        <v>143</v>
      </c>
      <c r="AR218" s="11">
        <v>287668</v>
      </c>
    </row>
    <row r="219" spans="1:44" ht="15.6" x14ac:dyDescent="0.3">
      <c r="A219" s="12" t="s">
        <v>1854</v>
      </c>
      <c r="B219" s="6" t="s">
        <v>135</v>
      </c>
      <c r="C219" s="6" t="s">
        <v>57</v>
      </c>
      <c r="D219" s="32">
        <v>43811</v>
      </c>
      <c r="E219" s="6">
        <v>2019</v>
      </c>
      <c r="F219" s="6" t="s">
        <v>1855</v>
      </c>
      <c r="G219" s="6" t="s">
        <v>1855</v>
      </c>
      <c r="H219" s="6" t="s">
        <v>72</v>
      </c>
      <c r="I219" s="6" t="s">
        <v>510</v>
      </c>
      <c r="J219" s="6">
        <v>2</v>
      </c>
      <c r="K219" s="6" t="s">
        <v>1856</v>
      </c>
      <c r="L219" s="6" t="s">
        <v>72</v>
      </c>
      <c r="M219" s="6" t="s">
        <v>1857</v>
      </c>
      <c r="N219" s="6">
        <v>27285</v>
      </c>
      <c r="O219" s="6" t="s">
        <v>1858</v>
      </c>
      <c r="P219" s="14" t="s">
        <v>1859</v>
      </c>
      <c r="Q219" s="6">
        <v>326122</v>
      </c>
      <c r="R219" s="6" t="s">
        <v>143</v>
      </c>
      <c r="S219" s="6" t="s">
        <v>77</v>
      </c>
      <c r="T219" s="6" t="s">
        <v>143</v>
      </c>
      <c r="U219" s="6" t="s">
        <v>1860</v>
      </c>
      <c r="V219" s="26">
        <v>330975</v>
      </c>
      <c r="W219" s="11" t="s">
        <v>137</v>
      </c>
      <c r="X219" s="11" t="s">
        <v>137</v>
      </c>
      <c r="Y219" s="6" t="s">
        <v>143</v>
      </c>
      <c r="Z219" s="6" t="s">
        <v>143</v>
      </c>
      <c r="AA219" s="15" t="s">
        <v>143</v>
      </c>
      <c r="AB219" s="15" t="s">
        <v>143</v>
      </c>
      <c r="AC219" s="6" t="s">
        <v>137</v>
      </c>
      <c r="AD219" s="6" t="s">
        <v>137</v>
      </c>
      <c r="AE219" s="6" t="s">
        <v>9</v>
      </c>
      <c r="AF219" s="22">
        <v>330975</v>
      </c>
      <c r="AG219" s="22">
        <v>0</v>
      </c>
      <c r="AH219" s="15" t="s">
        <v>137</v>
      </c>
      <c r="AI219" s="15" t="s">
        <v>137</v>
      </c>
      <c r="AJ219" s="6" t="s">
        <v>143</v>
      </c>
      <c r="AK219" s="6" t="s">
        <v>143</v>
      </c>
      <c r="AL219" s="15" t="s">
        <v>143</v>
      </c>
      <c r="AM219" s="15" t="s">
        <v>143</v>
      </c>
      <c r="AN219" s="15" t="s">
        <v>145</v>
      </c>
      <c r="AO219" s="15" t="s">
        <v>143</v>
      </c>
      <c r="AP219" s="6" t="s">
        <v>143</v>
      </c>
      <c r="AQ219" s="11" t="s">
        <v>143</v>
      </c>
      <c r="AR219" s="11">
        <v>0</v>
      </c>
    </row>
    <row r="220" spans="1:44" ht="15.6" x14ac:dyDescent="0.3">
      <c r="A220" s="12" t="s">
        <v>1861</v>
      </c>
      <c r="B220" s="12" t="s">
        <v>254</v>
      </c>
      <c r="C220" s="12" t="s">
        <v>57</v>
      </c>
      <c r="D220" s="17" t="s">
        <v>1862</v>
      </c>
      <c r="E220" s="12">
        <v>2019</v>
      </c>
      <c r="F220" s="12" t="s">
        <v>1863</v>
      </c>
      <c r="G220" s="12" t="s">
        <v>1864</v>
      </c>
      <c r="H220" s="12" t="s">
        <v>57</v>
      </c>
      <c r="I220" s="12" t="s">
        <v>476</v>
      </c>
      <c r="J220" s="12">
        <v>2</v>
      </c>
      <c r="K220" s="12" t="s">
        <v>1865</v>
      </c>
      <c r="L220" s="12" t="s">
        <v>57</v>
      </c>
      <c r="M220" s="12" t="s">
        <v>1866</v>
      </c>
      <c r="N220" s="12" t="s">
        <v>1867</v>
      </c>
      <c r="O220" s="12" t="s">
        <v>1868</v>
      </c>
      <c r="P220" s="12" t="s">
        <v>1869</v>
      </c>
      <c r="Q220" s="12">
        <v>337121</v>
      </c>
      <c r="R220" s="12" t="s">
        <v>263</v>
      </c>
      <c r="S220" s="12" t="s">
        <v>77</v>
      </c>
      <c r="T220" s="12" t="s">
        <v>263</v>
      </c>
      <c r="U220" s="12" t="s">
        <v>288</v>
      </c>
      <c r="V220" s="27">
        <v>1717000</v>
      </c>
      <c r="W220" s="27">
        <v>1545300</v>
      </c>
      <c r="X220" s="27">
        <v>171700</v>
      </c>
      <c r="Y220" s="12">
        <v>182</v>
      </c>
      <c r="Z220" s="12">
        <v>4</v>
      </c>
      <c r="AA220" s="23">
        <v>52196</v>
      </c>
      <c r="AB220" s="23" t="s">
        <v>263</v>
      </c>
      <c r="AC220" s="12">
        <v>4</v>
      </c>
      <c r="AD220" s="12">
        <v>12</v>
      </c>
      <c r="AE220" s="12" t="s">
        <v>9</v>
      </c>
      <c r="AF220" s="23">
        <v>1465200</v>
      </c>
      <c r="AG220" s="23">
        <v>40077</v>
      </c>
      <c r="AH220" s="23">
        <v>162800</v>
      </c>
      <c r="AI220" s="23">
        <v>4453</v>
      </c>
      <c r="AJ220" s="12">
        <v>102</v>
      </c>
      <c r="AK220" s="12">
        <v>4</v>
      </c>
      <c r="AL220" s="23">
        <v>45879</v>
      </c>
      <c r="AM220" s="23">
        <v>0</v>
      </c>
      <c r="AN220" s="23" t="s">
        <v>263</v>
      </c>
      <c r="AO220" s="23">
        <v>94574</v>
      </c>
      <c r="AP220" s="12" t="s">
        <v>1870</v>
      </c>
      <c r="AQ220" s="27">
        <v>25000</v>
      </c>
      <c r="AR220" s="11">
        <f t="shared" ref="AR220:AR247" si="3">IFERROR(AG220-AN220,AG220)</f>
        <v>40077</v>
      </c>
    </row>
    <row r="221" spans="1:44" ht="15.6" x14ac:dyDescent="0.3">
      <c r="A221" s="12" t="s">
        <v>1871</v>
      </c>
      <c r="B221" s="12" t="s">
        <v>254</v>
      </c>
      <c r="C221" s="12" t="s">
        <v>57</v>
      </c>
      <c r="D221" s="17" t="s">
        <v>1872</v>
      </c>
      <c r="E221" s="12">
        <v>2019</v>
      </c>
      <c r="F221" s="12" t="s">
        <v>1873</v>
      </c>
      <c r="G221" s="12" t="s">
        <v>1874</v>
      </c>
      <c r="H221" s="12" t="s">
        <v>72</v>
      </c>
      <c r="I221" s="12" t="s">
        <v>701</v>
      </c>
      <c r="J221" s="12">
        <v>3</v>
      </c>
      <c r="K221" s="12" t="s">
        <v>1875</v>
      </c>
      <c r="L221" s="12" t="s">
        <v>72</v>
      </c>
      <c r="M221" s="12" t="s">
        <v>1876</v>
      </c>
      <c r="N221" s="12" t="s">
        <v>1877</v>
      </c>
      <c r="O221" s="12" t="s">
        <v>1878</v>
      </c>
      <c r="P221" s="12" t="s">
        <v>1879</v>
      </c>
      <c r="Q221" s="12">
        <v>325414</v>
      </c>
      <c r="R221" s="12" t="s">
        <v>263</v>
      </c>
      <c r="S221" s="12" t="s">
        <v>77</v>
      </c>
      <c r="T221" s="12" t="s">
        <v>263</v>
      </c>
      <c r="U221" s="12" t="s">
        <v>339</v>
      </c>
      <c r="V221" s="27">
        <v>1930000</v>
      </c>
      <c r="W221" s="27">
        <v>1447500</v>
      </c>
      <c r="X221" s="27">
        <v>482500</v>
      </c>
      <c r="Y221" s="12">
        <v>180</v>
      </c>
      <c r="Z221" s="12">
        <v>200</v>
      </c>
      <c r="AA221" s="23">
        <v>65657</v>
      </c>
      <c r="AB221" s="23">
        <v>54000000</v>
      </c>
      <c r="AC221" s="12">
        <v>2</v>
      </c>
      <c r="AD221" s="12">
        <v>12</v>
      </c>
      <c r="AE221" s="12" t="s">
        <v>9</v>
      </c>
      <c r="AF221" s="23">
        <v>1447500</v>
      </c>
      <c r="AG221" s="23">
        <v>0</v>
      </c>
      <c r="AH221" s="23">
        <v>482500</v>
      </c>
      <c r="AI221" s="23">
        <v>0</v>
      </c>
      <c r="AJ221" s="12" t="s">
        <v>266</v>
      </c>
      <c r="AK221" s="12" t="s">
        <v>266</v>
      </c>
      <c r="AL221" s="23" t="s">
        <v>266</v>
      </c>
      <c r="AM221" s="23" t="s">
        <v>266</v>
      </c>
      <c r="AN221" s="23" t="s">
        <v>263</v>
      </c>
      <c r="AO221" s="23">
        <v>750000</v>
      </c>
      <c r="AP221" s="12" t="s">
        <v>707</v>
      </c>
      <c r="AQ221" s="27">
        <v>150000</v>
      </c>
      <c r="AR221" s="11">
        <f t="shared" si="3"/>
        <v>0</v>
      </c>
    </row>
    <row r="222" spans="1:44" ht="15.6" x14ac:dyDescent="0.3">
      <c r="A222" s="12" t="s">
        <v>1880</v>
      </c>
      <c r="B222" s="12" t="s">
        <v>254</v>
      </c>
      <c r="C222" s="12" t="s">
        <v>57</v>
      </c>
      <c r="D222" s="17" t="s">
        <v>1881</v>
      </c>
      <c r="E222" s="12">
        <v>2019</v>
      </c>
      <c r="F222" s="12" t="s">
        <v>1882</v>
      </c>
      <c r="G222" s="12" t="s">
        <v>1883</v>
      </c>
      <c r="H222" s="12" t="s">
        <v>57</v>
      </c>
      <c r="I222" s="12" t="s">
        <v>432</v>
      </c>
      <c r="J222" s="12">
        <v>3</v>
      </c>
      <c r="K222" s="12" t="s">
        <v>1884</v>
      </c>
      <c r="L222" s="12" t="s">
        <v>57</v>
      </c>
      <c r="M222" s="12" t="s">
        <v>1885</v>
      </c>
      <c r="N222" s="12" t="s">
        <v>1886</v>
      </c>
      <c r="O222" s="12" t="s">
        <v>1887</v>
      </c>
      <c r="P222" s="12" t="s">
        <v>1888</v>
      </c>
      <c r="Q222" s="12">
        <v>325414</v>
      </c>
      <c r="R222" s="12" t="s">
        <v>263</v>
      </c>
      <c r="S222" s="12" t="s">
        <v>77</v>
      </c>
      <c r="T222" s="12" t="s">
        <v>263</v>
      </c>
      <c r="U222" s="12" t="s">
        <v>1889</v>
      </c>
      <c r="V222" s="27">
        <v>2666000</v>
      </c>
      <c r="W222" s="27">
        <v>1999500</v>
      </c>
      <c r="X222" s="27">
        <v>666500</v>
      </c>
      <c r="Y222" s="12">
        <v>180</v>
      </c>
      <c r="Z222" s="12">
        <v>0</v>
      </c>
      <c r="AA222" s="23">
        <v>90741</v>
      </c>
      <c r="AB222" s="23">
        <v>61764990</v>
      </c>
      <c r="AC222" s="12">
        <v>4</v>
      </c>
      <c r="AD222" s="12">
        <v>12</v>
      </c>
      <c r="AE222" s="12" t="s">
        <v>9</v>
      </c>
      <c r="AF222" s="23">
        <v>1999500</v>
      </c>
      <c r="AG222" s="23">
        <v>0</v>
      </c>
      <c r="AH222" s="23">
        <v>666500</v>
      </c>
      <c r="AI222" s="23">
        <v>0</v>
      </c>
      <c r="AJ222" s="12" t="s">
        <v>266</v>
      </c>
      <c r="AK222" s="12" t="s">
        <v>266</v>
      </c>
      <c r="AL222" s="23" t="s">
        <v>266</v>
      </c>
      <c r="AM222" s="23" t="s">
        <v>266</v>
      </c>
      <c r="AN222" s="23" t="s">
        <v>263</v>
      </c>
      <c r="AO222" s="23">
        <v>1588285</v>
      </c>
      <c r="AP222" s="12" t="s">
        <v>730</v>
      </c>
      <c r="AQ222" s="27">
        <v>100000</v>
      </c>
      <c r="AR222" s="11">
        <f t="shared" si="3"/>
        <v>0</v>
      </c>
    </row>
    <row r="223" spans="1:44" ht="15.6" x14ac:dyDescent="0.3">
      <c r="A223" s="12" t="s">
        <v>1890</v>
      </c>
      <c r="B223" s="12" t="s">
        <v>254</v>
      </c>
      <c r="C223" s="12" t="s">
        <v>57</v>
      </c>
      <c r="D223" s="17" t="s">
        <v>1891</v>
      </c>
      <c r="E223" s="12">
        <v>2019</v>
      </c>
      <c r="F223" s="12" t="s">
        <v>1892</v>
      </c>
      <c r="G223" s="12" t="s">
        <v>1893</v>
      </c>
      <c r="H223" s="12" t="s">
        <v>57</v>
      </c>
      <c r="I223" s="12" t="s">
        <v>1237</v>
      </c>
      <c r="J223" s="12">
        <v>1</v>
      </c>
      <c r="K223" s="12" t="s">
        <v>1894</v>
      </c>
      <c r="L223" s="12" t="s">
        <v>57</v>
      </c>
      <c r="M223" s="12" t="s">
        <v>1895</v>
      </c>
      <c r="N223" s="12" t="s">
        <v>1515</v>
      </c>
      <c r="O223" s="12" t="s">
        <v>1896</v>
      </c>
      <c r="P223" s="12" t="s">
        <v>1897</v>
      </c>
      <c r="Q223" s="12">
        <v>326199</v>
      </c>
      <c r="R223" s="12" t="s">
        <v>263</v>
      </c>
      <c r="S223" s="12" t="s">
        <v>77</v>
      </c>
      <c r="T223" s="12" t="s">
        <v>263</v>
      </c>
      <c r="U223" s="12" t="s">
        <v>976</v>
      </c>
      <c r="V223" s="27">
        <v>1214000</v>
      </c>
      <c r="W223" s="27">
        <v>1214000</v>
      </c>
      <c r="X223" s="27">
        <v>0</v>
      </c>
      <c r="Y223" s="12">
        <v>99</v>
      </c>
      <c r="Z223" s="12">
        <v>0</v>
      </c>
      <c r="AA223" s="23">
        <v>35401</v>
      </c>
      <c r="AB223" s="23">
        <v>15977352</v>
      </c>
      <c r="AC223" s="12">
        <v>2</v>
      </c>
      <c r="AD223" s="12">
        <v>12</v>
      </c>
      <c r="AE223" s="12" t="s">
        <v>9</v>
      </c>
      <c r="AF223" s="23">
        <v>1133000</v>
      </c>
      <c r="AG223" s="23">
        <v>81000</v>
      </c>
      <c r="AH223" s="23">
        <v>0</v>
      </c>
      <c r="AI223" s="23">
        <v>0</v>
      </c>
      <c r="AJ223" s="12">
        <v>233</v>
      </c>
      <c r="AK223" s="12">
        <v>0</v>
      </c>
      <c r="AL223" s="23">
        <v>35578</v>
      </c>
      <c r="AM223" s="23">
        <v>0</v>
      </c>
      <c r="AN223" s="23" t="s">
        <v>263</v>
      </c>
      <c r="AO223" s="23">
        <v>363186</v>
      </c>
      <c r="AP223" s="12" t="s">
        <v>267</v>
      </c>
      <c r="AQ223" s="27">
        <v>130616.16</v>
      </c>
      <c r="AR223" s="11">
        <f t="shared" si="3"/>
        <v>81000</v>
      </c>
    </row>
    <row r="224" spans="1:44" ht="15.6" x14ac:dyDescent="0.3">
      <c r="A224" s="12" t="s">
        <v>1898</v>
      </c>
      <c r="B224" s="12" t="s">
        <v>254</v>
      </c>
      <c r="C224" s="12" t="s">
        <v>57</v>
      </c>
      <c r="D224" s="17" t="s">
        <v>1899</v>
      </c>
      <c r="E224" s="12">
        <v>2019</v>
      </c>
      <c r="F224" s="12" t="s">
        <v>1900</v>
      </c>
      <c r="G224" s="12" t="s">
        <v>1901</v>
      </c>
      <c r="H224" s="12" t="s">
        <v>72</v>
      </c>
      <c r="I224" s="12" t="s">
        <v>173</v>
      </c>
      <c r="J224" s="12">
        <v>1</v>
      </c>
      <c r="K224" s="12" t="s">
        <v>1902</v>
      </c>
      <c r="L224" s="12" t="s">
        <v>72</v>
      </c>
      <c r="M224" s="12" t="s">
        <v>1903</v>
      </c>
      <c r="N224" s="12" t="s">
        <v>1904</v>
      </c>
      <c r="O224" s="12" t="s">
        <v>1905</v>
      </c>
      <c r="P224" s="12" t="s">
        <v>1906</v>
      </c>
      <c r="Q224" s="12">
        <v>333413</v>
      </c>
      <c r="R224" s="12" t="s">
        <v>263</v>
      </c>
      <c r="S224" s="12" t="s">
        <v>77</v>
      </c>
      <c r="T224" s="12" t="s">
        <v>263</v>
      </c>
      <c r="U224" s="12" t="s">
        <v>1907</v>
      </c>
      <c r="V224" s="27">
        <v>3278000</v>
      </c>
      <c r="W224" s="27">
        <v>3278000</v>
      </c>
      <c r="X224" s="27">
        <v>0</v>
      </c>
      <c r="Y224" s="12">
        <v>363</v>
      </c>
      <c r="Z224" s="12">
        <v>410</v>
      </c>
      <c r="AA224" s="23">
        <v>36282</v>
      </c>
      <c r="AB224" s="23">
        <v>52940706</v>
      </c>
      <c r="AC224" s="12">
        <v>4</v>
      </c>
      <c r="AD224" s="12">
        <v>12</v>
      </c>
      <c r="AE224" s="12" t="s">
        <v>9</v>
      </c>
      <c r="AF224" s="23">
        <v>3278000</v>
      </c>
      <c r="AG224" s="23">
        <v>0</v>
      </c>
      <c r="AH224" s="23">
        <v>0</v>
      </c>
      <c r="AI224" s="23">
        <v>0</v>
      </c>
      <c r="AJ224" s="12" t="s">
        <v>266</v>
      </c>
      <c r="AK224" s="12" t="s">
        <v>266</v>
      </c>
      <c r="AL224" s="23" t="s">
        <v>266</v>
      </c>
      <c r="AM224" s="23" t="s">
        <v>266</v>
      </c>
      <c r="AN224" s="23" t="s">
        <v>263</v>
      </c>
      <c r="AO224" s="23">
        <v>3249226</v>
      </c>
      <c r="AP224" s="12" t="s">
        <v>1908</v>
      </c>
      <c r="AQ224" s="27">
        <v>1319683.95</v>
      </c>
      <c r="AR224" s="11">
        <f t="shared" si="3"/>
        <v>0</v>
      </c>
    </row>
    <row r="225" spans="1:44" ht="15.6" x14ac:dyDescent="0.3">
      <c r="A225" s="12" t="s">
        <v>1909</v>
      </c>
      <c r="B225" s="12" t="s">
        <v>254</v>
      </c>
      <c r="C225" s="12" t="s">
        <v>57</v>
      </c>
      <c r="D225" s="17" t="s">
        <v>1899</v>
      </c>
      <c r="E225" s="12">
        <v>2019</v>
      </c>
      <c r="F225" s="12" t="s">
        <v>1910</v>
      </c>
      <c r="G225" s="12" t="s">
        <v>1911</v>
      </c>
      <c r="H225" s="12" t="s">
        <v>72</v>
      </c>
      <c r="I225" s="12" t="s">
        <v>701</v>
      </c>
      <c r="J225" s="12">
        <v>3</v>
      </c>
      <c r="K225" s="12" t="s">
        <v>1912</v>
      </c>
      <c r="L225" s="12" t="s">
        <v>72</v>
      </c>
      <c r="M225" s="12" t="s">
        <v>1913</v>
      </c>
      <c r="N225" s="12" t="s">
        <v>1914</v>
      </c>
      <c r="O225" s="12" t="s">
        <v>1915</v>
      </c>
      <c r="P225" s="12" t="s">
        <v>1916</v>
      </c>
      <c r="Q225" s="12">
        <v>551114</v>
      </c>
      <c r="R225" s="12" t="s">
        <v>263</v>
      </c>
      <c r="S225" s="12" t="s">
        <v>408</v>
      </c>
      <c r="T225" s="12" t="s">
        <v>263</v>
      </c>
      <c r="U225" s="12" t="s">
        <v>288</v>
      </c>
      <c r="V225" s="27">
        <v>5592000</v>
      </c>
      <c r="W225" s="27">
        <v>4194000</v>
      </c>
      <c r="X225" s="27">
        <v>1398000</v>
      </c>
      <c r="Y225" s="12">
        <v>238</v>
      </c>
      <c r="Z225" s="12">
        <v>629</v>
      </c>
      <c r="AA225" s="23">
        <v>99460</v>
      </c>
      <c r="AB225" s="23" t="s">
        <v>263</v>
      </c>
      <c r="AC225" s="12">
        <v>3</v>
      </c>
      <c r="AD225" s="12">
        <v>12</v>
      </c>
      <c r="AE225" s="12" t="s">
        <v>9</v>
      </c>
      <c r="AF225" s="23">
        <v>4194000</v>
      </c>
      <c r="AG225" s="23">
        <v>0</v>
      </c>
      <c r="AH225" s="23">
        <v>1398000</v>
      </c>
      <c r="AI225" s="23">
        <v>0</v>
      </c>
      <c r="AJ225" s="12" t="s">
        <v>266</v>
      </c>
      <c r="AK225" s="12" t="s">
        <v>266</v>
      </c>
      <c r="AL225" s="23" t="s">
        <v>266</v>
      </c>
      <c r="AM225" s="23" t="s">
        <v>266</v>
      </c>
      <c r="AN225" s="23" t="s">
        <v>263</v>
      </c>
      <c r="AO225" s="23">
        <v>120500</v>
      </c>
      <c r="AP225" s="12" t="s">
        <v>707</v>
      </c>
      <c r="AQ225" s="27">
        <v>0</v>
      </c>
      <c r="AR225" s="11">
        <f t="shared" si="3"/>
        <v>0</v>
      </c>
    </row>
    <row r="226" spans="1:44" ht="15.6" x14ac:dyDescent="0.3">
      <c r="A226" s="12" t="s">
        <v>1917</v>
      </c>
      <c r="B226" s="12" t="s">
        <v>254</v>
      </c>
      <c r="C226" s="12" t="s">
        <v>57</v>
      </c>
      <c r="D226" s="17" t="s">
        <v>1918</v>
      </c>
      <c r="E226" s="12">
        <v>2019</v>
      </c>
      <c r="F226" s="12" t="s">
        <v>1919</v>
      </c>
      <c r="G226" s="12" t="s">
        <v>1920</v>
      </c>
      <c r="H226" s="12" t="s">
        <v>57</v>
      </c>
      <c r="I226" s="12" t="s">
        <v>676</v>
      </c>
      <c r="J226" s="12">
        <v>1</v>
      </c>
      <c r="K226" s="12" t="s">
        <v>1921</v>
      </c>
      <c r="L226" s="12" t="s">
        <v>57</v>
      </c>
      <c r="M226" s="12" t="s">
        <v>1922</v>
      </c>
      <c r="N226" s="12" t="s">
        <v>1923</v>
      </c>
      <c r="O226" s="12" t="s">
        <v>1924</v>
      </c>
      <c r="P226" s="12" t="s">
        <v>1925</v>
      </c>
      <c r="Q226" s="12">
        <v>321992</v>
      </c>
      <c r="R226" s="12" t="s">
        <v>263</v>
      </c>
      <c r="S226" s="12" t="s">
        <v>77</v>
      </c>
      <c r="T226" s="12" t="s">
        <v>263</v>
      </c>
      <c r="U226" s="12" t="s">
        <v>288</v>
      </c>
      <c r="V226" s="27">
        <v>2179000</v>
      </c>
      <c r="W226" s="27">
        <v>2179000</v>
      </c>
      <c r="X226" s="27">
        <v>0</v>
      </c>
      <c r="Y226" s="12">
        <v>104</v>
      </c>
      <c r="Z226" s="12">
        <v>70</v>
      </c>
      <c r="AA226" s="23">
        <v>35343</v>
      </c>
      <c r="AB226" s="23">
        <v>10200000</v>
      </c>
      <c r="AC226" s="12">
        <v>2</v>
      </c>
      <c r="AD226" s="12">
        <v>12</v>
      </c>
      <c r="AE226" s="12" t="s">
        <v>9</v>
      </c>
      <c r="AF226" s="23">
        <v>2035000</v>
      </c>
      <c r="AG226" s="23">
        <v>144000</v>
      </c>
      <c r="AH226" s="23">
        <v>0</v>
      </c>
      <c r="AI226" s="23">
        <v>0</v>
      </c>
      <c r="AJ226" s="12">
        <v>117</v>
      </c>
      <c r="AK226" s="12">
        <v>70</v>
      </c>
      <c r="AL226" s="23">
        <v>44163</v>
      </c>
      <c r="AM226" s="23">
        <v>0</v>
      </c>
      <c r="AN226" s="23" t="s">
        <v>263</v>
      </c>
      <c r="AO226" s="23">
        <v>388025</v>
      </c>
      <c r="AP226" s="12" t="s">
        <v>133</v>
      </c>
      <c r="AQ226" s="27">
        <v>0</v>
      </c>
      <c r="AR226" s="11">
        <f t="shared" si="3"/>
        <v>144000</v>
      </c>
    </row>
    <row r="227" spans="1:44" ht="15.6" x14ac:dyDescent="0.3">
      <c r="A227" s="12" t="s">
        <v>1926</v>
      </c>
      <c r="B227" s="12" t="s">
        <v>254</v>
      </c>
      <c r="C227" s="12" t="s">
        <v>57</v>
      </c>
      <c r="D227" s="17" t="s">
        <v>1927</v>
      </c>
      <c r="E227" s="12">
        <v>2019</v>
      </c>
      <c r="F227" s="12" t="s">
        <v>1928</v>
      </c>
      <c r="G227" s="12" t="s">
        <v>1929</v>
      </c>
      <c r="H227" s="12" t="s">
        <v>57</v>
      </c>
      <c r="I227" s="12" t="s">
        <v>98</v>
      </c>
      <c r="J227" s="12">
        <v>2</v>
      </c>
      <c r="K227" s="12" t="s">
        <v>1930</v>
      </c>
      <c r="L227" s="12" t="s">
        <v>57</v>
      </c>
      <c r="M227" s="12" t="s">
        <v>1931</v>
      </c>
      <c r="N227" s="12" t="s">
        <v>1932</v>
      </c>
      <c r="O227" s="12" t="s">
        <v>1933</v>
      </c>
      <c r="P227" s="12" t="s">
        <v>1934</v>
      </c>
      <c r="Q227" s="12">
        <v>311111</v>
      </c>
      <c r="R227" s="12" t="s">
        <v>263</v>
      </c>
      <c r="S227" s="12" t="s">
        <v>77</v>
      </c>
      <c r="T227" s="12" t="s">
        <v>263</v>
      </c>
      <c r="U227" s="12" t="s">
        <v>288</v>
      </c>
      <c r="V227" s="27">
        <v>2313000</v>
      </c>
      <c r="W227" s="27">
        <v>2081700</v>
      </c>
      <c r="X227" s="27">
        <v>231300</v>
      </c>
      <c r="Y227" s="12">
        <v>213</v>
      </c>
      <c r="Z227" s="12">
        <v>0</v>
      </c>
      <c r="AA227" s="23">
        <v>36511</v>
      </c>
      <c r="AB227" s="23">
        <v>10080000</v>
      </c>
      <c r="AC227" s="12">
        <v>4</v>
      </c>
      <c r="AD227" s="12">
        <v>12</v>
      </c>
      <c r="AE227" s="12" t="s">
        <v>9</v>
      </c>
      <c r="AF227" s="23">
        <v>2081700</v>
      </c>
      <c r="AG227" s="23">
        <v>0</v>
      </c>
      <c r="AH227" s="23">
        <v>231300</v>
      </c>
      <c r="AI227" s="23">
        <v>0</v>
      </c>
      <c r="AJ227" s="12" t="s">
        <v>266</v>
      </c>
      <c r="AK227" s="12" t="s">
        <v>266</v>
      </c>
      <c r="AL227" s="23" t="s">
        <v>266</v>
      </c>
      <c r="AM227" s="23" t="s">
        <v>266</v>
      </c>
      <c r="AN227" s="23" t="s">
        <v>263</v>
      </c>
      <c r="AO227" s="23">
        <v>406416</v>
      </c>
      <c r="AP227" s="12" t="s">
        <v>267</v>
      </c>
      <c r="AQ227" s="27">
        <v>26034</v>
      </c>
      <c r="AR227" s="11">
        <f t="shared" si="3"/>
        <v>0</v>
      </c>
    </row>
    <row r="228" spans="1:44" ht="15.6" x14ac:dyDescent="0.3">
      <c r="A228" s="12" t="s">
        <v>1655</v>
      </c>
      <c r="B228" s="12" t="s">
        <v>254</v>
      </c>
      <c r="C228" s="12" t="s">
        <v>72</v>
      </c>
      <c r="D228" s="17" t="s">
        <v>1935</v>
      </c>
      <c r="E228" s="12">
        <v>2019</v>
      </c>
      <c r="F228" s="12" t="s">
        <v>1936</v>
      </c>
      <c r="G228" s="12" t="s">
        <v>1937</v>
      </c>
      <c r="H228" s="12" t="s">
        <v>72</v>
      </c>
      <c r="I228" s="12" t="s">
        <v>743</v>
      </c>
      <c r="J228" s="12">
        <v>3</v>
      </c>
      <c r="K228" s="12" t="s">
        <v>1938</v>
      </c>
      <c r="L228" s="12" t="s">
        <v>57</v>
      </c>
      <c r="M228" s="12" t="s">
        <v>1939</v>
      </c>
      <c r="N228" s="12" t="s">
        <v>1940</v>
      </c>
      <c r="O228" s="12" t="s">
        <v>1941</v>
      </c>
      <c r="P228" s="12" t="s">
        <v>1942</v>
      </c>
      <c r="Q228" s="12">
        <v>541511</v>
      </c>
      <c r="R228" s="12" t="s">
        <v>263</v>
      </c>
      <c r="S228" s="12" t="s">
        <v>728</v>
      </c>
      <c r="T228" s="12" t="s">
        <v>263</v>
      </c>
      <c r="U228" s="12" t="s">
        <v>288</v>
      </c>
      <c r="V228" s="27">
        <v>72121000</v>
      </c>
      <c r="W228" s="27">
        <v>54090750</v>
      </c>
      <c r="X228" s="27">
        <v>18030250</v>
      </c>
      <c r="Y228" s="12">
        <v>1370</v>
      </c>
      <c r="Z228" s="12">
        <v>5104</v>
      </c>
      <c r="AA228" s="23">
        <v>100276</v>
      </c>
      <c r="AB228" s="23">
        <v>138496795</v>
      </c>
      <c r="AC228" s="12">
        <v>5</v>
      </c>
      <c r="AD228" s="12">
        <v>12</v>
      </c>
      <c r="AE228" s="12" t="s">
        <v>9</v>
      </c>
      <c r="AF228" s="23">
        <v>52784250</v>
      </c>
      <c r="AG228" s="23">
        <v>1306500</v>
      </c>
      <c r="AH228" s="23">
        <v>17594750</v>
      </c>
      <c r="AI228" s="23">
        <v>435500</v>
      </c>
      <c r="AJ228" s="12">
        <v>577</v>
      </c>
      <c r="AK228" s="12">
        <v>5828</v>
      </c>
      <c r="AL228" s="23">
        <v>143519</v>
      </c>
      <c r="AM228" s="23">
        <v>0</v>
      </c>
      <c r="AN228" s="23" t="s">
        <v>263</v>
      </c>
      <c r="AO228" s="23">
        <v>16192394</v>
      </c>
      <c r="AP228" s="12" t="s">
        <v>267</v>
      </c>
      <c r="AQ228" s="27">
        <v>0</v>
      </c>
      <c r="AR228" s="11">
        <f t="shared" si="3"/>
        <v>1306500</v>
      </c>
    </row>
    <row r="229" spans="1:44" ht="15.6" x14ac:dyDescent="0.3">
      <c r="A229" s="12" t="s">
        <v>1943</v>
      </c>
      <c r="B229" s="12" t="s">
        <v>254</v>
      </c>
      <c r="C229" s="12" t="s">
        <v>57</v>
      </c>
      <c r="D229" s="17" t="s">
        <v>1944</v>
      </c>
      <c r="E229" s="12">
        <v>2019</v>
      </c>
      <c r="F229" s="12" t="s">
        <v>1945</v>
      </c>
      <c r="G229" s="12" t="s">
        <v>1946</v>
      </c>
      <c r="H229" s="12" t="s">
        <v>72</v>
      </c>
      <c r="I229" s="12" t="s">
        <v>1684</v>
      </c>
      <c r="J229" s="12">
        <v>3</v>
      </c>
      <c r="K229" s="12" t="s">
        <v>1947</v>
      </c>
      <c r="L229" s="12" t="s">
        <v>72</v>
      </c>
      <c r="M229" s="12" t="s">
        <v>1948</v>
      </c>
      <c r="N229" s="12" t="s">
        <v>1949</v>
      </c>
      <c r="O229" s="12" t="s">
        <v>1950</v>
      </c>
      <c r="P229" s="12" t="s">
        <v>1951</v>
      </c>
      <c r="Q229" s="12">
        <v>335999</v>
      </c>
      <c r="R229" s="12" t="s">
        <v>263</v>
      </c>
      <c r="S229" s="12" t="s">
        <v>77</v>
      </c>
      <c r="T229" s="12" t="s">
        <v>263</v>
      </c>
      <c r="U229" s="12" t="s">
        <v>1325</v>
      </c>
      <c r="V229" s="27">
        <v>5826000</v>
      </c>
      <c r="W229" s="27">
        <v>4369500</v>
      </c>
      <c r="X229" s="27">
        <v>1456500</v>
      </c>
      <c r="Y229" s="12">
        <v>363</v>
      </c>
      <c r="Z229" s="12">
        <v>1222</v>
      </c>
      <c r="AA229" s="23">
        <v>63710</v>
      </c>
      <c r="AB229" s="23">
        <v>35910000</v>
      </c>
      <c r="AC229" s="12">
        <v>5</v>
      </c>
      <c r="AD229" s="12">
        <v>12</v>
      </c>
      <c r="AE229" s="12" t="s">
        <v>9</v>
      </c>
      <c r="AF229" s="23">
        <v>4369500</v>
      </c>
      <c r="AG229" s="23">
        <v>0</v>
      </c>
      <c r="AH229" s="23">
        <v>1456500</v>
      </c>
      <c r="AI229" s="23">
        <v>0</v>
      </c>
      <c r="AJ229" s="12" t="s">
        <v>266</v>
      </c>
      <c r="AK229" s="12" t="s">
        <v>266</v>
      </c>
      <c r="AL229" s="23" t="s">
        <v>266</v>
      </c>
      <c r="AM229" s="23" t="s">
        <v>266</v>
      </c>
      <c r="AN229" s="23" t="s">
        <v>263</v>
      </c>
      <c r="AO229" s="23">
        <v>2100608</v>
      </c>
      <c r="AP229" s="12" t="s">
        <v>1952</v>
      </c>
      <c r="AQ229" s="27">
        <v>150000</v>
      </c>
      <c r="AR229" s="11">
        <f t="shared" si="3"/>
        <v>0</v>
      </c>
    </row>
    <row r="230" spans="1:44" ht="15.6" x14ac:dyDescent="0.3">
      <c r="A230" s="12" t="s">
        <v>1953</v>
      </c>
      <c r="B230" s="12" t="s">
        <v>254</v>
      </c>
      <c r="C230" s="12" t="s">
        <v>57</v>
      </c>
      <c r="D230" s="17" t="s">
        <v>1954</v>
      </c>
      <c r="E230" s="12">
        <v>2019</v>
      </c>
      <c r="F230" s="12" t="s">
        <v>1955</v>
      </c>
      <c r="G230" s="12" t="s">
        <v>1956</v>
      </c>
      <c r="H230" s="12" t="s">
        <v>72</v>
      </c>
      <c r="I230" s="12" t="s">
        <v>1957</v>
      </c>
      <c r="J230" s="12" t="s">
        <v>1958</v>
      </c>
      <c r="K230" s="12" t="s">
        <v>1959</v>
      </c>
      <c r="L230" s="12" t="s">
        <v>72</v>
      </c>
      <c r="M230" s="12" t="s">
        <v>1960</v>
      </c>
      <c r="N230" s="12" t="s">
        <v>1961</v>
      </c>
      <c r="O230" s="12" t="s">
        <v>1732</v>
      </c>
      <c r="P230" s="12" t="s">
        <v>1733</v>
      </c>
      <c r="Q230" s="12">
        <v>325414</v>
      </c>
      <c r="R230" s="12" t="s">
        <v>263</v>
      </c>
      <c r="S230" s="12" t="s">
        <v>77</v>
      </c>
      <c r="T230" s="12" t="s">
        <v>263</v>
      </c>
      <c r="U230" s="12" t="s">
        <v>1317</v>
      </c>
      <c r="V230" s="27">
        <v>6490000</v>
      </c>
      <c r="W230" s="27">
        <v>4974750</v>
      </c>
      <c r="X230" s="27">
        <v>1515250</v>
      </c>
      <c r="Y230" s="12">
        <v>383</v>
      </c>
      <c r="Z230" s="12">
        <v>1247</v>
      </c>
      <c r="AA230" s="23">
        <v>66044</v>
      </c>
      <c r="AB230" s="23">
        <v>612000000</v>
      </c>
      <c r="AC230" s="12">
        <v>4</v>
      </c>
      <c r="AD230" s="12">
        <v>12</v>
      </c>
      <c r="AE230" s="12" t="s">
        <v>9</v>
      </c>
      <c r="AF230" s="23">
        <v>4974750</v>
      </c>
      <c r="AG230" s="23">
        <v>0</v>
      </c>
      <c r="AH230" s="23">
        <v>1658250</v>
      </c>
      <c r="AI230" s="23">
        <v>0</v>
      </c>
      <c r="AJ230" s="12" t="s">
        <v>266</v>
      </c>
      <c r="AK230" s="12" t="s">
        <v>266</v>
      </c>
      <c r="AL230" s="23" t="s">
        <v>266</v>
      </c>
      <c r="AM230" s="23" t="s">
        <v>266</v>
      </c>
      <c r="AN230" s="23" t="s">
        <v>263</v>
      </c>
      <c r="AO230" s="23">
        <v>3700000</v>
      </c>
      <c r="AP230" s="12" t="s">
        <v>1962</v>
      </c>
      <c r="AQ230" s="27">
        <v>1107142.8399999999</v>
      </c>
      <c r="AR230" s="11">
        <f t="shared" si="3"/>
        <v>0</v>
      </c>
    </row>
    <row r="231" spans="1:44" ht="15.6" x14ac:dyDescent="0.3">
      <c r="A231" s="12" t="s">
        <v>1963</v>
      </c>
      <c r="B231" s="12" t="s">
        <v>254</v>
      </c>
      <c r="C231" s="12" t="s">
        <v>57</v>
      </c>
      <c r="D231" s="17" t="s">
        <v>1964</v>
      </c>
      <c r="E231" s="12">
        <v>2019</v>
      </c>
      <c r="F231" s="12" t="s">
        <v>1965</v>
      </c>
      <c r="G231" s="12" t="s">
        <v>1966</v>
      </c>
      <c r="H231" s="12" t="s">
        <v>57</v>
      </c>
      <c r="I231" s="12" t="s">
        <v>432</v>
      </c>
      <c r="J231" s="12">
        <v>3</v>
      </c>
      <c r="K231" s="12" t="s">
        <v>1967</v>
      </c>
      <c r="L231" s="12" t="s">
        <v>57</v>
      </c>
      <c r="M231" s="12" t="s">
        <v>1968</v>
      </c>
      <c r="N231" s="12" t="s">
        <v>1969</v>
      </c>
      <c r="O231" s="12" t="s">
        <v>1970</v>
      </c>
      <c r="P231" s="12" t="s">
        <v>1971</v>
      </c>
      <c r="Q231" s="12">
        <v>541511</v>
      </c>
      <c r="R231" s="12" t="s">
        <v>263</v>
      </c>
      <c r="S231" s="12" t="s">
        <v>728</v>
      </c>
      <c r="T231" s="12" t="s">
        <v>263</v>
      </c>
      <c r="U231" s="12" t="s">
        <v>1325</v>
      </c>
      <c r="V231" s="27">
        <v>16433000</v>
      </c>
      <c r="W231" s="27">
        <v>12324750</v>
      </c>
      <c r="X231" s="27">
        <v>4108250</v>
      </c>
      <c r="Y231" s="12">
        <v>540</v>
      </c>
      <c r="Z231" s="12">
        <v>0</v>
      </c>
      <c r="AA231" s="23">
        <v>101536</v>
      </c>
      <c r="AB231" s="23">
        <v>16560000</v>
      </c>
      <c r="AC231" s="12">
        <v>4</v>
      </c>
      <c r="AD231" s="12">
        <v>12</v>
      </c>
      <c r="AE231" s="12" t="s">
        <v>9</v>
      </c>
      <c r="AF231" s="23">
        <v>12324750</v>
      </c>
      <c r="AG231" s="23">
        <v>0</v>
      </c>
      <c r="AH231" s="23">
        <v>4108250</v>
      </c>
      <c r="AI231" s="23">
        <v>0</v>
      </c>
      <c r="AJ231" s="12" t="s">
        <v>266</v>
      </c>
      <c r="AK231" s="12" t="s">
        <v>266</v>
      </c>
      <c r="AL231" s="23" t="s">
        <v>266</v>
      </c>
      <c r="AM231" s="23" t="s">
        <v>266</v>
      </c>
      <c r="AN231" s="23" t="s">
        <v>263</v>
      </c>
      <c r="AO231" s="23">
        <v>210717</v>
      </c>
      <c r="AP231" s="12" t="s">
        <v>718</v>
      </c>
      <c r="AQ231" s="27">
        <v>0</v>
      </c>
      <c r="AR231" s="11">
        <f t="shared" si="3"/>
        <v>0</v>
      </c>
    </row>
    <row r="232" spans="1:44" ht="15.6" x14ac:dyDescent="0.3">
      <c r="A232" s="12" t="s">
        <v>1972</v>
      </c>
      <c r="B232" s="12" t="s">
        <v>254</v>
      </c>
      <c r="C232" s="12" t="s">
        <v>57</v>
      </c>
      <c r="D232" s="17" t="s">
        <v>1973</v>
      </c>
      <c r="E232" s="12">
        <v>2019</v>
      </c>
      <c r="F232" s="12" t="s">
        <v>1974</v>
      </c>
      <c r="G232" s="12" t="s">
        <v>1975</v>
      </c>
      <c r="H232" s="12" t="s">
        <v>72</v>
      </c>
      <c r="I232" s="12" t="s">
        <v>272</v>
      </c>
      <c r="J232" s="12">
        <v>3</v>
      </c>
      <c r="K232" s="12" t="s">
        <v>1976</v>
      </c>
      <c r="L232" s="12" t="s">
        <v>72</v>
      </c>
      <c r="M232" s="12" t="s">
        <v>1977</v>
      </c>
      <c r="N232" s="12" t="s">
        <v>849</v>
      </c>
      <c r="O232" s="12" t="s">
        <v>1978</v>
      </c>
      <c r="P232" s="12" t="s">
        <v>1979</v>
      </c>
      <c r="Q232" s="12">
        <v>811198</v>
      </c>
      <c r="R232" s="12" t="s">
        <v>263</v>
      </c>
      <c r="S232" s="12" t="s">
        <v>1980</v>
      </c>
      <c r="T232" s="12" t="s">
        <v>263</v>
      </c>
      <c r="U232" s="12" t="s">
        <v>1981</v>
      </c>
      <c r="V232" s="27">
        <v>1620000</v>
      </c>
      <c r="W232" s="27">
        <v>1215000</v>
      </c>
      <c r="X232" s="27">
        <v>405000</v>
      </c>
      <c r="Y232" s="12">
        <v>372</v>
      </c>
      <c r="Z232" s="12">
        <v>88</v>
      </c>
      <c r="AA232" s="23">
        <v>38695</v>
      </c>
      <c r="AB232" s="23">
        <v>29880000</v>
      </c>
      <c r="AC232" s="12">
        <v>5</v>
      </c>
      <c r="AD232" s="12">
        <v>12</v>
      </c>
      <c r="AE232" s="12" t="s">
        <v>9</v>
      </c>
      <c r="AF232" s="23">
        <v>1184250</v>
      </c>
      <c r="AG232" s="23">
        <v>30750</v>
      </c>
      <c r="AH232" s="23">
        <v>394750</v>
      </c>
      <c r="AI232" s="23">
        <v>10250</v>
      </c>
      <c r="AJ232" s="12">
        <v>369</v>
      </c>
      <c r="AK232" s="12">
        <v>163</v>
      </c>
      <c r="AL232" s="23">
        <v>38725</v>
      </c>
      <c r="AM232" s="23">
        <v>53582511</v>
      </c>
      <c r="AN232" s="23" t="s">
        <v>263</v>
      </c>
      <c r="AO232" s="23">
        <v>1071000</v>
      </c>
      <c r="AP232" s="12" t="s">
        <v>133</v>
      </c>
      <c r="AQ232" s="27">
        <v>0</v>
      </c>
      <c r="AR232" s="11">
        <f t="shared" si="3"/>
        <v>30750</v>
      </c>
    </row>
    <row r="233" spans="1:44" ht="15.6" x14ac:dyDescent="0.3">
      <c r="A233" s="12" t="s">
        <v>1982</v>
      </c>
      <c r="B233" s="12" t="s">
        <v>254</v>
      </c>
      <c r="C233" s="12" t="s">
        <v>57</v>
      </c>
      <c r="D233" s="17" t="s">
        <v>1973</v>
      </c>
      <c r="E233" s="12">
        <v>2019</v>
      </c>
      <c r="F233" s="12" t="s">
        <v>1983</v>
      </c>
      <c r="G233" s="12" t="s">
        <v>1984</v>
      </c>
      <c r="H233" s="12" t="s">
        <v>57</v>
      </c>
      <c r="I233" s="12" t="s">
        <v>701</v>
      </c>
      <c r="J233" s="12">
        <v>3</v>
      </c>
      <c r="K233" s="12" t="s">
        <v>1985</v>
      </c>
      <c r="L233" s="12" t="s">
        <v>57</v>
      </c>
      <c r="M233" s="12" t="s">
        <v>1986</v>
      </c>
      <c r="N233" s="12" t="s">
        <v>1987</v>
      </c>
      <c r="O233" s="12" t="s">
        <v>1988</v>
      </c>
      <c r="P233" s="12" t="s">
        <v>1989</v>
      </c>
      <c r="Q233" s="12">
        <v>524210</v>
      </c>
      <c r="R233" s="12" t="s">
        <v>263</v>
      </c>
      <c r="S233" s="12" t="s">
        <v>717</v>
      </c>
      <c r="T233" s="12" t="s">
        <v>263</v>
      </c>
      <c r="U233" s="12" t="s">
        <v>1325</v>
      </c>
      <c r="V233" s="27">
        <v>6663000</v>
      </c>
      <c r="W233" s="27">
        <v>4997250</v>
      </c>
      <c r="X233" s="27">
        <v>1665750</v>
      </c>
      <c r="Y233" s="12">
        <v>339</v>
      </c>
      <c r="Z233" s="12">
        <v>0</v>
      </c>
      <c r="AA233" s="23">
        <v>64994</v>
      </c>
      <c r="AB233" s="23">
        <v>5360040</v>
      </c>
      <c r="AC233" s="12">
        <v>3</v>
      </c>
      <c r="AD233" s="12">
        <v>12</v>
      </c>
      <c r="AE233" s="12" t="s">
        <v>9</v>
      </c>
      <c r="AF233" s="23">
        <v>4997250</v>
      </c>
      <c r="AG233" s="23">
        <v>0</v>
      </c>
      <c r="AH233" s="23">
        <v>1665750</v>
      </c>
      <c r="AI233" s="23">
        <v>0</v>
      </c>
      <c r="AJ233" s="12" t="s">
        <v>266</v>
      </c>
      <c r="AK233" s="12" t="s">
        <v>266</v>
      </c>
      <c r="AL233" s="23" t="s">
        <v>266</v>
      </c>
      <c r="AM233" s="23" t="s">
        <v>266</v>
      </c>
      <c r="AN233" s="23" t="s">
        <v>263</v>
      </c>
      <c r="AO233" s="23">
        <v>188500</v>
      </c>
      <c r="AP233" s="12" t="s">
        <v>707</v>
      </c>
      <c r="AQ233" s="27">
        <v>0</v>
      </c>
      <c r="AR233" s="11">
        <f t="shared" si="3"/>
        <v>0</v>
      </c>
    </row>
    <row r="234" spans="1:44" ht="15.6" x14ac:dyDescent="0.3">
      <c r="A234" s="12" t="s">
        <v>1990</v>
      </c>
      <c r="B234" s="12" t="s">
        <v>254</v>
      </c>
      <c r="C234" s="12" t="s">
        <v>57</v>
      </c>
      <c r="D234" s="17" t="s">
        <v>1991</v>
      </c>
      <c r="E234" s="12">
        <v>2019</v>
      </c>
      <c r="F234" s="12" t="s">
        <v>1992</v>
      </c>
      <c r="G234" s="12" t="s">
        <v>1993</v>
      </c>
      <c r="H234" s="12" t="s">
        <v>57</v>
      </c>
      <c r="I234" s="12" t="s">
        <v>375</v>
      </c>
      <c r="J234" s="12">
        <v>1</v>
      </c>
      <c r="K234" s="12" t="s">
        <v>1994</v>
      </c>
      <c r="L234" s="12" t="s">
        <v>57</v>
      </c>
      <c r="M234" s="12" t="s">
        <v>1995</v>
      </c>
      <c r="N234" s="12" t="s">
        <v>1996</v>
      </c>
      <c r="O234" s="12" t="s">
        <v>1997</v>
      </c>
      <c r="P234" s="12" t="s">
        <v>1998</v>
      </c>
      <c r="Q234" s="12">
        <v>493120</v>
      </c>
      <c r="R234" s="12" t="s">
        <v>263</v>
      </c>
      <c r="S234" s="12" t="s">
        <v>328</v>
      </c>
      <c r="T234" s="12" t="s">
        <v>263</v>
      </c>
      <c r="U234" s="12" t="s">
        <v>1325</v>
      </c>
      <c r="V234" s="27">
        <v>760000</v>
      </c>
      <c r="W234" s="27">
        <v>760000</v>
      </c>
      <c r="X234" s="27">
        <v>0</v>
      </c>
      <c r="Y234" s="12">
        <v>77</v>
      </c>
      <c r="Z234" s="12">
        <v>0</v>
      </c>
      <c r="AA234" s="23">
        <v>41085</v>
      </c>
      <c r="AB234" s="23">
        <v>3760000</v>
      </c>
      <c r="AC234" s="12">
        <v>3</v>
      </c>
      <c r="AD234" s="12">
        <v>7</v>
      </c>
      <c r="AE234" s="12" t="s">
        <v>9</v>
      </c>
      <c r="AF234" s="23">
        <v>760000</v>
      </c>
      <c r="AG234" s="23">
        <v>0</v>
      </c>
      <c r="AH234" s="23">
        <v>0</v>
      </c>
      <c r="AI234" s="23">
        <v>0</v>
      </c>
      <c r="AJ234" s="12" t="s">
        <v>266</v>
      </c>
      <c r="AK234" s="12" t="s">
        <v>266</v>
      </c>
      <c r="AL234" s="23" t="s">
        <v>266</v>
      </c>
      <c r="AM234" s="23" t="s">
        <v>266</v>
      </c>
      <c r="AN234" s="23" t="s">
        <v>263</v>
      </c>
      <c r="AO234" s="23">
        <v>164650</v>
      </c>
      <c r="AP234" s="12" t="s">
        <v>1999</v>
      </c>
      <c r="AQ234" s="27">
        <v>0</v>
      </c>
      <c r="AR234" s="11">
        <f t="shared" si="3"/>
        <v>0</v>
      </c>
    </row>
    <row r="235" spans="1:44" ht="15.6" x14ac:dyDescent="0.3">
      <c r="A235" s="12" t="s">
        <v>2000</v>
      </c>
      <c r="B235" s="12" t="s">
        <v>254</v>
      </c>
      <c r="C235" s="12" t="s">
        <v>57</v>
      </c>
      <c r="D235" s="17" t="s">
        <v>2001</v>
      </c>
      <c r="E235" s="12">
        <v>2019</v>
      </c>
      <c r="F235" s="12" t="s">
        <v>2002</v>
      </c>
      <c r="G235" s="12" t="s">
        <v>2003</v>
      </c>
      <c r="H235" s="12" t="s">
        <v>72</v>
      </c>
      <c r="I235" s="12" t="s">
        <v>190</v>
      </c>
      <c r="J235" s="12">
        <v>1</v>
      </c>
      <c r="K235" s="12" t="s">
        <v>2004</v>
      </c>
      <c r="L235" s="12" t="s">
        <v>72</v>
      </c>
      <c r="M235" s="12" t="s">
        <v>2004</v>
      </c>
      <c r="N235" s="12" t="s">
        <v>2005</v>
      </c>
      <c r="O235" s="12" t="s">
        <v>2006</v>
      </c>
      <c r="P235" s="12" t="s">
        <v>2007</v>
      </c>
      <c r="Q235" s="12">
        <v>334419</v>
      </c>
      <c r="R235" s="12" t="s">
        <v>263</v>
      </c>
      <c r="S235" s="12" t="s">
        <v>77</v>
      </c>
      <c r="T235" s="12" t="s">
        <v>263</v>
      </c>
      <c r="U235" s="12" t="s">
        <v>2008</v>
      </c>
      <c r="V235" s="27">
        <v>940000</v>
      </c>
      <c r="W235" s="27">
        <v>940000</v>
      </c>
      <c r="X235" s="27">
        <v>0</v>
      </c>
      <c r="Y235" s="12">
        <v>96</v>
      </c>
      <c r="Z235" s="12">
        <v>419</v>
      </c>
      <c r="AA235" s="23">
        <v>30384</v>
      </c>
      <c r="AB235" s="23" t="s">
        <v>263</v>
      </c>
      <c r="AC235" s="12">
        <v>4</v>
      </c>
      <c r="AD235" s="12">
        <v>10</v>
      </c>
      <c r="AE235" s="12" t="s">
        <v>9</v>
      </c>
      <c r="AF235" s="23">
        <v>940000</v>
      </c>
      <c r="AG235" s="23">
        <v>0</v>
      </c>
      <c r="AH235" s="23">
        <v>0</v>
      </c>
      <c r="AI235" s="23">
        <v>0</v>
      </c>
      <c r="AJ235" s="12" t="s">
        <v>266</v>
      </c>
      <c r="AK235" s="12" t="s">
        <v>266</v>
      </c>
      <c r="AL235" s="23" t="s">
        <v>266</v>
      </c>
      <c r="AM235" s="23" t="s">
        <v>266</v>
      </c>
      <c r="AN235" s="23" t="s">
        <v>263</v>
      </c>
      <c r="AO235" s="23">
        <v>2255600</v>
      </c>
      <c r="AP235" s="12" t="s">
        <v>2009</v>
      </c>
      <c r="AQ235" s="27">
        <v>0</v>
      </c>
      <c r="AR235" s="11">
        <f t="shared" si="3"/>
        <v>0</v>
      </c>
    </row>
    <row r="236" spans="1:44" ht="15.6" x14ac:dyDescent="0.3">
      <c r="A236" s="12" t="s">
        <v>2010</v>
      </c>
      <c r="B236" s="12" t="s">
        <v>254</v>
      </c>
      <c r="C236" s="12" t="s">
        <v>57</v>
      </c>
      <c r="D236" s="17" t="s">
        <v>2011</v>
      </c>
      <c r="E236" s="12">
        <v>2019</v>
      </c>
      <c r="F236" s="12" t="s">
        <v>2012</v>
      </c>
      <c r="G236" s="12" t="s">
        <v>2013</v>
      </c>
      <c r="H236" s="12" t="s">
        <v>57</v>
      </c>
      <c r="I236" s="12" t="s">
        <v>302</v>
      </c>
      <c r="J236" s="12">
        <v>2</v>
      </c>
      <c r="K236" s="12" t="s">
        <v>2014</v>
      </c>
      <c r="L236" s="12" t="s">
        <v>57</v>
      </c>
      <c r="M236" s="12" t="s">
        <v>314</v>
      </c>
      <c r="N236" s="12" t="s">
        <v>2015</v>
      </c>
      <c r="O236" s="12" t="s">
        <v>315</v>
      </c>
      <c r="P236" s="12" t="s">
        <v>137</v>
      </c>
      <c r="Q236" s="12">
        <v>332112</v>
      </c>
      <c r="R236" s="12" t="s">
        <v>263</v>
      </c>
      <c r="S236" s="12" t="s">
        <v>77</v>
      </c>
      <c r="T236" s="12" t="s">
        <v>263</v>
      </c>
      <c r="U236" s="12" t="s">
        <v>1317</v>
      </c>
      <c r="V236" s="27">
        <v>3937000</v>
      </c>
      <c r="W236" s="27">
        <v>3543300</v>
      </c>
      <c r="X236" s="27">
        <v>393700</v>
      </c>
      <c r="Y236" s="12">
        <v>243</v>
      </c>
      <c r="Z236" s="12">
        <v>0</v>
      </c>
      <c r="AA236" s="23">
        <v>42350</v>
      </c>
      <c r="AB236" s="23">
        <v>101891184</v>
      </c>
      <c r="AC236" s="12">
        <v>5</v>
      </c>
      <c r="AD236" s="12">
        <v>12</v>
      </c>
      <c r="AE236" s="12" t="s">
        <v>9</v>
      </c>
      <c r="AF236" s="23">
        <v>3543300</v>
      </c>
      <c r="AG236" s="23">
        <v>0</v>
      </c>
      <c r="AH236" s="23">
        <v>393700</v>
      </c>
      <c r="AI236" s="23">
        <v>0</v>
      </c>
      <c r="AJ236" s="12" t="s">
        <v>266</v>
      </c>
      <c r="AK236" s="12" t="s">
        <v>266</v>
      </c>
      <c r="AL236" s="23" t="s">
        <v>266</v>
      </c>
      <c r="AM236" s="23" t="s">
        <v>266</v>
      </c>
      <c r="AN236" s="23" t="s">
        <v>263</v>
      </c>
      <c r="AO236" s="23">
        <v>15338056</v>
      </c>
      <c r="AP236" s="12" t="s">
        <v>2016</v>
      </c>
      <c r="AQ236" s="27">
        <v>6267899</v>
      </c>
      <c r="AR236" s="11">
        <f t="shared" si="3"/>
        <v>0</v>
      </c>
    </row>
    <row r="237" spans="1:44" ht="15.6" x14ac:dyDescent="0.3">
      <c r="A237" s="12" t="s">
        <v>2017</v>
      </c>
      <c r="B237" s="12" t="s">
        <v>254</v>
      </c>
      <c r="C237" s="12" t="s">
        <v>57</v>
      </c>
      <c r="D237" s="17" t="s">
        <v>2011</v>
      </c>
      <c r="E237" s="12">
        <v>2019</v>
      </c>
      <c r="F237" s="12" t="s">
        <v>2018</v>
      </c>
      <c r="G237" s="12" t="s">
        <v>2019</v>
      </c>
      <c r="H237" s="12" t="s">
        <v>57</v>
      </c>
      <c r="I237" s="12" t="s">
        <v>302</v>
      </c>
      <c r="J237" s="12">
        <v>2</v>
      </c>
      <c r="K237" s="12" t="s">
        <v>2014</v>
      </c>
      <c r="L237" s="12" t="s">
        <v>57</v>
      </c>
      <c r="M237" s="12" t="s">
        <v>314</v>
      </c>
      <c r="N237" s="12" t="s">
        <v>2015</v>
      </c>
      <c r="O237" s="12" t="s">
        <v>315</v>
      </c>
      <c r="P237" s="12" t="s">
        <v>137</v>
      </c>
      <c r="Q237" s="12">
        <v>336350</v>
      </c>
      <c r="R237" s="12" t="s">
        <v>263</v>
      </c>
      <c r="S237" s="12" t="s">
        <v>77</v>
      </c>
      <c r="T237" s="12" t="s">
        <v>263</v>
      </c>
      <c r="U237" s="12" t="s">
        <v>1317</v>
      </c>
      <c r="V237" s="27">
        <v>1734000</v>
      </c>
      <c r="W237" s="27">
        <v>1560600</v>
      </c>
      <c r="X237" s="27">
        <v>173400</v>
      </c>
      <c r="Y237" s="12">
        <v>125</v>
      </c>
      <c r="Z237" s="12">
        <v>0</v>
      </c>
      <c r="AA237" s="23">
        <v>43193</v>
      </c>
      <c r="AB237" s="23">
        <v>34400000</v>
      </c>
      <c r="AC237" s="12">
        <v>4</v>
      </c>
      <c r="AD237" s="12">
        <v>12</v>
      </c>
      <c r="AE237" s="12" t="s">
        <v>9</v>
      </c>
      <c r="AF237" s="23">
        <v>1560600</v>
      </c>
      <c r="AG237" s="23">
        <v>0</v>
      </c>
      <c r="AH237" s="23">
        <v>173400</v>
      </c>
      <c r="AI237" s="23">
        <v>0</v>
      </c>
      <c r="AJ237" s="12" t="s">
        <v>266</v>
      </c>
      <c r="AK237" s="12" t="s">
        <v>266</v>
      </c>
      <c r="AL237" s="23" t="s">
        <v>266</v>
      </c>
      <c r="AM237" s="23" t="s">
        <v>266</v>
      </c>
      <c r="AN237" s="23" t="s">
        <v>263</v>
      </c>
      <c r="AO237" s="23" t="s">
        <v>2020</v>
      </c>
      <c r="AP237" s="12" t="s">
        <v>2021</v>
      </c>
      <c r="AQ237" s="27" t="s">
        <v>2020</v>
      </c>
      <c r="AR237" s="11">
        <f t="shared" si="3"/>
        <v>0</v>
      </c>
    </row>
    <row r="238" spans="1:44" ht="15.6" x14ac:dyDescent="0.3">
      <c r="A238" s="12" t="s">
        <v>2022</v>
      </c>
      <c r="B238" s="12" t="s">
        <v>254</v>
      </c>
      <c r="C238" s="12" t="s">
        <v>57</v>
      </c>
      <c r="D238" s="17" t="s">
        <v>2023</v>
      </c>
      <c r="E238" s="12">
        <v>2019</v>
      </c>
      <c r="F238" s="12" t="s">
        <v>2024</v>
      </c>
      <c r="G238" s="12" t="s">
        <v>2025</v>
      </c>
      <c r="H238" s="12" t="s">
        <v>72</v>
      </c>
      <c r="I238" s="12" t="s">
        <v>113</v>
      </c>
      <c r="J238" s="12">
        <v>2</v>
      </c>
      <c r="K238" s="12" t="s">
        <v>2026</v>
      </c>
      <c r="L238" s="12" t="s">
        <v>72</v>
      </c>
      <c r="M238" s="12" t="s">
        <v>2027</v>
      </c>
      <c r="N238" s="12" t="s">
        <v>2028</v>
      </c>
      <c r="O238" s="12" t="s">
        <v>2029</v>
      </c>
      <c r="P238" s="12" t="s">
        <v>2030</v>
      </c>
      <c r="Q238" s="12">
        <v>336413</v>
      </c>
      <c r="R238" s="12" t="s">
        <v>263</v>
      </c>
      <c r="S238" s="12" t="s">
        <v>77</v>
      </c>
      <c r="T238" s="12" t="s">
        <v>263</v>
      </c>
      <c r="U238" s="12" t="s">
        <v>1325</v>
      </c>
      <c r="V238" s="27">
        <v>1541000</v>
      </c>
      <c r="W238" s="27">
        <v>1386900</v>
      </c>
      <c r="X238" s="27">
        <v>154100</v>
      </c>
      <c r="Y238" s="12">
        <v>101</v>
      </c>
      <c r="Z238" s="12">
        <v>61</v>
      </c>
      <c r="AA238" s="23">
        <v>44119</v>
      </c>
      <c r="AB238" s="23" t="s">
        <v>263</v>
      </c>
      <c r="AC238" s="12">
        <v>4</v>
      </c>
      <c r="AD238" s="12">
        <v>12</v>
      </c>
      <c r="AE238" s="12" t="s">
        <v>9</v>
      </c>
      <c r="AF238" s="23">
        <v>1351800</v>
      </c>
      <c r="AG238" s="23">
        <v>16658</v>
      </c>
      <c r="AH238" s="23">
        <v>150200</v>
      </c>
      <c r="AI238" s="23">
        <v>1851</v>
      </c>
      <c r="AJ238" s="12">
        <v>31</v>
      </c>
      <c r="AK238" s="12">
        <v>61</v>
      </c>
      <c r="AL238" s="23">
        <v>72873</v>
      </c>
      <c r="AM238" s="23">
        <v>0</v>
      </c>
      <c r="AN238" s="23" t="s">
        <v>263</v>
      </c>
      <c r="AO238" s="23">
        <v>110000</v>
      </c>
      <c r="AP238" s="12" t="s">
        <v>267</v>
      </c>
      <c r="AQ238" s="27">
        <v>0</v>
      </c>
      <c r="AR238" s="11">
        <f t="shared" si="3"/>
        <v>16658</v>
      </c>
    </row>
    <row r="239" spans="1:44" ht="15.6" x14ac:dyDescent="0.3">
      <c r="A239" s="12" t="s">
        <v>2031</v>
      </c>
      <c r="B239" s="12" t="s">
        <v>254</v>
      </c>
      <c r="C239" s="12" t="s">
        <v>57</v>
      </c>
      <c r="D239" s="17" t="s">
        <v>2032</v>
      </c>
      <c r="E239" s="12">
        <v>2019</v>
      </c>
      <c r="F239" s="12" t="s">
        <v>1468</v>
      </c>
      <c r="G239" s="12" t="s">
        <v>2033</v>
      </c>
      <c r="H239" s="12" t="s">
        <v>72</v>
      </c>
      <c r="I239" s="12" t="s">
        <v>743</v>
      </c>
      <c r="J239" s="12">
        <v>3</v>
      </c>
      <c r="K239" s="12" t="s">
        <v>2034</v>
      </c>
      <c r="L239" s="12" t="s">
        <v>72</v>
      </c>
      <c r="M239" s="12" t="s">
        <v>2035</v>
      </c>
      <c r="N239" s="12" t="s">
        <v>2036</v>
      </c>
      <c r="O239" s="12" t="s">
        <v>2037</v>
      </c>
      <c r="P239" s="12" t="s">
        <v>2038</v>
      </c>
      <c r="Q239" s="12">
        <v>511210</v>
      </c>
      <c r="R239" s="12" t="s">
        <v>263</v>
      </c>
      <c r="S239" s="12" t="s">
        <v>1335</v>
      </c>
      <c r="T239" s="12" t="s">
        <v>263</v>
      </c>
      <c r="U239" s="12" t="s">
        <v>1325</v>
      </c>
      <c r="V239" s="27">
        <v>10547000</v>
      </c>
      <c r="W239" s="27">
        <v>7910250</v>
      </c>
      <c r="X239" s="27">
        <v>2636750</v>
      </c>
      <c r="Y239" s="12">
        <v>387</v>
      </c>
      <c r="Z239" s="12">
        <v>1950</v>
      </c>
      <c r="AA239" s="23">
        <v>88840</v>
      </c>
      <c r="AB239" s="23">
        <v>21510000</v>
      </c>
      <c r="AC239" s="12">
        <v>3</v>
      </c>
      <c r="AD239" s="12">
        <v>12</v>
      </c>
      <c r="AE239" s="12" t="s">
        <v>2039</v>
      </c>
      <c r="AF239" s="23">
        <v>0</v>
      </c>
      <c r="AG239" s="23">
        <v>0</v>
      </c>
      <c r="AH239" s="23">
        <v>0</v>
      </c>
      <c r="AI239" s="23">
        <v>0</v>
      </c>
      <c r="AJ239" s="12" t="s">
        <v>266</v>
      </c>
      <c r="AK239" s="12" t="s">
        <v>266</v>
      </c>
      <c r="AL239" s="23" t="s">
        <v>266</v>
      </c>
      <c r="AM239" s="23" t="s">
        <v>266</v>
      </c>
      <c r="AN239" s="23" t="s">
        <v>263</v>
      </c>
      <c r="AO239" s="23">
        <v>1480520</v>
      </c>
      <c r="AP239" s="12" t="s">
        <v>267</v>
      </c>
      <c r="AQ239" s="27">
        <v>0</v>
      </c>
      <c r="AR239" s="11">
        <f t="shared" si="3"/>
        <v>0</v>
      </c>
    </row>
    <row r="240" spans="1:44" ht="15.6" x14ac:dyDescent="0.3">
      <c r="A240" s="12" t="s">
        <v>2040</v>
      </c>
      <c r="B240" s="12" t="s">
        <v>254</v>
      </c>
      <c r="C240" s="12" t="s">
        <v>57</v>
      </c>
      <c r="D240" s="17" t="s">
        <v>2041</v>
      </c>
      <c r="E240" s="12">
        <v>2019</v>
      </c>
      <c r="F240" s="12" t="s">
        <v>2042</v>
      </c>
      <c r="G240" s="12" t="s">
        <v>2043</v>
      </c>
      <c r="H240" s="12" t="s">
        <v>57</v>
      </c>
      <c r="I240" s="12" t="s">
        <v>138</v>
      </c>
      <c r="J240" s="12">
        <v>1</v>
      </c>
      <c r="K240" s="12" t="s">
        <v>2044</v>
      </c>
      <c r="L240" s="12" t="s">
        <v>57</v>
      </c>
      <c r="M240" s="12" t="s">
        <v>2045</v>
      </c>
      <c r="N240" s="12" t="s">
        <v>2046</v>
      </c>
      <c r="O240" s="12" t="s">
        <v>2047</v>
      </c>
      <c r="P240" s="12" t="s">
        <v>2048</v>
      </c>
      <c r="Q240" s="12">
        <v>336612</v>
      </c>
      <c r="R240" s="12" t="s">
        <v>263</v>
      </c>
      <c r="S240" s="12" t="s">
        <v>77</v>
      </c>
      <c r="T240" s="12" t="s">
        <v>263</v>
      </c>
      <c r="U240" s="12" t="s">
        <v>1325</v>
      </c>
      <c r="V240" s="27">
        <v>1712000</v>
      </c>
      <c r="W240" s="27">
        <v>1712000</v>
      </c>
      <c r="X240" s="27" t="s">
        <v>263</v>
      </c>
      <c r="Y240" s="12">
        <v>166</v>
      </c>
      <c r="Z240" s="12">
        <v>0</v>
      </c>
      <c r="AA240" s="23">
        <v>41073</v>
      </c>
      <c r="AB240" s="23">
        <v>9824000</v>
      </c>
      <c r="AC240" s="12">
        <v>4</v>
      </c>
      <c r="AD240" s="12">
        <v>12</v>
      </c>
      <c r="AE240" s="12" t="s">
        <v>9</v>
      </c>
      <c r="AF240" s="23">
        <v>1712000</v>
      </c>
      <c r="AG240" s="23">
        <v>0</v>
      </c>
      <c r="AH240" s="23">
        <v>0</v>
      </c>
      <c r="AI240" s="23">
        <v>0</v>
      </c>
      <c r="AJ240" s="12" t="s">
        <v>266</v>
      </c>
      <c r="AK240" s="12" t="s">
        <v>266</v>
      </c>
      <c r="AL240" s="23" t="s">
        <v>266</v>
      </c>
      <c r="AM240" s="23" t="s">
        <v>266</v>
      </c>
      <c r="AN240" s="23" t="s">
        <v>263</v>
      </c>
      <c r="AO240" s="23">
        <v>339000</v>
      </c>
      <c r="AP240" s="12" t="s">
        <v>133</v>
      </c>
      <c r="AQ240" s="27">
        <v>0</v>
      </c>
      <c r="AR240" s="11">
        <f t="shared" si="3"/>
        <v>0</v>
      </c>
    </row>
    <row r="241" spans="1:44" ht="15.6" x14ac:dyDescent="0.3">
      <c r="A241" s="12" t="s">
        <v>2049</v>
      </c>
      <c r="B241" s="12" t="s">
        <v>254</v>
      </c>
      <c r="C241" s="12" t="s">
        <v>57</v>
      </c>
      <c r="D241" s="17" t="s">
        <v>2050</v>
      </c>
      <c r="E241" s="12">
        <v>2019</v>
      </c>
      <c r="F241" s="12" t="s">
        <v>2051</v>
      </c>
      <c r="G241" s="12" t="s">
        <v>2052</v>
      </c>
      <c r="H241" s="12" t="s">
        <v>72</v>
      </c>
      <c r="I241" s="12" t="s">
        <v>1684</v>
      </c>
      <c r="J241" s="12">
        <v>3</v>
      </c>
      <c r="K241" s="12" t="s">
        <v>2053</v>
      </c>
      <c r="L241" s="12" t="s">
        <v>72</v>
      </c>
      <c r="M241" s="12" t="s">
        <v>2054</v>
      </c>
      <c r="N241" s="12" t="s">
        <v>2055</v>
      </c>
      <c r="O241" s="12" t="s">
        <v>2056</v>
      </c>
      <c r="P241" s="12" t="s">
        <v>2057</v>
      </c>
      <c r="Q241" s="12">
        <v>561499</v>
      </c>
      <c r="R241" s="12" t="s">
        <v>263</v>
      </c>
      <c r="S241" s="12" t="s">
        <v>2058</v>
      </c>
      <c r="T241" s="12" t="s">
        <v>263</v>
      </c>
      <c r="U241" s="12" t="s">
        <v>2059</v>
      </c>
      <c r="V241" s="27">
        <v>4526000</v>
      </c>
      <c r="W241" s="27">
        <v>3394500</v>
      </c>
      <c r="X241" s="27">
        <v>1131500</v>
      </c>
      <c r="Y241" s="12">
        <v>360</v>
      </c>
      <c r="Z241" s="12">
        <v>25</v>
      </c>
      <c r="AA241" s="23">
        <v>56718</v>
      </c>
      <c r="AB241" s="23" t="s">
        <v>263</v>
      </c>
      <c r="AC241" s="12">
        <v>5</v>
      </c>
      <c r="AD241" s="12">
        <v>12</v>
      </c>
      <c r="AE241" s="12" t="s">
        <v>9</v>
      </c>
      <c r="AF241" s="23">
        <v>3394500</v>
      </c>
      <c r="AG241" s="23">
        <v>0</v>
      </c>
      <c r="AH241" s="23">
        <v>1131500</v>
      </c>
      <c r="AI241" s="23">
        <v>0</v>
      </c>
      <c r="AJ241" s="12" t="s">
        <v>266</v>
      </c>
      <c r="AK241" s="12" t="s">
        <v>266</v>
      </c>
      <c r="AL241" s="23" t="s">
        <v>266</v>
      </c>
      <c r="AM241" s="23" t="s">
        <v>266</v>
      </c>
      <c r="AN241" s="23" t="s">
        <v>263</v>
      </c>
      <c r="AO241" s="23">
        <v>986000</v>
      </c>
      <c r="AP241" s="12" t="s">
        <v>2060</v>
      </c>
      <c r="AQ241" s="27">
        <v>0</v>
      </c>
      <c r="AR241" s="11">
        <f t="shared" si="3"/>
        <v>0</v>
      </c>
    </row>
    <row r="242" spans="1:44" ht="15.6" x14ac:dyDescent="0.3">
      <c r="A242" s="12" t="s">
        <v>2061</v>
      </c>
      <c r="B242" s="12" t="s">
        <v>254</v>
      </c>
      <c r="C242" s="12" t="s">
        <v>57</v>
      </c>
      <c r="D242" s="17" t="s">
        <v>2062</v>
      </c>
      <c r="E242" s="12">
        <v>2019</v>
      </c>
      <c r="F242" s="12" t="s">
        <v>2063</v>
      </c>
      <c r="G242" s="12" t="s">
        <v>2064</v>
      </c>
      <c r="H242" s="12" t="s">
        <v>72</v>
      </c>
      <c r="I242" s="12" t="s">
        <v>701</v>
      </c>
      <c r="J242" s="12">
        <v>3</v>
      </c>
      <c r="K242" s="12" t="s">
        <v>2065</v>
      </c>
      <c r="L242" s="12" t="s">
        <v>72</v>
      </c>
      <c r="M242" s="12" t="s">
        <v>2066</v>
      </c>
      <c r="N242" s="12" t="s">
        <v>2067</v>
      </c>
      <c r="O242" s="12" t="s">
        <v>2068</v>
      </c>
      <c r="P242" s="12" t="s">
        <v>2069</v>
      </c>
      <c r="Q242" s="12">
        <v>621511</v>
      </c>
      <c r="R242" s="12" t="s">
        <v>263</v>
      </c>
      <c r="S242" s="12" t="s">
        <v>766</v>
      </c>
      <c r="T242" s="12" t="s">
        <v>263</v>
      </c>
      <c r="U242" s="12" t="s">
        <v>1325</v>
      </c>
      <c r="V242" s="27">
        <v>5725000</v>
      </c>
      <c r="W242" s="27">
        <v>4293750</v>
      </c>
      <c r="X242" s="27">
        <v>1431250</v>
      </c>
      <c r="Y242" s="12">
        <v>264</v>
      </c>
      <c r="Z242" s="12">
        <v>273</v>
      </c>
      <c r="AA242" s="23">
        <v>80441</v>
      </c>
      <c r="AB242" s="23">
        <v>57473100</v>
      </c>
      <c r="AC242" s="12">
        <v>2</v>
      </c>
      <c r="AD242" s="12">
        <v>12</v>
      </c>
      <c r="AE242" s="12" t="s">
        <v>9</v>
      </c>
      <c r="AF242" s="23">
        <v>4293750</v>
      </c>
      <c r="AG242" s="23">
        <v>0</v>
      </c>
      <c r="AH242" s="23">
        <v>1431250</v>
      </c>
      <c r="AI242" s="23">
        <v>0</v>
      </c>
      <c r="AJ242" s="12" t="s">
        <v>266</v>
      </c>
      <c r="AK242" s="12" t="s">
        <v>266</v>
      </c>
      <c r="AL242" s="23" t="s">
        <v>266</v>
      </c>
      <c r="AM242" s="23" t="s">
        <v>266</v>
      </c>
      <c r="AN242" s="23" t="s">
        <v>263</v>
      </c>
      <c r="AO242" s="23">
        <v>950000</v>
      </c>
      <c r="AP242" s="12" t="s">
        <v>707</v>
      </c>
      <c r="AQ242" s="27">
        <v>0</v>
      </c>
      <c r="AR242" s="11">
        <f t="shared" si="3"/>
        <v>0</v>
      </c>
    </row>
    <row r="243" spans="1:44" ht="15.6" x14ac:dyDescent="0.3">
      <c r="A243" s="12" t="s">
        <v>2070</v>
      </c>
      <c r="B243" s="12" t="s">
        <v>254</v>
      </c>
      <c r="C243" s="12" t="s">
        <v>57</v>
      </c>
      <c r="D243" s="17" t="s">
        <v>2062</v>
      </c>
      <c r="E243" s="12">
        <v>2019</v>
      </c>
      <c r="F243" s="12" t="s">
        <v>2071</v>
      </c>
      <c r="G243" s="12" t="s">
        <v>2072</v>
      </c>
      <c r="H243" s="12" t="s">
        <v>72</v>
      </c>
      <c r="I243" s="12" t="s">
        <v>701</v>
      </c>
      <c r="J243" s="12">
        <v>3</v>
      </c>
      <c r="K243" s="12" t="s">
        <v>2073</v>
      </c>
      <c r="L243" s="12" t="s">
        <v>72</v>
      </c>
      <c r="M243" s="12" t="s">
        <v>2066</v>
      </c>
      <c r="N243" s="12" t="s">
        <v>2074</v>
      </c>
      <c r="O243" s="12" t="s">
        <v>2068</v>
      </c>
      <c r="P243" s="12" t="s">
        <v>2069</v>
      </c>
      <c r="Q243" s="12">
        <v>621511</v>
      </c>
      <c r="R243" s="12" t="s">
        <v>263</v>
      </c>
      <c r="S243" s="12" t="s">
        <v>766</v>
      </c>
      <c r="T243" s="12" t="s">
        <v>263</v>
      </c>
      <c r="U243" s="12" t="s">
        <v>1325</v>
      </c>
      <c r="V243" s="27">
        <v>7068000</v>
      </c>
      <c r="W243" s="27">
        <v>5301000</v>
      </c>
      <c r="X243" s="27">
        <v>1767000</v>
      </c>
      <c r="Y243" s="12">
        <v>410</v>
      </c>
      <c r="Z243" s="12">
        <v>566</v>
      </c>
      <c r="AA243" s="23">
        <v>74343</v>
      </c>
      <c r="AB243" s="23">
        <v>8190000</v>
      </c>
      <c r="AC243" s="12">
        <v>5</v>
      </c>
      <c r="AD243" s="12">
        <v>12</v>
      </c>
      <c r="AE243" s="12" t="s">
        <v>9</v>
      </c>
      <c r="AF243" s="23">
        <v>5301000</v>
      </c>
      <c r="AG243" s="23">
        <v>0</v>
      </c>
      <c r="AH243" s="23">
        <v>1767000</v>
      </c>
      <c r="AI243" s="23">
        <v>0</v>
      </c>
      <c r="AJ243" s="12" t="s">
        <v>266</v>
      </c>
      <c r="AK243" s="12" t="s">
        <v>266</v>
      </c>
      <c r="AL243" s="23" t="s">
        <v>266</v>
      </c>
      <c r="AM243" s="23" t="s">
        <v>266</v>
      </c>
      <c r="AN243" s="23" t="s">
        <v>263</v>
      </c>
      <c r="AO243" s="23" t="s">
        <v>2075</v>
      </c>
      <c r="AP243" s="12" t="s">
        <v>2075</v>
      </c>
      <c r="AQ243" s="27" t="s">
        <v>2075</v>
      </c>
      <c r="AR243" s="11">
        <f t="shared" si="3"/>
        <v>0</v>
      </c>
    </row>
    <row r="244" spans="1:44" ht="15.6" x14ac:dyDescent="0.3">
      <c r="A244" s="12" t="s">
        <v>2076</v>
      </c>
      <c r="B244" s="12" t="s">
        <v>254</v>
      </c>
      <c r="C244" s="12" t="s">
        <v>57</v>
      </c>
      <c r="D244" s="17" t="s">
        <v>2077</v>
      </c>
      <c r="E244" s="12">
        <v>2019</v>
      </c>
      <c r="F244" s="12" t="s">
        <v>2078</v>
      </c>
      <c r="G244" s="12" t="s">
        <v>2079</v>
      </c>
      <c r="H244" s="12" t="s">
        <v>57</v>
      </c>
      <c r="I244" s="12" t="s">
        <v>2080</v>
      </c>
      <c r="J244" s="12">
        <v>2</v>
      </c>
      <c r="K244" s="12" t="s">
        <v>2081</v>
      </c>
      <c r="L244" s="12" t="s">
        <v>57</v>
      </c>
      <c r="M244" s="12" t="s">
        <v>2082</v>
      </c>
      <c r="N244" s="12" t="s">
        <v>2083</v>
      </c>
      <c r="O244" s="12" t="s">
        <v>2084</v>
      </c>
      <c r="P244" s="12" t="s">
        <v>2085</v>
      </c>
      <c r="Q244" s="12">
        <v>111219</v>
      </c>
      <c r="R244" s="12" t="s">
        <v>263</v>
      </c>
      <c r="S244" s="12" t="s">
        <v>1725</v>
      </c>
      <c r="T244" s="12" t="s">
        <v>263</v>
      </c>
      <c r="U244" s="12" t="s">
        <v>1317</v>
      </c>
      <c r="V244" s="27">
        <v>1518000</v>
      </c>
      <c r="W244" s="27">
        <v>1366200</v>
      </c>
      <c r="X244" s="27">
        <v>151800</v>
      </c>
      <c r="Y244" s="12">
        <v>80</v>
      </c>
      <c r="Z244" s="12" t="s">
        <v>263</v>
      </c>
      <c r="AA244" s="23">
        <v>42960</v>
      </c>
      <c r="AB244" s="23">
        <v>68800000</v>
      </c>
      <c r="AC244" s="12">
        <v>5</v>
      </c>
      <c r="AD244" s="12">
        <v>12</v>
      </c>
      <c r="AE244" s="12" t="s">
        <v>9</v>
      </c>
      <c r="AF244" s="23">
        <v>1366200</v>
      </c>
      <c r="AG244" s="23">
        <v>0</v>
      </c>
      <c r="AH244" s="23">
        <v>151800</v>
      </c>
      <c r="AI244" s="23">
        <v>0</v>
      </c>
      <c r="AJ244" s="12" t="s">
        <v>266</v>
      </c>
      <c r="AK244" s="12" t="s">
        <v>266</v>
      </c>
      <c r="AL244" s="23" t="s">
        <v>266</v>
      </c>
      <c r="AM244" s="23" t="s">
        <v>266</v>
      </c>
      <c r="AN244" s="23" t="s">
        <v>263</v>
      </c>
      <c r="AO244" s="23">
        <v>5000000</v>
      </c>
      <c r="AP244" s="12" t="s">
        <v>2086</v>
      </c>
      <c r="AQ244" s="27">
        <v>874322.4</v>
      </c>
      <c r="AR244" s="11">
        <f t="shared" si="3"/>
        <v>0</v>
      </c>
    </row>
    <row r="245" spans="1:44" ht="15.6" x14ac:dyDescent="0.3">
      <c r="A245" s="12" t="s">
        <v>2087</v>
      </c>
      <c r="B245" s="12" t="s">
        <v>254</v>
      </c>
      <c r="C245" s="12" t="s">
        <v>57</v>
      </c>
      <c r="D245" s="17" t="s">
        <v>2088</v>
      </c>
      <c r="E245" s="12">
        <v>2019</v>
      </c>
      <c r="F245" s="12" t="s">
        <v>2089</v>
      </c>
      <c r="G245" s="12" t="s">
        <v>2090</v>
      </c>
      <c r="H245" s="12" t="s">
        <v>72</v>
      </c>
      <c r="I245" s="12" t="s">
        <v>432</v>
      </c>
      <c r="J245" s="12">
        <v>3</v>
      </c>
      <c r="K245" s="12" t="s">
        <v>2091</v>
      </c>
      <c r="L245" s="12" t="s">
        <v>72</v>
      </c>
      <c r="M245" s="12" t="s">
        <v>2035</v>
      </c>
      <c r="N245" s="12" t="s">
        <v>2092</v>
      </c>
      <c r="O245" s="12" t="s">
        <v>2037</v>
      </c>
      <c r="P245" s="12" t="s">
        <v>2038</v>
      </c>
      <c r="Q245" s="12">
        <v>511210</v>
      </c>
      <c r="R245" s="12" t="s">
        <v>263</v>
      </c>
      <c r="S245" s="12" t="s">
        <v>1335</v>
      </c>
      <c r="T245" s="12" t="s">
        <v>263</v>
      </c>
      <c r="U245" s="12" t="s">
        <v>1325</v>
      </c>
      <c r="V245" s="27">
        <v>16158000</v>
      </c>
      <c r="W245" s="27">
        <v>12118500</v>
      </c>
      <c r="X245" s="27">
        <v>4039500</v>
      </c>
      <c r="Y245" s="12">
        <v>450</v>
      </c>
      <c r="Z245" s="12">
        <v>2422</v>
      </c>
      <c r="AA245" s="23">
        <v>112819</v>
      </c>
      <c r="AB245" s="23">
        <v>42750000</v>
      </c>
      <c r="AC245" s="12">
        <v>4</v>
      </c>
      <c r="AD245" s="12">
        <v>12</v>
      </c>
      <c r="AE245" s="12" t="s">
        <v>2039</v>
      </c>
      <c r="AF245" s="23">
        <v>0</v>
      </c>
      <c r="AG245" s="23">
        <v>0</v>
      </c>
      <c r="AH245" s="23">
        <v>0</v>
      </c>
      <c r="AI245" s="23">
        <v>0</v>
      </c>
      <c r="AJ245" s="12" t="s">
        <v>266</v>
      </c>
      <c r="AK245" s="12" t="s">
        <v>266</v>
      </c>
      <c r="AL245" s="23" t="s">
        <v>266</v>
      </c>
      <c r="AM245" s="23" t="s">
        <v>266</v>
      </c>
      <c r="AN245" s="23" t="s">
        <v>263</v>
      </c>
      <c r="AO245" s="23">
        <v>475000</v>
      </c>
      <c r="AP245" s="12" t="s">
        <v>767</v>
      </c>
      <c r="AQ245" s="27">
        <v>0</v>
      </c>
      <c r="AR245" s="11">
        <f t="shared" si="3"/>
        <v>0</v>
      </c>
    </row>
    <row r="246" spans="1:44" ht="15.6" x14ac:dyDescent="0.3">
      <c r="A246" s="12" t="s">
        <v>2093</v>
      </c>
      <c r="B246" s="12" t="s">
        <v>254</v>
      </c>
      <c r="C246" s="12" t="s">
        <v>57</v>
      </c>
      <c r="D246" s="17" t="s">
        <v>2094</v>
      </c>
      <c r="E246" s="12">
        <v>2019</v>
      </c>
      <c r="F246" s="12" t="s">
        <v>2095</v>
      </c>
      <c r="G246" s="12" t="s">
        <v>2096</v>
      </c>
      <c r="H246" s="12" t="s">
        <v>72</v>
      </c>
      <c r="I246" s="12" t="s">
        <v>476</v>
      </c>
      <c r="J246" s="12">
        <v>2</v>
      </c>
      <c r="K246" s="12" t="s">
        <v>2097</v>
      </c>
      <c r="L246" s="12" t="s">
        <v>57</v>
      </c>
      <c r="M246" s="12" t="s">
        <v>2098</v>
      </c>
      <c r="N246" s="12" t="s">
        <v>2099</v>
      </c>
      <c r="O246" s="12" t="s">
        <v>2100</v>
      </c>
      <c r="P246" s="12" t="s">
        <v>2101</v>
      </c>
      <c r="Q246" s="12">
        <v>336390</v>
      </c>
      <c r="R246" s="12" t="s">
        <v>263</v>
      </c>
      <c r="S246" s="12" t="s">
        <v>77</v>
      </c>
      <c r="T246" s="12" t="s">
        <v>263</v>
      </c>
      <c r="U246" s="12" t="s">
        <v>1325</v>
      </c>
      <c r="V246" s="27">
        <v>1142000</v>
      </c>
      <c r="W246" s="27">
        <v>1027800</v>
      </c>
      <c r="X246" s="27">
        <v>114200</v>
      </c>
      <c r="Y246" s="12">
        <v>121</v>
      </c>
      <c r="Z246" s="12">
        <v>406</v>
      </c>
      <c r="AA246" s="23">
        <v>41856</v>
      </c>
      <c r="AB246" s="23">
        <v>33600000</v>
      </c>
      <c r="AC246" s="12">
        <v>5</v>
      </c>
      <c r="AD246" s="12">
        <v>12</v>
      </c>
      <c r="AE246" s="12" t="s">
        <v>9</v>
      </c>
      <c r="AF246" s="23">
        <v>1027800</v>
      </c>
      <c r="AG246" s="23">
        <v>0</v>
      </c>
      <c r="AH246" s="23">
        <v>114200</v>
      </c>
      <c r="AI246" s="23">
        <v>0</v>
      </c>
      <c r="AJ246" s="12" t="s">
        <v>266</v>
      </c>
      <c r="AK246" s="12" t="s">
        <v>266</v>
      </c>
      <c r="AL246" s="23" t="s">
        <v>266</v>
      </c>
      <c r="AM246" s="23" t="s">
        <v>266</v>
      </c>
      <c r="AN246" s="23" t="s">
        <v>263</v>
      </c>
      <c r="AO246" s="23">
        <v>2133173</v>
      </c>
      <c r="AP246" s="12" t="s">
        <v>2102</v>
      </c>
      <c r="AQ246" s="27">
        <v>670050</v>
      </c>
      <c r="AR246" s="11">
        <f t="shared" si="3"/>
        <v>0</v>
      </c>
    </row>
    <row r="247" spans="1:44" ht="15.6" x14ac:dyDescent="0.3">
      <c r="A247" s="12" t="s">
        <v>2103</v>
      </c>
      <c r="B247" s="12" t="s">
        <v>254</v>
      </c>
      <c r="C247" s="12" t="s">
        <v>57</v>
      </c>
      <c r="D247" s="17" t="s">
        <v>2104</v>
      </c>
      <c r="E247" s="12">
        <v>2019</v>
      </c>
      <c r="F247" s="12" t="s">
        <v>2105</v>
      </c>
      <c r="G247" s="12" t="s">
        <v>2106</v>
      </c>
      <c r="H247" s="12" t="s">
        <v>57</v>
      </c>
      <c r="I247" s="12" t="s">
        <v>73</v>
      </c>
      <c r="J247" s="12">
        <v>1</v>
      </c>
      <c r="K247" s="12" t="s">
        <v>2107</v>
      </c>
      <c r="L247" s="12" t="s">
        <v>57</v>
      </c>
      <c r="M247" s="12" t="s">
        <v>2108</v>
      </c>
      <c r="N247" s="12" t="s">
        <v>2109</v>
      </c>
      <c r="O247" s="12" t="s">
        <v>157</v>
      </c>
      <c r="P247" s="12" t="s">
        <v>157</v>
      </c>
      <c r="Q247" s="12">
        <v>423930</v>
      </c>
      <c r="R247" s="12" t="s">
        <v>263</v>
      </c>
      <c r="S247" s="12" t="s">
        <v>859</v>
      </c>
      <c r="T247" s="12" t="s">
        <v>263</v>
      </c>
      <c r="U247" s="12" t="s">
        <v>2110</v>
      </c>
      <c r="V247" s="27">
        <v>4782000</v>
      </c>
      <c r="W247" s="27">
        <v>4782000</v>
      </c>
      <c r="X247" s="27">
        <v>0</v>
      </c>
      <c r="Y247" s="12">
        <v>380</v>
      </c>
      <c r="Z247" s="12">
        <v>0</v>
      </c>
      <c r="AA247" s="23">
        <v>37655</v>
      </c>
      <c r="AB247" s="23">
        <v>79816000</v>
      </c>
      <c r="AC247" s="12">
        <v>4</v>
      </c>
      <c r="AD247" s="12">
        <v>12</v>
      </c>
      <c r="AE247" s="12" t="s">
        <v>9</v>
      </c>
      <c r="AF247" s="23">
        <v>4782000</v>
      </c>
      <c r="AG247" s="23">
        <v>0</v>
      </c>
      <c r="AH247" s="23">
        <v>0</v>
      </c>
      <c r="AI247" s="23">
        <v>0</v>
      </c>
      <c r="AJ247" s="12" t="s">
        <v>266</v>
      </c>
      <c r="AK247" s="12" t="s">
        <v>266</v>
      </c>
      <c r="AL247" s="23" t="s">
        <v>266</v>
      </c>
      <c r="AM247" s="23" t="s">
        <v>266</v>
      </c>
      <c r="AN247" s="23" t="s">
        <v>263</v>
      </c>
      <c r="AO247" s="23" t="s">
        <v>2111</v>
      </c>
      <c r="AP247" s="12" t="s">
        <v>2111</v>
      </c>
      <c r="AQ247" s="27" t="s">
        <v>2111</v>
      </c>
      <c r="AR247" s="11">
        <f t="shared" si="3"/>
        <v>0</v>
      </c>
    </row>
    <row r="248" spans="1:44" ht="15.6" x14ac:dyDescent="0.3">
      <c r="A248" s="12" t="s">
        <v>2112</v>
      </c>
      <c r="B248" s="12" t="s">
        <v>1558</v>
      </c>
      <c r="D248" s="17">
        <v>43655</v>
      </c>
      <c r="E248" s="12">
        <v>2019</v>
      </c>
      <c r="F248" s="12" t="s">
        <v>2113</v>
      </c>
      <c r="G248" s="12" t="s">
        <v>2114</v>
      </c>
      <c r="H248" s="12" t="s">
        <v>72</v>
      </c>
      <c r="I248" s="12" t="s">
        <v>1144</v>
      </c>
      <c r="J248" s="12">
        <v>1</v>
      </c>
      <c r="K248" s="12" t="s">
        <v>2115</v>
      </c>
      <c r="L248" s="12" t="s">
        <v>2116</v>
      </c>
      <c r="M248" s="12" t="s">
        <v>2117</v>
      </c>
      <c r="N248" s="12" t="s">
        <v>2118</v>
      </c>
      <c r="O248" s="12" t="s">
        <v>2119</v>
      </c>
      <c r="P248" s="12" t="s">
        <v>2120</v>
      </c>
      <c r="Q248" s="12">
        <v>326211</v>
      </c>
      <c r="R248" s="12"/>
      <c r="S248" s="12" t="s">
        <v>1565</v>
      </c>
      <c r="T248" s="12"/>
      <c r="U248" s="12" t="s">
        <v>1566</v>
      </c>
      <c r="V248" s="27">
        <v>30000000</v>
      </c>
      <c r="W248" s="12" t="s">
        <v>157</v>
      </c>
      <c r="X248" s="12" t="s">
        <v>157</v>
      </c>
      <c r="Y248" s="12" t="s">
        <v>143</v>
      </c>
      <c r="Z248" s="12">
        <v>2000</v>
      </c>
      <c r="AA248" s="12">
        <v>52760</v>
      </c>
      <c r="AB248" s="12">
        <v>150000000</v>
      </c>
      <c r="AC248" s="12" t="s">
        <v>157</v>
      </c>
      <c r="AD248" s="12">
        <v>10</v>
      </c>
      <c r="AE248" s="12" t="s">
        <v>9</v>
      </c>
      <c r="AF248" s="12">
        <v>24000000</v>
      </c>
      <c r="AG248" s="12">
        <v>6000000</v>
      </c>
      <c r="AH248" s="12" t="s">
        <v>157</v>
      </c>
      <c r="AI248" s="12" t="s">
        <v>157</v>
      </c>
      <c r="AJ248" s="12" t="s">
        <v>143</v>
      </c>
      <c r="AK248" s="12">
        <v>2189</v>
      </c>
      <c r="AL248" s="12">
        <v>64385</v>
      </c>
      <c r="AM248" s="12">
        <v>0</v>
      </c>
      <c r="AN248" s="12">
        <v>0</v>
      </c>
      <c r="AO248" s="12">
        <v>700000</v>
      </c>
      <c r="AP248" s="12" t="s">
        <v>267</v>
      </c>
      <c r="AQ248" s="12">
        <v>700000</v>
      </c>
    </row>
    <row r="249" spans="1:44" ht="15.6" x14ac:dyDescent="0.3">
      <c r="A249" s="12" t="s">
        <v>2121</v>
      </c>
      <c r="B249" s="6" t="s">
        <v>8</v>
      </c>
      <c r="C249" s="6" t="s">
        <v>57</v>
      </c>
      <c r="D249" s="32">
        <v>43145</v>
      </c>
      <c r="E249" s="7">
        <v>2018</v>
      </c>
      <c r="F249" s="6" t="s">
        <v>2122</v>
      </c>
      <c r="G249" s="6" t="s">
        <v>2123</v>
      </c>
      <c r="H249" s="7" t="s">
        <v>57</v>
      </c>
      <c r="I249" s="6" t="s">
        <v>138</v>
      </c>
      <c r="J249" s="6">
        <v>1</v>
      </c>
      <c r="K249" s="13" t="s">
        <v>2124</v>
      </c>
      <c r="L249" s="7" t="s">
        <v>57</v>
      </c>
      <c r="M249" s="6" t="s">
        <v>2125</v>
      </c>
      <c r="N249" s="6" t="s">
        <v>2126</v>
      </c>
      <c r="O249" s="6" t="s">
        <v>2127</v>
      </c>
      <c r="P249" s="6" t="s">
        <v>2128</v>
      </c>
      <c r="Q249" s="6">
        <v>339950</v>
      </c>
      <c r="R249" s="6">
        <v>337215</v>
      </c>
      <c r="S249" s="7" t="s">
        <v>77</v>
      </c>
      <c r="T249" s="7" t="s">
        <v>65</v>
      </c>
      <c r="U249" s="6" t="s">
        <v>2129</v>
      </c>
      <c r="V249" s="11">
        <v>50000</v>
      </c>
      <c r="W249" s="11"/>
      <c r="X249" s="11"/>
      <c r="Y249" s="6">
        <v>51</v>
      </c>
      <c r="Z249" s="6">
        <v>0</v>
      </c>
      <c r="AA249" s="15">
        <v>32708</v>
      </c>
      <c r="AB249" s="15">
        <v>2400000</v>
      </c>
      <c r="AC249" s="6"/>
      <c r="AD249" s="6">
        <v>3</v>
      </c>
      <c r="AE249" s="10" t="s">
        <v>9</v>
      </c>
      <c r="AF249" s="15">
        <v>25000</v>
      </c>
      <c r="AG249" s="21">
        <v>25000</v>
      </c>
      <c r="AH249" s="15"/>
      <c r="AI249" s="15"/>
      <c r="AJ249" s="7">
        <v>37</v>
      </c>
      <c r="AK249" s="6">
        <v>0</v>
      </c>
      <c r="AL249" s="15">
        <v>610</v>
      </c>
      <c r="AM249" s="15">
        <v>2306956</v>
      </c>
      <c r="AN249" s="29">
        <v>0</v>
      </c>
      <c r="AO249" s="15">
        <v>76667</v>
      </c>
      <c r="AP249" s="9" t="s">
        <v>2130</v>
      </c>
      <c r="AQ249" s="9">
        <v>8334</v>
      </c>
      <c r="AR249" s="11">
        <v>25000</v>
      </c>
    </row>
    <row r="250" spans="1:44" ht="15.6" x14ac:dyDescent="0.3">
      <c r="A250" s="12" t="s">
        <v>2131</v>
      </c>
      <c r="B250" s="6" t="s">
        <v>8</v>
      </c>
      <c r="C250" s="6" t="s">
        <v>57</v>
      </c>
      <c r="D250" s="32">
        <v>43152</v>
      </c>
      <c r="E250" s="7">
        <v>2018</v>
      </c>
      <c r="F250" s="6" t="s">
        <v>2132</v>
      </c>
      <c r="G250" s="6" t="s">
        <v>2133</v>
      </c>
      <c r="H250" s="7" t="s">
        <v>72</v>
      </c>
      <c r="I250" s="6" t="s">
        <v>1076</v>
      </c>
      <c r="J250" s="6">
        <v>1</v>
      </c>
      <c r="K250" s="13" t="s">
        <v>2134</v>
      </c>
      <c r="L250" s="7" t="s">
        <v>72</v>
      </c>
      <c r="M250" s="13" t="s">
        <v>2134</v>
      </c>
      <c r="N250" s="6">
        <v>28901</v>
      </c>
      <c r="O250" s="6" t="s">
        <v>2135</v>
      </c>
      <c r="P250" s="6" t="s">
        <v>2136</v>
      </c>
      <c r="Q250" s="6">
        <v>333612</v>
      </c>
      <c r="R250" s="6" t="s">
        <v>65</v>
      </c>
      <c r="S250" s="7" t="s">
        <v>77</v>
      </c>
      <c r="T250" s="7" t="s">
        <v>65</v>
      </c>
      <c r="U250" s="6" t="s">
        <v>1174</v>
      </c>
      <c r="V250" s="11">
        <v>50000</v>
      </c>
      <c r="W250" s="11"/>
      <c r="X250" s="11"/>
      <c r="Y250" s="6">
        <v>18</v>
      </c>
      <c r="Z250" s="6">
        <v>152</v>
      </c>
      <c r="AA250" s="15">
        <v>30784</v>
      </c>
      <c r="AB250" s="15">
        <v>2700000</v>
      </c>
      <c r="AC250" s="6"/>
      <c r="AD250" s="6">
        <v>3</v>
      </c>
      <c r="AE250" s="10" t="s">
        <v>10</v>
      </c>
      <c r="AF250" s="15">
        <v>0</v>
      </c>
      <c r="AG250" s="21">
        <v>0</v>
      </c>
      <c r="AH250" s="15"/>
      <c r="AI250" s="15"/>
      <c r="AJ250" s="7">
        <v>16</v>
      </c>
      <c r="AK250" s="6">
        <v>152</v>
      </c>
      <c r="AL250" s="15">
        <v>686</v>
      </c>
      <c r="AM250" s="15">
        <v>2762128</v>
      </c>
      <c r="AN250" s="29">
        <v>0</v>
      </c>
      <c r="AO250" s="15">
        <v>16667</v>
      </c>
      <c r="AP250" s="9" t="s">
        <v>133</v>
      </c>
      <c r="AQ250" s="9">
        <v>0</v>
      </c>
      <c r="AR250" s="11">
        <v>0</v>
      </c>
    </row>
    <row r="251" spans="1:44" ht="15.6" x14ac:dyDescent="0.3">
      <c r="A251" s="12" t="s">
        <v>2137</v>
      </c>
      <c r="B251" s="6" t="s">
        <v>8</v>
      </c>
      <c r="C251" s="6" t="s">
        <v>57</v>
      </c>
      <c r="D251" s="32">
        <v>43152</v>
      </c>
      <c r="E251" s="7">
        <v>2018</v>
      </c>
      <c r="F251" s="6" t="s">
        <v>2138</v>
      </c>
      <c r="G251" s="6" t="s">
        <v>2139</v>
      </c>
      <c r="H251" s="7" t="s">
        <v>57</v>
      </c>
      <c r="I251" s="6" t="s">
        <v>198</v>
      </c>
      <c r="J251" s="6">
        <v>2</v>
      </c>
      <c r="K251" s="13" t="s">
        <v>2140</v>
      </c>
      <c r="L251" s="7" t="s">
        <v>57</v>
      </c>
      <c r="M251" s="6" t="s">
        <v>2141</v>
      </c>
      <c r="N251" s="6" t="s">
        <v>2142</v>
      </c>
      <c r="O251" s="6" t="s">
        <v>2143</v>
      </c>
      <c r="P251" s="6" t="s">
        <v>2144</v>
      </c>
      <c r="Q251" s="6">
        <v>327215</v>
      </c>
      <c r="R251" s="6" t="s">
        <v>65</v>
      </c>
      <c r="S251" s="7" t="s">
        <v>77</v>
      </c>
      <c r="T251" s="7" t="s">
        <v>65</v>
      </c>
      <c r="U251" s="6" t="s">
        <v>1174</v>
      </c>
      <c r="V251" s="11">
        <v>150000</v>
      </c>
      <c r="W251" s="11"/>
      <c r="X251" s="11"/>
      <c r="Y251" s="6">
        <v>59</v>
      </c>
      <c r="Z251" s="6">
        <v>0</v>
      </c>
      <c r="AA251" s="15">
        <v>29328</v>
      </c>
      <c r="AB251" s="15">
        <v>2900000</v>
      </c>
      <c r="AC251" s="6"/>
      <c r="AD251" s="6">
        <v>3</v>
      </c>
      <c r="AE251" s="10" t="s">
        <v>10</v>
      </c>
      <c r="AF251" s="15">
        <v>0</v>
      </c>
      <c r="AG251" s="21">
        <v>0</v>
      </c>
      <c r="AH251" s="15"/>
      <c r="AI251" s="15"/>
      <c r="AJ251" s="7">
        <v>0</v>
      </c>
      <c r="AK251" s="6">
        <v>0</v>
      </c>
      <c r="AL251" s="15">
        <v>0</v>
      </c>
      <c r="AM251" s="15">
        <v>0</v>
      </c>
      <c r="AN251" s="29">
        <v>0</v>
      </c>
      <c r="AO251" s="15">
        <v>110117</v>
      </c>
      <c r="AP251" s="9" t="s">
        <v>68</v>
      </c>
      <c r="AQ251" s="9">
        <v>0</v>
      </c>
      <c r="AR251" s="11">
        <v>0</v>
      </c>
    </row>
    <row r="252" spans="1:44" ht="15.6" x14ac:dyDescent="0.3">
      <c r="A252" s="12" t="s">
        <v>2145</v>
      </c>
      <c r="B252" s="6" t="s">
        <v>8</v>
      </c>
      <c r="C252" s="6" t="s">
        <v>57</v>
      </c>
      <c r="D252" s="32">
        <v>43160</v>
      </c>
      <c r="E252" s="7">
        <v>2018</v>
      </c>
      <c r="F252" s="6" t="s">
        <v>2146</v>
      </c>
      <c r="G252" s="6" t="s">
        <v>2147</v>
      </c>
      <c r="H252" s="7" t="s">
        <v>72</v>
      </c>
      <c r="I252" s="6" t="s">
        <v>1461</v>
      </c>
      <c r="J252" s="6">
        <v>3</v>
      </c>
      <c r="K252" s="13" t="s">
        <v>2148</v>
      </c>
      <c r="L252" s="7" t="s">
        <v>72</v>
      </c>
      <c r="M252" s="13" t="s">
        <v>2148</v>
      </c>
      <c r="N252" s="6" t="s">
        <v>2149</v>
      </c>
      <c r="O252" s="6" t="s">
        <v>2150</v>
      </c>
      <c r="P252" s="6" t="s">
        <v>2151</v>
      </c>
      <c r="Q252" s="6">
        <v>336412</v>
      </c>
      <c r="R252" s="6" t="s">
        <v>65</v>
      </c>
      <c r="S252" s="7" t="s">
        <v>77</v>
      </c>
      <c r="T252" s="7" t="s">
        <v>65</v>
      </c>
      <c r="U252" s="6" t="s">
        <v>2129</v>
      </c>
      <c r="V252" s="11">
        <v>558700</v>
      </c>
      <c r="W252" s="11"/>
      <c r="X252" s="11"/>
      <c r="Y252" s="6">
        <v>131</v>
      </c>
      <c r="Z252" s="6">
        <v>1736</v>
      </c>
      <c r="AA252" s="15">
        <v>43368</v>
      </c>
      <c r="AB252" s="15">
        <v>94000000</v>
      </c>
      <c r="AC252" s="6"/>
      <c r="AD252" s="6">
        <v>4</v>
      </c>
      <c r="AE252" s="10" t="s">
        <v>10</v>
      </c>
      <c r="AF252" s="15">
        <v>0</v>
      </c>
      <c r="AG252" s="21">
        <v>0</v>
      </c>
      <c r="AH252" s="15"/>
      <c r="AI252" s="15"/>
      <c r="AJ252" s="7">
        <v>0</v>
      </c>
      <c r="AK252" s="6">
        <v>1736</v>
      </c>
      <c r="AL252" s="15">
        <v>0</v>
      </c>
      <c r="AM252" s="15">
        <v>0</v>
      </c>
      <c r="AN252" s="29">
        <v>0</v>
      </c>
      <c r="AO252" s="15">
        <v>1585690</v>
      </c>
      <c r="AP252" s="9" t="s">
        <v>68</v>
      </c>
      <c r="AQ252" s="9">
        <v>0</v>
      </c>
      <c r="AR252" s="11">
        <v>0</v>
      </c>
    </row>
    <row r="253" spans="1:44" ht="15.6" x14ac:dyDescent="0.3">
      <c r="A253" s="12" t="s">
        <v>2152</v>
      </c>
      <c r="B253" s="6" t="s">
        <v>8</v>
      </c>
      <c r="C253" s="6" t="s">
        <v>57</v>
      </c>
      <c r="D253" s="32">
        <v>43182</v>
      </c>
      <c r="E253" s="7">
        <v>2018</v>
      </c>
      <c r="F253" s="6" t="s">
        <v>2153</v>
      </c>
      <c r="G253" s="6" t="s">
        <v>2154</v>
      </c>
      <c r="H253" s="7" t="s">
        <v>72</v>
      </c>
      <c r="I253" s="6" t="s">
        <v>322</v>
      </c>
      <c r="J253" s="6">
        <v>2</v>
      </c>
      <c r="K253" s="13" t="s">
        <v>2155</v>
      </c>
      <c r="L253" s="7" t="s">
        <v>72</v>
      </c>
      <c r="M253" s="13" t="s">
        <v>2155</v>
      </c>
      <c r="N253" s="6" t="s">
        <v>2156</v>
      </c>
      <c r="O253" s="6" t="s">
        <v>2157</v>
      </c>
      <c r="P253" s="6" t="s">
        <v>2158</v>
      </c>
      <c r="Q253" s="6">
        <v>336510</v>
      </c>
      <c r="R253" s="6" t="s">
        <v>65</v>
      </c>
      <c r="S253" s="7" t="s">
        <v>77</v>
      </c>
      <c r="T253" s="7" t="s">
        <v>65</v>
      </c>
      <c r="U253" s="6" t="s">
        <v>2159</v>
      </c>
      <c r="V253" s="11">
        <v>185000</v>
      </c>
      <c r="W253" s="11"/>
      <c r="X253" s="11"/>
      <c r="Y253" s="6">
        <v>85</v>
      </c>
      <c r="Z253" s="6">
        <v>56</v>
      </c>
      <c r="AA253" s="15">
        <v>33332</v>
      </c>
      <c r="AB253" s="15">
        <v>8000000</v>
      </c>
      <c r="AC253" s="6"/>
      <c r="AD253" s="6">
        <v>3</v>
      </c>
      <c r="AE253" s="10" t="s">
        <v>9</v>
      </c>
      <c r="AF253" s="15">
        <v>185000</v>
      </c>
      <c r="AG253" s="21">
        <v>0</v>
      </c>
      <c r="AH253" s="15"/>
      <c r="AI253" s="15"/>
      <c r="AJ253" s="7">
        <v>46</v>
      </c>
      <c r="AK253" s="6">
        <v>56</v>
      </c>
      <c r="AL253" s="15">
        <v>683</v>
      </c>
      <c r="AM253" s="15">
        <v>2302728</v>
      </c>
      <c r="AN253" s="29">
        <v>0</v>
      </c>
      <c r="AO253" s="15">
        <v>393781</v>
      </c>
      <c r="AP253" s="9" t="s">
        <v>1599</v>
      </c>
      <c r="AQ253" s="9">
        <v>0</v>
      </c>
      <c r="AR253" s="11">
        <v>0</v>
      </c>
    </row>
    <row r="254" spans="1:44" ht="15.6" x14ac:dyDescent="0.3">
      <c r="A254" s="12" t="s">
        <v>2160</v>
      </c>
      <c r="B254" s="6" t="s">
        <v>8</v>
      </c>
      <c r="C254" s="7" t="s">
        <v>57</v>
      </c>
      <c r="D254" s="32">
        <v>43199</v>
      </c>
      <c r="E254" s="7">
        <v>2018</v>
      </c>
      <c r="F254" s="6" t="s">
        <v>2161</v>
      </c>
      <c r="G254" s="6" t="s">
        <v>2162</v>
      </c>
      <c r="H254" s="7" t="s">
        <v>57</v>
      </c>
      <c r="I254" s="6" t="s">
        <v>1642</v>
      </c>
      <c r="J254" s="6">
        <v>2</v>
      </c>
      <c r="K254" s="13" t="s">
        <v>2163</v>
      </c>
      <c r="L254" s="7" t="s">
        <v>57</v>
      </c>
      <c r="M254" s="6" t="s">
        <v>2164</v>
      </c>
      <c r="N254" s="6">
        <v>27893</v>
      </c>
      <c r="O254" s="6" t="s">
        <v>2165</v>
      </c>
      <c r="P254" s="6" t="s">
        <v>2166</v>
      </c>
      <c r="Q254" s="6">
        <v>326121</v>
      </c>
      <c r="R254" s="6" t="s">
        <v>65</v>
      </c>
      <c r="S254" s="7" t="s">
        <v>77</v>
      </c>
      <c r="T254" s="7" t="s">
        <v>65</v>
      </c>
      <c r="U254" s="6" t="s">
        <v>132</v>
      </c>
      <c r="V254" s="11">
        <v>300000</v>
      </c>
      <c r="W254" s="11"/>
      <c r="X254" s="11"/>
      <c r="Y254" s="6">
        <v>40</v>
      </c>
      <c r="Z254" s="6">
        <v>0</v>
      </c>
      <c r="AA254" s="15">
        <v>58136</v>
      </c>
      <c r="AB254" s="15">
        <v>27700000</v>
      </c>
      <c r="AC254" s="6"/>
      <c r="AD254" s="6">
        <v>3</v>
      </c>
      <c r="AE254" s="10" t="s">
        <v>10</v>
      </c>
      <c r="AF254" s="15">
        <v>0</v>
      </c>
      <c r="AG254" s="21">
        <v>0</v>
      </c>
      <c r="AH254" s="15"/>
      <c r="AI254" s="15"/>
      <c r="AJ254" s="7">
        <v>0</v>
      </c>
      <c r="AK254" s="6">
        <v>0</v>
      </c>
      <c r="AL254" s="15">
        <v>0</v>
      </c>
      <c r="AM254" s="15">
        <v>0</v>
      </c>
      <c r="AN254" s="29">
        <v>0</v>
      </c>
      <c r="AO254" s="15">
        <v>1170000</v>
      </c>
      <c r="AP254" s="9" t="s">
        <v>2167</v>
      </c>
      <c r="AQ254" s="9">
        <v>0</v>
      </c>
      <c r="AR254" s="11">
        <v>0</v>
      </c>
    </row>
    <row r="255" spans="1:44" ht="15.6" x14ac:dyDescent="0.3">
      <c r="A255" s="12" t="s">
        <v>2168</v>
      </c>
      <c r="B255" s="6" t="s">
        <v>8</v>
      </c>
      <c r="C255" s="6" t="s">
        <v>57</v>
      </c>
      <c r="D255" s="32">
        <v>43202</v>
      </c>
      <c r="E255" s="7">
        <v>2018</v>
      </c>
      <c r="F255" s="6" t="s">
        <v>2169</v>
      </c>
      <c r="G255" s="6" t="s">
        <v>2170</v>
      </c>
      <c r="H255" s="7" t="s">
        <v>72</v>
      </c>
      <c r="I255" s="6" t="s">
        <v>2171</v>
      </c>
      <c r="J255" s="6">
        <v>2</v>
      </c>
      <c r="K255" s="13" t="s">
        <v>2172</v>
      </c>
      <c r="L255" s="7" t="s">
        <v>72</v>
      </c>
      <c r="M255" s="6" t="s">
        <v>2173</v>
      </c>
      <c r="N255" s="6" t="s">
        <v>2174</v>
      </c>
      <c r="O255" s="6" t="s">
        <v>2175</v>
      </c>
      <c r="P255" s="6" t="s">
        <v>2176</v>
      </c>
      <c r="Q255" s="6">
        <v>541990</v>
      </c>
      <c r="R255" s="6" t="s">
        <v>65</v>
      </c>
      <c r="S255" s="7" t="s">
        <v>77</v>
      </c>
      <c r="T255" s="7" t="s">
        <v>65</v>
      </c>
      <c r="U255" s="6" t="s">
        <v>427</v>
      </c>
      <c r="V255" s="11">
        <v>150000</v>
      </c>
      <c r="W255" s="11"/>
      <c r="X255" s="11"/>
      <c r="Y255" s="6">
        <v>45</v>
      </c>
      <c r="Z255" s="6">
        <v>177</v>
      </c>
      <c r="AA255" s="15">
        <v>86008</v>
      </c>
      <c r="AB255" s="15">
        <v>22000000</v>
      </c>
      <c r="AC255" s="6"/>
      <c r="AD255" s="6">
        <v>3</v>
      </c>
      <c r="AE255" s="10" t="s">
        <v>11</v>
      </c>
      <c r="AF255" s="15">
        <v>0</v>
      </c>
      <c r="AG255" s="21">
        <v>150000</v>
      </c>
      <c r="AH255" s="15"/>
      <c r="AI255" s="15"/>
      <c r="AJ255" s="7">
        <v>46</v>
      </c>
      <c r="AK255" s="6">
        <v>177</v>
      </c>
      <c r="AL255" s="15">
        <v>3508</v>
      </c>
      <c r="AM255" s="15">
        <v>24632973</v>
      </c>
      <c r="AN255" s="29">
        <v>0</v>
      </c>
      <c r="AO255" s="15">
        <v>326872</v>
      </c>
      <c r="AP255" s="9" t="s">
        <v>68</v>
      </c>
      <c r="AQ255" s="9">
        <v>75000</v>
      </c>
      <c r="AR255" s="11">
        <v>150000</v>
      </c>
    </row>
    <row r="256" spans="1:44" ht="15.6" x14ac:dyDescent="0.3">
      <c r="A256" s="12" t="s">
        <v>2177</v>
      </c>
      <c r="B256" s="6" t="s">
        <v>8</v>
      </c>
      <c r="C256" s="6" t="s">
        <v>57</v>
      </c>
      <c r="D256" s="32">
        <v>43208</v>
      </c>
      <c r="E256" s="7">
        <v>2018</v>
      </c>
      <c r="F256" s="6" t="s">
        <v>2178</v>
      </c>
      <c r="G256" s="6" t="s">
        <v>2179</v>
      </c>
      <c r="H256" s="7" t="s">
        <v>72</v>
      </c>
      <c r="I256" s="6" t="s">
        <v>1611</v>
      </c>
      <c r="J256" s="6">
        <v>1</v>
      </c>
      <c r="K256" s="13" t="s">
        <v>2180</v>
      </c>
      <c r="L256" s="7" t="s">
        <v>72</v>
      </c>
      <c r="M256" s="6" t="s">
        <v>2181</v>
      </c>
      <c r="N256" s="6">
        <v>28273</v>
      </c>
      <c r="O256" s="6" t="s">
        <v>2182</v>
      </c>
      <c r="P256" s="6" t="s">
        <v>2183</v>
      </c>
      <c r="Q256" s="6">
        <v>333923</v>
      </c>
      <c r="R256" s="6" t="s">
        <v>65</v>
      </c>
      <c r="S256" s="7" t="s">
        <v>77</v>
      </c>
      <c r="T256" s="7" t="s">
        <v>65</v>
      </c>
      <c r="U256" s="6" t="s">
        <v>1174</v>
      </c>
      <c r="V256" s="11">
        <v>60000</v>
      </c>
      <c r="W256" s="11"/>
      <c r="X256" s="11"/>
      <c r="Y256" s="6">
        <v>17</v>
      </c>
      <c r="Z256" s="6">
        <v>310</v>
      </c>
      <c r="AA256" s="15">
        <v>44928</v>
      </c>
      <c r="AB256" s="15">
        <v>4800000</v>
      </c>
      <c r="AC256" s="6"/>
      <c r="AD256" s="6">
        <v>5</v>
      </c>
      <c r="AE256" s="10" t="s">
        <v>9</v>
      </c>
      <c r="AF256" s="15">
        <v>60000</v>
      </c>
      <c r="AG256" s="21">
        <v>0</v>
      </c>
      <c r="AH256" s="15"/>
      <c r="AI256" s="15"/>
      <c r="AJ256" s="7">
        <v>0</v>
      </c>
      <c r="AK256" s="6">
        <v>310</v>
      </c>
      <c r="AL256" s="15">
        <v>0</v>
      </c>
      <c r="AM256" s="15">
        <v>0</v>
      </c>
      <c r="AN256" s="29">
        <v>0</v>
      </c>
      <c r="AO256" s="15">
        <v>227812</v>
      </c>
      <c r="AP256" s="9" t="s">
        <v>133</v>
      </c>
      <c r="AQ256" s="9">
        <v>0</v>
      </c>
      <c r="AR256" s="11">
        <v>0</v>
      </c>
    </row>
    <row r="257" spans="1:44" ht="15.6" x14ac:dyDescent="0.3">
      <c r="A257" s="12" t="s">
        <v>2184</v>
      </c>
      <c r="B257" s="6" t="s">
        <v>8</v>
      </c>
      <c r="C257" s="7" t="s">
        <v>57</v>
      </c>
      <c r="D257" s="32">
        <v>43227</v>
      </c>
      <c r="E257" s="7">
        <v>2018</v>
      </c>
      <c r="F257" s="6" t="s">
        <v>2185</v>
      </c>
      <c r="G257" s="6" t="s">
        <v>2186</v>
      </c>
      <c r="H257" s="7" t="s">
        <v>72</v>
      </c>
      <c r="I257" s="6" t="s">
        <v>213</v>
      </c>
      <c r="J257" s="6">
        <v>2</v>
      </c>
      <c r="K257" s="13" t="s">
        <v>2187</v>
      </c>
      <c r="L257" s="7" t="s">
        <v>57</v>
      </c>
      <c r="M257" s="6" t="s">
        <v>2188</v>
      </c>
      <c r="N257" s="6">
        <v>27265</v>
      </c>
      <c r="O257" s="6" t="s">
        <v>2189</v>
      </c>
      <c r="P257" s="6" t="s">
        <v>2190</v>
      </c>
      <c r="Q257" s="6">
        <v>332322</v>
      </c>
      <c r="R257" s="6" t="s">
        <v>65</v>
      </c>
      <c r="S257" s="7" t="s">
        <v>77</v>
      </c>
      <c r="T257" s="7" t="s">
        <v>65</v>
      </c>
      <c r="U257" s="6" t="s">
        <v>67</v>
      </c>
      <c r="V257" s="11">
        <v>200000</v>
      </c>
      <c r="W257" s="11"/>
      <c r="X257" s="11"/>
      <c r="Y257" s="6">
        <v>181</v>
      </c>
      <c r="Z257" s="6">
        <v>16</v>
      </c>
      <c r="AA257" s="15">
        <v>37700</v>
      </c>
      <c r="AB257" s="15">
        <v>78300000</v>
      </c>
      <c r="AC257" s="6"/>
      <c r="AD257" s="6">
        <v>5</v>
      </c>
      <c r="AE257" s="10" t="s">
        <v>9</v>
      </c>
      <c r="AF257" s="15">
        <v>150000</v>
      </c>
      <c r="AG257" s="21">
        <v>50000</v>
      </c>
      <c r="AH257" s="15"/>
      <c r="AI257" s="15"/>
      <c r="AJ257" s="7">
        <v>51</v>
      </c>
      <c r="AK257" s="6">
        <v>16</v>
      </c>
      <c r="AL257" s="15">
        <v>1294</v>
      </c>
      <c r="AM257" s="15">
        <v>72128172</v>
      </c>
      <c r="AN257" s="29">
        <v>0</v>
      </c>
      <c r="AO257" s="15">
        <v>2161100</v>
      </c>
      <c r="AP257" s="9" t="s">
        <v>68</v>
      </c>
      <c r="AQ257" s="9">
        <v>234200</v>
      </c>
      <c r="AR257" s="11">
        <v>50000</v>
      </c>
    </row>
    <row r="258" spans="1:44" ht="15.6" x14ac:dyDescent="0.3">
      <c r="A258" s="12" t="s">
        <v>2191</v>
      </c>
      <c r="B258" s="6" t="s">
        <v>8</v>
      </c>
      <c r="C258" s="7" t="s">
        <v>57</v>
      </c>
      <c r="D258" s="32">
        <v>43328</v>
      </c>
      <c r="E258" s="7">
        <v>2018</v>
      </c>
      <c r="F258" s="6" t="s">
        <v>2192</v>
      </c>
      <c r="G258" s="6" t="s">
        <v>2193</v>
      </c>
      <c r="H258" s="7" t="s">
        <v>57</v>
      </c>
      <c r="I258" s="6" t="s">
        <v>98</v>
      </c>
      <c r="J258" s="6">
        <v>2</v>
      </c>
      <c r="K258" s="13" t="s">
        <v>2194</v>
      </c>
      <c r="L258" s="7" t="s">
        <v>57</v>
      </c>
      <c r="M258" s="6" t="s">
        <v>2195</v>
      </c>
      <c r="N258" s="6">
        <v>28779</v>
      </c>
      <c r="O258" s="6" t="s">
        <v>2196</v>
      </c>
      <c r="P258" s="14" t="s">
        <v>2197</v>
      </c>
      <c r="Q258" s="6">
        <v>322211</v>
      </c>
      <c r="R258" s="6" t="s">
        <v>65</v>
      </c>
      <c r="S258" s="7" t="s">
        <v>77</v>
      </c>
      <c r="T258" s="7" t="s">
        <v>65</v>
      </c>
      <c r="U258" s="6" t="s">
        <v>427</v>
      </c>
      <c r="V258" s="11">
        <v>100000</v>
      </c>
      <c r="W258" s="11"/>
      <c r="X258" s="11"/>
      <c r="Y258" s="6">
        <v>38</v>
      </c>
      <c r="Z258" s="6">
        <v>0</v>
      </c>
      <c r="AA258" s="15">
        <v>34944</v>
      </c>
      <c r="AB258" s="15">
        <v>15300000</v>
      </c>
      <c r="AC258" s="6"/>
      <c r="AD258" s="6">
        <v>3</v>
      </c>
      <c r="AE258" s="10" t="s">
        <v>11</v>
      </c>
      <c r="AF258" s="15">
        <v>0</v>
      </c>
      <c r="AG258" s="21">
        <v>82668</v>
      </c>
      <c r="AH258" s="15"/>
      <c r="AI258" s="15"/>
      <c r="AJ258" s="7">
        <v>56</v>
      </c>
      <c r="AK258" s="6">
        <v>0</v>
      </c>
      <c r="AL258" s="15">
        <v>1062</v>
      </c>
      <c r="AM258" s="15">
        <v>11573535</v>
      </c>
      <c r="AN258" s="29">
        <v>0</v>
      </c>
      <c r="AO258" s="15">
        <v>352187</v>
      </c>
      <c r="AP258" s="9" t="s">
        <v>68</v>
      </c>
      <c r="AQ258" s="9">
        <v>72609</v>
      </c>
      <c r="AR258" s="11">
        <v>82668</v>
      </c>
    </row>
    <row r="259" spans="1:44" ht="15.6" x14ac:dyDescent="0.3">
      <c r="A259" s="12" t="s">
        <v>2198</v>
      </c>
      <c r="B259" s="6" t="s">
        <v>8</v>
      </c>
      <c r="C259" s="7" t="s">
        <v>57</v>
      </c>
      <c r="D259" s="32">
        <v>43340</v>
      </c>
      <c r="E259" s="7">
        <v>2018</v>
      </c>
      <c r="F259" s="6" t="s">
        <v>2199</v>
      </c>
      <c r="G259" s="6" t="s">
        <v>2200</v>
      </c>
      <c r="H259" s="7" t="s">
        <v>57</v>
      </c>
      <c r="I259" s="6" t="s">
        <v>302</v>
      </c>
      <c r="J259" s="6">
        <v>2</v>
      </c>
      <c r="K259" s="13" t="s">
        <v>2201</v>
      </c>
      <c r="L259" s="7" t="s">
        <v>57</v>
      </c>
      <c r="M259" s="6" t="s">
        <v>2202</v>
      </c>
      <c r="N259" s="6">
        <v>27603</v>
      </c>
      <c r="O259" s="6" t="s">
        <v>2203</v>
      </c>
      <c r="P259" s="14" t="s">
        <v>2204</v>
      </c>
      <c r="Q259" s="6">
        <v>332811</v>
      </c>
      <c r="R259" s="6" t="s">
        <v>65</v>
      </c>
      <c r="S259" s="7" t="s">
        <v>77</v>
      </c>
      <c r="T259" s="7" t="s">
        <v>65</v>
      </c>
      <c r="U259" s="6" t="s">
        <v>132</v>
      </c>
      <c r="V259" s="11">
        <v>220000</v>
      </c>
      <c r="W259" s="11"/>
      <c r="X259" s="11"/>
      <c r="Y259" s="6">
        <v>98</v>
      </c>
      <c r="Z259" s="6">
        <v>0</v>
      </c>
      <c r="AA259" s="15">
        <v>34944</v>
      </c>
      <c r="AB259" s="15">
        <v>20250000</v>
      </c>
      <c r="AC259" s="6"/>
      <c r="AD259" s="6">
        <v>5</v>
      </c>
      <c r="AE259" s="10" t="s">
        <v>10</v>
      </c>
      <c r="AF259" s="15">
        <v>0</v>
      </c>
      <c r="AG259" s="21">
        <v>0</v>
      </c>
      <c r="AH259" s="15"/>
      <c r="AI259" s="15"/>
      <c r="AJ259" s="7">
        <v>0</v>
      </c>
      <c r="AK259" s="6">
        <v>0</v>
      </c>
      <c r="AL259" s="15">
        <v>0</v>
      </c>
      <c r="AM259" s="15">
        <v>0</v>
      </c>
      <c r="AN259" s="29">
        <v>0</v>
      </c>
      <c r="AO259" s="15">
        <v>563064</v>
      </c>
      <c r="AP259" s="9" t="s">
        <v>2205</v>
      </c>
      <c r="AQ259" s="9">
        <v>0</v>
      </c>
      <c r="AR259" s="11">
        <v>0</v>
      </c>
    </row>
    <row r="260" spans="1:44" ht="15.6" x14ac:dyDescent="0.3">
      <c r="A260" s="12" t="s">
        <v>2206</v>
      </c>
      <c r="B260" s="6" t="s">
        <v>8</v>
      </c>
      <c r="C260" s="7" t="s">
        <v>57</v>
      </c>
      <c r="D260" s="32">
        <v>43367</v>
      </c>
      <c r="E260" s="7">
        <v>2018</v>
      </c>
      <c r="F260" s="6" t="s">
        <v>2207</v>
      </c>
      <c r="G260" s="6" t="s">
        <v>2208</v>
      </c>
      <c r="H260" s="7" t="s">
        <v>57</v>
      </c>
      <c r="I260" s="6" t="s">
        <v>805</v>
      </c>
      <c r="J260" s="6">
        <v>2</v>
      </c>
      <c r="K260" s="13" t="s">
        <v>2209</v>
      </c>
      <c r="L260" s="7" t="s">
        <v>57</v>
      </c>
      <c r="M260" s="6" t="s">
        <v>2210</v>
      </c>
      <c r="N260" s="6">
        <v>19335</v>
      </c>
      <c r="O260" s="6" t="s">
        <v>2211</v>
      </c>
      <c r="P260" s="14" t="s">
        <v>2212</v>
      </c>
      <c r="Q260" s="6">
        <v>333249</v>
      </c>
      <c r="R260" s="6">
        <v>333241</v>
      </c>
      <c r="S260" s="7" t="s">
        <v>77</v>
      </c>
      <c r="T260" s="7" t="s">
        <v>65</v>
      </c>
      <c r="U260" s="6" t="s">
        <v>427</v>
      </c>
      <c r="V260" s="11">
        <v>70000</v>
      </c>
      <c r="W260" s="11"/>
      <c r="X260" s="11"/>
      <c r="Y260" s="6">
        <v>30</v>
      </c>
      <c r="Z260" s="6">
        <v>0</v>
      </c>
      <c r="AA260" s="15">
        <v>37180</v>
      </c>
      <c r="AB260" s="15">
        <v>2250000</v>
      </c>
      <c r="AC260" s="6"/>
      <c r="AD260" s="6">
        <v>5</v>
      </c>
      <c r="AE260" s="10" t="s">
        <v>9</v>
      </c>
      <c r="AF260" s="15">
        <v>70000</v>
      </c>
      <c r="AG260" s="21">
        <v>0</v>
      </c>
      <c r="AH260" s="15"/>
      <c r="AI260" s="15"/>
      <c r="AJ260" s="7">
        <v>0</v>
      </c>
      <c r="AK260" s="6">
        <v>0</v>
      </c>
      <c r="AL260" s="15">
        <v>0</v>
      </c>
      <c r="AM260" s="15">
        <v>0</v>
      </c>
      <c r="AN260" s="29">
        <v>0</v>
      </c>
      <c r="AO260" s="15">
        <v>90000</v>
      </c>
      <c r="AP260" s="9" t="s">
        <v>68</v>
      </c>
      <c r="AQ260" s="9">
        <v>0</v>
      </c>
      <c r="AR260" s="11">
        <v>0</v>
      </c>
    </row>
    <row r="261" spans="1:44" ht="15.6" x14ac:dyDescent="0.3">
      <c r="A261" s="12" t="s">
        <v>2213</v>
      </c>
      <c r="B261" s="6" t="s">
        <v>8</v>
      </c>
      <c r="C261" s="7" t="s">
        <v>57</v>
      </c>
      <c r="D261" s="32">
        <v>43391</v>
      </c>
      <c r="E261" s="7">
        <v>2018</v>
      </c>
      <c r="F261" s="6" t="s">
        <v>2214</v>
      </c>
      <c r="G261" s="6" t="s">
        <v>2215</v>
      </c>
      <c r="H261" s="7" t="s">
        <v>72</v>
      </c>
      <c r="I261" s="6" t="s">
        <v>198</v>
      </c>
      <c r="J261" s="6">
        <v>2</v>
      </c>
      <c r="K261" s="13" t="s">
        <v>2216</v>
      </c>
      <c r="L261" s="7" t="s">
        <v>72</v>
      </c>
      <c r="M261" s="6" t="s">
        <v>2217</v>
      </c>
      <c r="N261" s="6" t="s">
        <v>2218</v>
      </c>
      <c r="O261" s="6" t="s">
        <v>2219</v>
      </c>
      <c r="P261" s="14" t="s">
        <v>2220</v>
      </c>
      <c r="Q261" s="6">
        <v>336330</v>
      </c>
      <c r="R261" s="6">
        <v>332111</v>
      </c>
      <c r="S261" s="7" t="s">
        <v>77</v>
      </c>
      <c r="T261" s="7" t="s">
        <v>65</v>
      </c>
      <c r="U261" s="6" t="s">
        <v>2221</v>
      </c>
      <c r="V261" s="11">
        <v>90000</v>
      </c>
      <c r="W261" s="11"/>
      <c r="X261" s="11"/>
      <c r="Y261" s="6">
        <v>40</v>
      </c>
      <c r="Z261" s="6">
        <v>39</v>
      </c>
      <c r="AA261" s="15">
        <v>32604</v>
      </c>
      <c r="AB261" s="15">
        <v>3600000</v>
      </c>
      <c r="AC261" s="6"/>
      <c r="AD261" s="6">
        <v>3</v>
      </c>
      <c r="AE261" s="10" t="s">
        <v>11</v>
      </c>
      <c r="AF261" s="15">
        <v>0</v>
      </c>
      <c r="AG261" s="21">
        <v>22500</v>
      </c>
      <c r="AH261" s="15"/>
      <c r="AI261" s="15"/>
      <c r="AJ261" s="7">
        <v>47</v>
      </c>
      <c r="AK261" s="6">
        <v>39</v>
      </c>
      <c r="AL261" s="15">
        <v>873</v>
      </c>
      <c r="AM261" s="15">
        <v>1089738</v>
      </c>
      <c r="AN261" s="29">
        <v>0</v>
      </c>
      <c r="AO261" s="15">
        <v>205952</v>
      </c>
      <c r="AP261" s="9" t="s">
        <v>68</v>
      </c>
      <c r="AQ261" s="9">
        <v>11250</v>
      </c>
      <c r="AR261" s="11">
        <v>22500</v>
      </c>
    </row>
    <row r="262" spans="1:44" ht="15.6" x14ac:dyDescent="0.3">
      <c r="A262" s="12" t="s">
        <v>2222</v>
      </c>
      <c r="B262" s="6" t="s">
        <v>8</v>
      </c>
      <c r="C262" s="7" t="s">
        <v>57</v>
      </c>
      <c r="D262" s="32">
        <v>43391</v>
      </c>
      <c r="E262" s="7">
        <v>2018</v>
      </c>
      <c r="F262" s="6" t="s">
        <v>2223</v>
      </c>
      <c r="G262" s="6" t="s">
        <v>2224</v>
      </c>
      <c r="H262" s="7" t="s">
        <v>72</v>
      </c>
      <c r="I262" s="6" t="s">
        <v>2225</v>
      </c>
      <c r="J262" s="6">
        <v>2</v>
      </c>
      <c r="K262" s="13" t="s">
        <v>2226</v>
      </c>
      <c r="L262" s="7" t="s">
        <v>72</v>
      </c>
      <c r="M262" s="6" t="s">
        <v>2227</v>
      </c>
      <c r="N262" s="6">
        <v>28753</v>
      </c>
      <c r="O262" s="6" t="s">
        <v>2228</v>
      </c>
      <c r="P262" s="14" t="s">
        <v>2229</v>
      </c>
      <c r="Q262" s="6">
        <v>312120</v>
      </c>
      <c r="R262" s="6" t="s">
        <v>65</v>
      </c>
      <c r="S262" s="7" t="s">
        <v>77</v>
      </c>
      <c r="T262" s="7" t="s">
        <v>65</v>
      </c>
      <c r="U262" s="6" t="s">
        <v>2129</v>
      </c>
      <c r="V262" s="11">
        <v>50000</v>
      </c>
      <c r="W262" s="11"/>
      <c r="X262" s="11"/>
      <c r="Y262" s="6">
        <v>25</v>
      </c>
      <c r="Z262" s="6">
        <v>25</v>
      </c>
      <c r="AA262" s="15">
        <v>32084</v>
      </c>
      <c r="AB262" s="15">
        <v>1800000</v>
      </c>
      <c r="AC262" s="6"/>
      <c r="AD262" s="6">
        <v>2</v>
      </c>
      <c r="AE262" s="10" t="s">
        <v>11</v>
      </c>
      <c r="AF262" s="15">
        <v>0</v>
      </c>
      <c r="AG262" s="21">
        <v>50000</v>
      </c>
      <c r="AH262" s="15"/>
      <c r="AI262" s="15"/>
      <c r="AJ262" s="7">
        <v>61</v>
      </c>
      <c r="AK262" s="6">
        <v>25</v>
      </c>
      <c r="AL262" s="15">
        <v>802</v>
      </c>
      <c r="AM262" s="15">
        <v>2000000</v>
      </c>
      <c r="AN262" s="29">
        <v>0</v>
      </c>
      <c r="AO262" s="15">
        <v>174425</v>
      </c>
      <c r="AP262" s="9" t="s">
        <v>133</v>
      </c>
      <c r="AQ262" s="9">
        <v>8049</v>
      </c>
      <c r="AR262" s="11">
        <v>50000</v>
      </c>
    </row>
    <row r="263" spans="1:44" ht="15.6" x14ac:dyDescent="0.3">
      <c r="A263" s="12" t="s">
        <v>2230</v>
      </c>
      <c r="B263" s="6" t="s">
        <v>8</v>
      </c>
      <c r="C263" s="7" t="s">
        <v>57</v>
      </c>
      <c r="D263" s="32">
        <v>43412</v>
      </c>
      <c r="E263" s="7">
        <v>2018</v>
      </c>
      <c r="F263" s="6" t="s">
        <v>2231</v>
      </c>
      <c r="G263" s="6" t="s">
        <v>2232</v>
      </c>
      <c r="H263" s="7" t="s">
        <v>57</v>
      </c>
      <c r="I263" s="6" t="s">
        <v>1237</v>
      </c>
      <c r="J263" s="6">
        <v>2</v>
      </c>
      <c r="K263" s="13" t="s">
        <v>2233</v>
      </c>
      <c r="L263" s="7" t="s">
        <v>57</v>
      </c>
      <c r="M263" s="6" t="s">
        <v>2234</v>
      </c>
      <c r="N263" s="6">
        <v>90501</v>
      </c>
      <c r="O263" s="6" t="s">
        <v>2235</v>
      </c>
      <c r="P263" s="14" t="s">
        <v>2236</v>
      </c>
      <c r="Q263" s="6">
        <v>493110</v>
      </c>
      <c r="R263" s="6">
        <v>488510</v>
      </c>
      <c r="S263" s="7" t="s">
        <v>77</v>
      </c>
      <c r="T263" s="7" t="s">
        <v>65</v>
      </c>
      <c r="U263" s="6" t="s">
        <v>132</v>
      </c>
      <c r="V263" s="11">
        <v>50000</v>
      </c>
      <c r="W263" s="11"/>
      <c r="X263" s="11"/>
      <c r="Y263" s="6">
        <v>22</v>
      </c>
      <c r="Z263" s="6">
        <v>0</v>
      </c>
      <c r="AA263" s="15">
        <v>34620</v>
      </c>
      <c r="AB263" s="15">
        <v>5400000</v>
      </c>
      <c r="AC263" s="6"/>
      <c r="AD263" s="6">
        <v>4</v>
      </c>
      <c r="AE263" s="10" t="s">
        <v>9</v>
      </c>
      <c r="AF263" s="15">
        <v>50000</v>
      </c>
      <c r="AG263" s="21">
        <v>0</v>
      </c>
      <c r="AH263" s="15"/>
      <c r="AI263" s="15"/>
      <c r="AJ263" s="7">
        <v>0</v>
      </c>
      <c r="AK263" s="6">
        <v>0</v>
      </c>
      <c r="AL263" s="15">
        <v>0</v>
      </c>
      <c r="AM263" s="15">
        <v>0</v>
      </c>
      <c r="AN263" s="29">
        <v>0</v>
      </c>
      <c r="AO263" s="15">
        <v>910265</v>
      </c>
      <c r="AP263" s="9" t="s">
        <v>2237</v>
      </c>
      <c r="AQ263" s="9">
        <v>0</v>
      </c>
      <c r="AR263" s="11">
        <v>0</v>
      </c>
    </row>
    <row r="264" spans="1:44" ht="15.6" x14ac:dyDescent="0.3">
      <c r="A264" s="12" t="s">
        <v>2238</v>
      </c>
      <c r="B264" s="6" t="s">
        <v>8</v>
      </c>
      <c r="C264" s="7" t="s">
        <v>57</v>
      </c>
      <c r="D264" s="32">
        <v>43425</v>
      </c>
      <c r="E264" s="7">
        <v>2018</v>
      </c>
      <c r="F264" s="6" t="s">
        <v>2239</v>
      </c>
      <c r="G264" s="6" t="s">
        <v>2240</v>
      </c>
      <c r="H264" s="7" t="s">
        <v>57</v>
      </c>
      <c r="I264" s="6" t="s">
        <v>128</v>
      </c>
      <c r="J264" s="6">
        <v>2</v>
      </c>
      <c r="K264" s="13" t="s">
        <v>2241</v>
      </c>
      <c r="L264" s="7" t="s">
        <v>57</v>
      </c>
      <c r="M264" s="6" t="s">
        <v>2242</v>
      </c>
      <c r="N264" s="6">
        <v>27606</v>
      </c>
      <c r="O264" s="6">
        <v>6129663788</v>
      </c>
      <c r="P264" s="14" t="s">
        <v>2243</v>
      </c>
      <c r="Q264" s="6">
        <v>325211</v>
      </c>
      <c r="R264" s="6" t="s">
        <v>65</v>
      </c>
      <c r="S264" s="7" t="s">
        <v>77</v>
      </c>
      <c r="T264" s="7" t="s">
        <v>65</v>
      </c>
      <c r="U264" s="6" t="s">
        <v>67</v>
      </c>
      <c r="V264" s="11">
        <v>50000</v>
      </c>
      <c r="W264" s="11"/>
      <c r="X264" s="11"/>
      <c r="Y264" s="6">
        <v>18</v>
      </c>
      <c r="Z264" s="6">
        <v>0</v>
      </c>
      <c r="AA264" s="15">
        <v>38780</v>
      </c>
      <c r="AB264" s="15">
        <v>7200000</v>
      </c>
      <c r="AC264" s="6"/>
      <c r="AD264" s="6">
        <v>5</v>
      </c>
      <c r="AE264" s="10" t="s">
        <v>9</v>
      </c>
      <c r="AF264" s="15">
        <v>50000</v>
      </c>
      <c r="AG264" s="21">
        <v>0</v>
      </c>
      <c r="AH264" s="15"/>
      <c r="AI264" s="15"/>
      <c r="AJ264" s="7">
        <v>0</v>
      </c>
      <c r="AK264" s="6">
        <v>0</v>
      </c>
      <c r="AL264" s="15">
        <v>0</v>
      </c>
      <c r="AM264" s="15">
        <v>0</v>
      </c>
      <c r="AN264" s="29">
        <v>0</v>
      </c>
      <c r="AO264" s="15">
        <v>87223</v>
      </c>
      <c r="AP264" s="9" t="s">
        <v>1599</v>
      </c>
      <c r="AQ264" s="9">
        <v>0</v>
      </c>
      <c r="AR264" s="11">
        <v>0</v>
      </c>
    </row>
    <row r="265" spans="1:44" ht="15.6" x14ac:dyDescent="0.3">
      <c r="A265" s="12" t="s">
        <v>2244</v>
      </c>
      <c r="B265" s="6" t="s">
        <v>8</v>
      </c>
      <c r="C265" s="7" t="s">
        <v>57</v>
      </c>
      <c r="D265" s="32">
        <v>43433</v>
      </c>
      <c r="E265" s="7">
        <v>2018</v>
      </c>
      <c r="F265" s="6" t="s">
        <v>2245</v>
      </c>
      <c r="G265" s="6" t="s">
        <v>2246</v>
      </c>
      <c r="H265" s="7" t="s">
        <v>72</v>
      </c>
      <c r="I265" s="6" t="s">
        <v>190</v>
      </c>
      <c r="J265" s="6">
        <v>1</v>
      </c>
      <c r="K265" s="13" t="s">
        <v>2247</v>
      </c>
      <c r="L265" s="7" t="s">
        <v>72</v>
      </c>
      <c r="M265" s="6" t="s">
        <v>2248</v>
      </c>
      <c r="N265" s="6">
        <v>97006</v>
      </c>
      <c r="O265" s="6" t="s">
        <v>2249</v>
      </c>
      <c r="P265" s="14" t="s">
        <v>2250</v>
      </c>
      <c r="Q265" s="6">
        <v>311991</v>
      </c>
      <c r="R265" s="6" t="s">
        <v>65</v>
      </c>
      <c r="S265" s="7" t="s">
        <v>77</v>
      </c>
      <c r="T265" s="7" t="s">
        <v>65</v>
      </c>
      <c r="U265" s="6" t="s">
        <v>67</v>
      </c>
      <c r="V265" s="11">
        <v>250000</v>
      </c>
      <c r="W265" s="11"/>
      <c r="X265" s="11"/>
      <c r="Y265" s="6">
        <v>71</v>
      </c>
      <c r="Z265" s="6">
        <v>205</v>
      </c>
      <c r="AA265" s="15">
        <v>31838</v>
      </c>
      <c r="AB265" s="15">
        <v>2880000</v>
      </c>
      <c r="AC265" s="6"/>
      <c r="AD265" s="6">
        <v>4</v>
      </c>
      <c r="AE265" s="10" t="s">
        <v>9</v>
      </c>
      <c r="AF265" s="15">
        <v>250000</v>
      </c>
      <c r="AG265" s="21">
        <v>0</v>
      </c>
      <c r="AH265" s="15"/>
      <c r="AI265" s="15"/>
      <c r="AJ265" s="7">
        <v>0</v>
      </c>
      <c r="AK265" s="6">
        <v>205</v>
      </c>
      <c r="AL265" s="15">
        <v>0</v>
      </c>
      <c r="AM265" s="15">
        <v>0</v>
      </c>
      <c r="AN265" s="29">
        <v>0</v>
      </c>
      <c r="AO265" s="15">
        <v>360000</v>
      </c>
      <c r="AP265" s="9" t="s">
        <v>68</v>
      </c>
      <c r="AQ265" s="9">
        <v>0</v>
      </c>
      <c r="AR265" s="11">
        <v>0</v>
      </c>
    </row>
    <row r="266" spans="1:44" ht="15.6" x14ac:dyDescent="0.3">
      <c r="A266" s="12" t="s">
        <v>2251</v>
      </c>
      <c r="B266" s="6" t="s">
        <v>8</v>
      </c>
      <c r="C266" s="7" t="s">
        <v>57</v>
      </c>
      <c r="D266" s="32">
        <v>43433</v>
      </c>
      <c r="E266" s="7">
        <v>2018</v>
      </c>
      <c r="F266" s="6" t="s">
        <v>2252</v>
      </c>
      <c r="G266" s="6" t="s">
        <v>2253</v>
      </c>
      <c r="H266" s="7" t="s">
        <v>57</v>
      </c>
      <c r="I266" s="6" t="s">
        <v>190</v>
      </c>
      <c r="J266" s="6">
        <v>1</v>
      </c>
      <c r="K266" s="13" t="s">
        <v>2254</v>
      </c>
      <c r="L266" s="7" t="s">
        <v>57</v>
      </c>
      <c r="M266" s="6" t="s">
        <v>2255</v>
      </c>
      <c r="N266" s="6">
        <v>7436</v>
      </c>
      <c r="O266" s="6" t="s">
        <v>2256</v>
      </c>
      <c r="P266" s="6" t="s">
        <v>137</v>
      </c>
      <c r="Q266" s="6">
        <v>326111</v>
      </c>
      <c r="R266" s="6" t="s">
        <v>65</v>
      </c>
      <c r="S266" s="7" t="s">
        <v>77</v>
      </c>
      <c r="T266" s="7" t="s">
        <v>65</v>
      </c>
      <c r="U266" s="6" t="s">
        <v>427</v>
      </c>
      <c r="V266" s="11">
        <v>150000</v>
      </c>
      <c r="W266" s="11"/>
      <c r="X266" s="11"/>
      <c r="Y266" s="6">
        <v>45</v>
      </c>
      <c r="Z266" s="6">
        <v>0</v>
      </c>
      <c r="AA266" s="15">
        <v>31838</v>
      </c>
      <c r="AB266" s="15">
        <v>9900000</v>
      </c>
      <c r="AC266" s="6"/>
      <c r="AD266" s="6">
        <v>3</v>
      </c>
      <c r="AE266" s="10" t="s">
        <v>11</v>
      </c>
      <c r="AF266" s="15">
        <v>0</v>
      </c>
      <c r="AG266" s="21">
        <v>150000</v>
      </c>
      <c r="AH266" s="15"/>
      <c r="AI266" s="15"/>
      <c r="AJ266" s="7">
        <v>51</v>
      </c>
      <c r="AK266" s="6">
        <v>0</v>
      </c>
      <c r="AL266" s="15">
        <v>988</v>
      </c>
      <c r="AM266" s="15">
        <v>15513677</v>
      </c>
      <c r="AN266" s="29">
        <v>0</v>
      </c>
      <c r="AO266" s="15">
        <v>365000</v>
      </c>
      <c r="AP266" s="9" t="s">
        <v>68</v>
      </c>
      <c r="AQ266" s="9">
        <v>66000</v>
      </c>
      <c r="AR266" s="11">
        <v>150000</v>
      </c>
    </row>
    <row r="267" spans="1:44" ht="15.6" x14ac:dyDescent="0.3">
      <c r="A267" s="12" t="s">
        <v>2257</v>
      </c>
      <c r="B267" s="6" t="s">
        <v>8</v>
      </c>
      <c r="C267" s="7" t="s">
        <v>57</v>
      </c>
      <c r="D267" s="32">
        <v>43441</v>
      </c>
      <c r="E267" s="7">
        <v>2018</v>
      </c>
      <c r="F267" s="6" t="s">
        <v>2258</v>
      </c>
      <c r="G267" s="6" t="s">
        <v>2259</v>
      </c>
      <c r="H267" s="7" t="s">
        <v>57</v>
      </c>
      <c r="I267" s="6" t="s">
        <v>533</v>
      </c>
      <c r="J267" s="6">
        <v>2</v>
      </c>
      <c r="K267" s="13" t="s">
        <v>2260</v>
      </c>
      <c r="L267" s="7" t="s">
        <v>57</v>
      </c>
      <c r="M267" s="6" t="s">
        <v>2261</v>
      </c>
      <c r="N267" s="6">
        <v>8873</v>
      </c>
      <c r="O267" s="6" t="s">
        <v>2262</v>
      </c>
      <c r="P267" s="14" t="s">
        <v>2263</v>
      </c>
      <c r="Q267" s="6">
        <v>424600</v>
      </c>
      <c r="R267" s="6" t="s">
        <v>65</v>
      </c>
      <c r="S267" s="7" t="s">
        <v>859</v>
      </c>
      <c r="T267" s="7" t="s">
        <v>65</v>
      </c>
      <c r="U267" s="6" t="s">
        <v>2129</v>
      </c>
      <c r="V267" s="11">
        <v>75000</v>
      </c>
      <c r="W267" s="11"/>
      <c r="X267" s="11"/>
      <c r="Y267" s="6">
        <v>35</v>
      </c>
      <c r="Z267" s="6">
        <v>0</v>
      </c>
      <c r="AA267" s="15">
        <v>40024</v>
      </c>
      <c r="AB267" s="15">
        <v>15300000</v>
      </c>
      <c r="AC267" s="6"/>
      <c r="AD267" s="6">
        <v>3</v>
      </c>
      <c r="AE267" s="10" t="s">
        <v>11</v>
      </c>
      <c r="AF267" s="15">
        <v>0</v>
      </c>
      <c r="AG267" s="21">
        <v>65250</v>
      </c>
      <c r="AH267" s="15"/>
      <c r="AI267" s="15"/>
      <c r="AJ267" s="7">
        <v>35</v>
      </c>
      <c r="AK267" s="6">
        <v>0</v>
      </c>
      <c r="AL267" s="15">
        <v>838</v>
      </c>
      <c r="AM267" s="15">
        <v>14864101</v>
      </c>
      <c r="AN267" s="29">
        <v>0</v>
      </c>
      <c r="AO267" s="15">
        <v>341823</v>
      </c>
      <c r="AP267" s="9" t="s">
        <v>2264</v>
      </c>
      <c r="AQ267" s="9">
        <v>68885</v>
      </c>
      <c r="AR267" s="11">
        <v>65250</v>
      </c>
    </row>
    <row r="268" spans="1:44" ht="15.6" x14ac:dyDescent="0.3">
      <c r="A268" s="12" t="s">
        <v>2265</v>
      </c>
      <c r="B268" s="6" t="s">
        <v>8</v>
      </c>
      <c r="C268" s="7" t="s">
        <v>57</v>
      </c>
      <c r="D268" s="32">
        <v>43446</v>
      </c>
      <c r="E268" s="7">
        <v>2018</v>
      </c>
      <c r="F268" s="6" t="s">
        <v>2266</v>
      </c>
      <c r="G268" s="6" t="s">
        <v>2267</v>
      </c>
      <c r="H268" s="7" t="s">
        <v>72</v>
      </c>
      <c r="I268" s="6" t="s">
        <v>190</v>
      </c>
      <c r="J268" s="6">
        <v>1</v>
      </c>
      <c r="K268" s="13" t="s">
        <v>2268</v>
      </c>
      <c r="L268" s="7" t="s">
        <v>72</v>
      </c>
      <c r="M268" s="6" t="s">
        <v>2268</v>
      </c>
      <c r="N268" s="6">
        <v>27874</v>
      </c>
      <c r="O268" s="6" t="s">
        <v>2269</v>
      </c>
      <c r="P268" s="14" t="s">
        <v>2270</v>
      </c>
      <c r="Q268" s="6">
        <v>326299</v>
      </c>
      <c r="R268" s="6" t="s">
        <v>65</v>
      </c>
      <c r="S268" s="7" t="s">
        <v>77</v>
      </c>
      <c r="T268" s="7" t="s">
        <v>65</v>
      </c>
      <c r="U268" s="6" t="s">
        <v>427</v>
      </c>
      <c r="V268" s="11">
        <v>125000</v>
      </c>
      <c r="W268" s="11"/>
      <c r="X268" s="11"/>
      <c r="Y268" s="6">
        <v>38</v>
      </c>
      <c r="Z268" s="6">
        <v>44</v>
      </c>
      <c r="AA268" s="15">
        <v>31838</v>
      </c>
      <c r="AB268" s="15">
        <v>4680000</v>
      </c>
      <c r="AC268" s="6"/>
      <c r="AD268" s="6">
        <v>2</v>
      </c>
      <c r="AE268" s="10" t="s">
        <v>10</v>
      </c>
      <c r="AF268" s="15">
        <v>0</v>
      </c>
      <c r="AG268" s="21">
        <v>0</v>
      </c>
      <c r="AH268" s="15"/>
      <c r="AI268" s="15"/>
      <c r="AJ268" s="7">
        <v>0</v>
      </c>
      <c r="AK268" s="6">
        <v>44</v>
      </c>
      <c r="AL268" s="15">
        <v>0</v>
      </c>
      <c r="AM268" s="15">
        <v>0</v>
      </c>
      <c r="AN268" s="29">
        <v>0</v>
      </c>
      <c r="AO268" s="15">
        <v>145000</v>
      </c>
      <c r="AP268" s="9" t="s">
        <v>68</v>
      </c>
      <c r="AQ268" s="9">
        <v>0</v>
      </c>
      <c r="AR268" s="11">
        <v>0</v>
      </c>
    </row>
    <row r="269" spans="1:44" ht="15.6" x14ac:dyDescent="0.3">
      <c r="A269" s="12" t="s">
        <v>2271</v>
      </c>
      <c r="B269" s="6" t="s">
        <v>8</v>
      </c>
      <c r="C269" s="7" t="s">
        <v>57</v>
      </c>
      <c r="D269" s="32">
        <v>43447</v>
      </c>
      <c r="E269" s="7">
        <v>2018</v>
      </c>
      <c r="F269" s="6" t="s">
        <v>2272</v>
      </c>
      <c r="G269" s="6" t="s">
        <v>2273</v>
      </c>
      <c r="H269" s="7" t="s">
        <v>72</v>
      </c>
      <c r="I269" s="6" t="s">
        <v>1076</v>
      </c>
      <c r="J269" s="6">
        <v>1</v>
      </c>
      <c r="K269" s="13" t="s">
        <v>2274</v>
      </c>
      <c r="L269" s="7" t="s">
        <v>72</v>
      </c>
      <c r="M269" s="6" t="s">
        <v>2274</v>
      </c>
      <c r="N269" s="6">
        <v>28906</v>
      </c>
      <c r="O269" s="6" t="s">
        <v>1079</v>
      </c>
      <c r="P269" s="14" t="s">
        <v>1080</v>
      </c>
      <c r="Q269" s="6">
        <v>335312</v>
      </c>
      <c r="R269" s="6" t="s">
        <v>65</v>
      </c>
      <c r="S269" s="7" t="s">
        <v>77</v>
      </c>
      <c r="T269" s="7" t="s">
        <v>65</v>
      </c>
      <c r="U269" s="6" t="s">
        <v>1616</v>
      </c>
      <c r="V269" s="11">
        <v>50000</v>
      </c>
      <c r="W269" s="11"/>
      <c r="X269" s="11"/>
      <c r="Y269" s="6">
        <v>18</v>
      </c>
      <c r="Z269" s="6">
        <v>375</v>
      </c>
      <c r="AA269" s="15">
        <v>30804</v>
      </c>
      <c r="AB269" s="15">
        <v>1620000</v>
      </c>
      <c r="AC269" s="6"/>
      <c r="AD269" s="6">
        <v>2</v>
      </c>
      <c r="AE269" s="10" t="s">
        <v>11</v>
      </c>
      <c r="AF269" s="15">
        <v>0</v>
      </c>
      <c r="AG269" s="21">
        <v>50000</v>
      </c>
      <c r="AH269" s="15"/>
      <c r="AI269" s="15"/>
      <c r="AJ269" s="7">
        <v>22</v>
      </c>
      <c r="AK269" s="6">
        <v>375</v>
      </c>
      <c r="AL269" s="15">
        <v>775</v>
      </c>
      <c r="AM269" s="15">
        <v>3053480</v>
      </c>
      <c r="AN269" s="29">
        <v>0</v>
      </c>
      <c r="AO269" s="15">
        <v>16667</v>
      </c>
      <c r="AP269" s="9" t="s">
        <v>133</v>
      </c>
      <c r="AQ269" s="9">
        <v>0</v>
      </c>
      <c r="AR269" s="11">
        <v>50000</v>
      </c>
    </row>
    <row r="270" spans="1:44" ht="15.6" x14ac:dyDescent="0.3">
      <c r="A270" s="12" t="s">
        <v>2275</v>
      </c>
      <c r="B270" s="6" t="s">
        <v>135</v>
      </c>
      <c r="C270" s="6" t="s">
        <v>57</v>
      </c>
      <c r="D270" s="32">
        <v>42930</v>
      </c>
      <c r="E270" s="6">
        <v>2018</v>
      </c>
      <c r="F270" s="6" t="s">
        <v>2276</v>
      </c>
      <c r="G270" s="6" t="s">
        <v>2276</v>
      </c>
      <c r="H270" s="6" t="s">
        <v>72</v>
      </c>
      <c r="I270" s="6" t="s">
        <v>2277</v>
      </c>
      <c r="J270" s="6">
        <v>2</v>
      </c>
      <c r="K270" s="6" t="s">
        <v>2278</v>
      </c>
      <c r="L270" s="6" t="s">
        <v>137</v>
      </c>
      <c r="M270" s="6" t="s">
        <v>2279</v>
      </c>
      <c r="N270" s="6">
        <v>28722</v>
      </c>
      <c r="O270" s="6" t="s">
        <v>2280</v>
      </c>
      <c r="P270" s="6" t="s">
        <v>2281</v>
      </c>
      <c r="Q270" s="6">
        <v>112120</v>
      </c>
      <c r="R270" s="6" t="s">
        <v>143</v>
      </c>
      <c r="S270" s="6" t="s">
        <v>77</v>
      </c>
      <c r="T270" s="6" t="s">
        <v>143</v>
      </c>
      <c r="U270" s="6" t="s">
        <v>144</v>
      </c>
      <c r="V270" s="26">
        <v>170625</v>
      </c>
      <c r="W270" s="11" t="s">
        <v>137</v>
      </c>
      <c r="X270" s="11" t="s">
        <v>137</v>
      </c>
      <c r="Y270" s="6" t="s">
        <v>143</v>
      </c>
      <c r="Z270" s="6" t="s">
        <v>143</v>
      </c>
      <c r="AA270" s="15" t="s">
        <v>143</v>
      </c>
      <c r="AB270" s="15" t="s">
        <v>143</v>
      </c>
      <c r="AC270" s="6" t="s">
        <v>137</v>
      </c>
      <c r="AD270" s="6" t="s">
        <v>137</v>
      </c>
      <c r="AE270" s="6" t="s">
        <v>11</v>
      </c>
      <c r="AF270" s="22">
        <v>0</v>
      </c>
      <c r="AG270" s="22">
        <v>135087.75</v>
      </c>
      <c r="AH270" s="15" t="s">
        <v>137</v>
      </c>
      <c r="AI270" s="15" t="s">
        <v>137</v>
      </c>
      <c r="AJ270" s="6" t="s">
        <v>143</v>
      </c>
      <c r="AK270" s="6" t="s">
        <v>143</v>
      </c>
      <c r="AL270" s="15" t="s">
        <v>143</v>
      </c>
      <c r="AM270" s="15" t="s">
        <v>143</v>
      </c>
      <c r="AN270" s="15" t="s">
        <v>145</v>
      </c>
      <c r="AO270" s="15" t="s">
        <v>143</v>
      </c>
      <c r="AP270" s="6" t="s">
        <v>143</v>
      </c>
      <c r="AQ270" s="11" t="s">
        <v>143</v>
      </c>
      <c r="AR270" s="11">
        <v>135087.75</v>
      </c>
    </row>
    <row r="271" spans="1:44" ht="15.6" x14ac:dyDescent="0.3">
      <c r="A271" s="12" t="s">
        <v>2282</v>
      </c>
      <c r="B271" s="6" t="s">
        <v>135</v>
      </c>
      <c r="C271" s="6" t="s">
        <v>57</v>
      </c>
      <c r="D271" s="32">
        <v>42930</v>
      </c>
      <c r="E271" s="6">
        <v>2018</v>
      </c>
      <c r="F271" s="6" t="s">
        <v>2283</v>
      </c>
      <c r="G271" s="6" t="s">
        <v>2283</v>
      </c>
      <c r="H271" s="6" t="s">
        <v>72</v>
      </c>
      <c r="I271" s="6" t="s">
        <v>173</v>
      </c>
      <c r="J271" s="6">
        <v>2</v>
      </c>
      <c r="K271" s="6" t="s">
        <v>2284</v>
      </c>
      <c r="L271" s="6" t="s">
        <v>72</v>
      </c>
      <c r="M271" s="6" t="s">
        <v>2285</v>
      </c>
      <c r="N271" s="6">
        <v>28151</v>
      </c>
      <c r="O271" s="6" t="s">
        <v>2286</v>
      </c>
      <c r="P271" s="6" t="s">
        <v>2287</v>
      </c>
      <c r="Q271" s="6">
        <v>322121</v>
      </c>
      <c r="R271" s="6" t="s">
        <v>143</v>
      </c>
      <c r="S271" s="6" t="s">
        <v>77</v>
      </c>
      <c r="T271" s="6" t="s">
        <v>143</v>
      </c>
      <c r="U271" s="6" t="s">
        <v>178</v>
      </c>
      <c r="V271" s="26">
        <v>1000000</v>
      </c>
      <c r="W271" s="11" t="s">
        <v>137</v>
      </c>
      <c r="X271" s="11" t="s">
        <v>137</v>
      </c>
      <c r="Y271" s="6" t="s">
        <v>143</v>
      </c>
      <c r="Z271" s="6" t="s">
        <v>143</v>
      </c>
      <c r="AA271" s="15" t="s">
        <v>143</v>
      </c>
      <c r="AB271" s="15" t="s">
        <v>143</v>
      </c>
      <c r="AC271" s="6" t="s">
        <v>137</v>
      </c>
      <c r="AD271" s="6" t="s">
        <v>137</v>
      </c>
      <c r="AE271" s="6" t="s">
        <v>11</v>
      </c>
      <c r="AF271" s="22">
        <v>0</v>
      </c>
      <c r="AG271" s="22">
        <v>1000000</v>
      </c>
      <c r="AH271" s="15" t="s">
        <v>137</v>
      </c>
      <c r="AI271" s="15" t="s">
        <v>137</v>
      </c>
      <c r="AJ271" s="6" t="s">
        <v>143</v>
      </c>
      <c r="AK271" s="6" t="s">
        <v>143</v>
      </c>
      <c r="AL271" s="15" t="s">
        <v>143</v>
      </c>
      <c r="AM271" s="15" t="s">
        <v>143</v>
      </c>
      <c r="AN271" s="15" t="s">
        <v>145</v>
      </c>
      <c r="AO271" s="15" t="s">
        <v>143</v>
      </c>
      <c r="AP271" s="6" t="s">
        <v>143</v>
      </c>
      <c r="AQ271" s="11" t="s">
        <v>143</v>
      </c>
      <c r="AR271" s="11">
        <v>1000000</v>
      </c>
    </row>
    <row r="272" spans="1:44" ht="15.6" x14ac:dyDescent="0.3">
      <c r="A272" s="12" t="s">
        <v>2288</v>
      </c>
      <c r="B272" s="6" t="s">
        <v>135</v>
      </c>
      <c r="C272" s="6" t="s">
        <v>57</v>
      </c>
      <c r="D272" s="32">
        <v>43018</v>
      </c>
      <c r="E272" s="6">
        <v>2018</v>
      </c>
      <c r="F272" s="6" t="s">
        <v>2289</v>
      </c>
      <c r="G272" s="6" t="s">
        <v>2289</v>
      </c>
      <c r="H272" s="6" t="s">
        <v>72</v>
      </c>
      <c r="I272" s="6" t="s">
        <v>690</v>
      </c>
      <c r="J272" s="6">
        <v>2</v>
      </c>
      <c r="K272" s="6" t="s">
        <v>2290</v>
      </c>
      <c r="L272" s="6" t="s">
        <v>57</v>
      </c>
      <c r="M272" s="6" t="s">
        <v>2291</v>
      </c>
      <c r="N272" s="6">
        <v>27017</v>
      </c>
      <c r="O272" s="6" t="s">
        <v>2292</v>
      </c>
      <c r="P272" s="6" t="s">
        <v>694</v>
      </c>
      <c r="Q272" s="6">
        <v>321219</v>
      </c>
      <c r="R272" s="6" t="s">
        <v>143</v>
      </c>
      <c r="S272" s="6" t="s">
        <v>77</v>
      </c>
      <c r="T272" s="6" t="s">
        <v>143</v>
      </c>
      <c r="U272" s="6" t="s">
        <v>144</v>
      </c>
      <c r="V272" s="26">
        <v>493480</v>
      </c>
      <c r="W272" s="11" t="s">
        <v>137</v>
      </c>
      <c r="X272" s="11" t="s">
        <v>137</v>
      </c>
      <c r="Y272" s="6" t="s">
        <v>143</v>
      </c>
      <c r="Z272" s="6" t="s">
        <v>143</v>
      </c>
      <c r="AA272" s="15" t="s">
        <v>143</v>
      </c>
      <c r="AB272" s="15" t="s">
        <v>143</v>
      </c>
      <c r="AC272" s="6" t="s">
        <v>137</v>
      </c>
      <c r="AD272" s="6" t="s">
        <v>137</v>
      </c>
      <c r="AE272" s="6" t="s">
        <v>11</v>
      </c>
      <c r="AF272" s="22">
        <v>0</v>
      </c>
      <c r="AG272" s="22">
        <v>493480</v>
      </c>
      <c r="AH272" s="15" t="s">
        <v>137</v>
      </c>
      <c r="AI272" s="15" t="s">
        <v>137</v>
      </c>
      <c r="AJ272" s="6" t="s">
        <v>143</v>
      </c>
      <c r="AK272" s="6" t="s">
        <v>143</v>
      </c>
      <c r="AL272" s="15" t="s">
        <v>143</v>
      </c>
      <c r="AM272" s="15" t="s">
        <v>143</v>
      </c>
      <c r="AN272" s="15" t="s">
        <v>145</v>
      </c>
      <c r="AO272" s="15" t="s">
        <v>143</v>
      </c>
      <c r="AP272" s="6" t="s">
        <v>143</v>
      </c>
      <c r="AQ272" s="11" t="s">
        <v>143</v>
      </c>
      <c r="AR272" s="11">
        <v>493480</v>
      </c>
    </row>
    <row r="273" spans="1:44" ht="15.6" x14ac:dyDescent="0.3">
      <c r="A273" s="12" t="s">
        <v>2293</v>
      </c>
      <c r="B273" s="6" t="s">
        <v>135</v>
      </c>
      <c r="C273" s="6" t="s">
        <v>57</v>
      </c>
      <c r="D273" s="32">
        <v>43018</v>
      </c>
      <c r="E273" s="6">
        <v>2018</v>
      </c>
      <c r="F273" s="6" t="s">
        <v>2294</v>
      </c>
      <c r="G273" s="6" t="s">
        <v>137</v>
      </c>
      <c r="H273" s="6" t="s">
        <v>137</v>
      </c>
      <c r="I273" s="6" t="s">
        <v>366</v>
      </c>
      <c r="J273" s="6">
        <v>1</v>
      </c>
      <c r="K273" s="6"/>
      <c r="L273" s="6" t="s">
        <v>137</v>
      </c>
      <c r="M273" s="6" t="s">
        <v>2295</v>
      </c>
      <c r="N273" s="6">
        <v>28353</v>
      </c>
      <c r="O273" s="6" t="s">
        <v>2296</v>
      </c>
      <c r="P273" s="6" t="s">
        <v>1783</v>
      </c>
      <c r="Q273" s="6" t="s">
        <v>143</v>
      </c>
      <c r="R273" s="6" t="s">
        <v>143</v>
      </c>
      <c r="S273" s="6" t="s">
        <v>143</v>
      </c>
      <c r="T273" s="6" t="s">
        <v>143</v>
      </c>
      <c r="U273" s="6" t="s">
        <v>178</v>
      </c>
      <c r="V273" s="26">
        <v>1000000</v>
      </c>
      <c r="W273" s="11" t="s">
        <v>137</v>
      </c>
      <c r="X273" s="11" t="s">
        <v>137</v>
      </c>
      <c r="Y273" s="6" t="s">
        <v>143</v>
      </c>
      <c r="Z273" s="6" t="s">
        <v>143</v>
      </c>
      <c r="AA273" s="15" t="s">
        <v>143</v>
      </c>
      <c r="AB273" s="15" t="s">
        <v>143</v>
      </c>
      <c r="AC273" s="6" t="s">
        <v>137</v>
      </c>
      <c r="AD273" s="6" t="s">
        <v>137</v>
      </c>
      <c r="AE273" s="6" t="s">
        <v>9</v>
      </c>
      <c r="AF273" s="22">
        <v>0</v>
      </c>
      <c r="AG273" s="22">
        <v>765573</v>
      </c>
      <c r="AH273" s="15" t="s">
        <v>137</v>
      </c>
      <c r="AI273" s="15" t="s">
        <v>137</v>
      </c>
      <c r="AJ273" s="6" t="s">
        <v>143</v>
      </c>
      <c r="AK273" s="6" t="s">
        <v>143</v>
      </c>
      <c r="AL273" s="15" t="s">
        <v>143</v>
      </c>
      <c r="AM273" s="15" t="s">
        <v>143</v>
      </c>
      <c r="AN273" s="15" t="s">
        <v>145</v>
      </c>
      <c r="AO273" s="15" t="s">
        <v>143</v>
      </c>
      <c r="AP273" s="6" t="s">
        <v>143</v>
      </c>
      <c r="AQ273" s="11" t="s">
        <v>143</v>
      </c>
      <c r="AR273" s="11">
        <v>765573</v>
      </c>
    </row>
    <row r="274" spans="1:44" ht="15.6" x14ac:dyDescent="0.3">
      <c r="A274" s="12" t="s">
        <v>2297</v>
      </c>
      <c r="B274" s="6" t="s">
        <v>135</v>
      </c>
      <c r="C274" s="6" t="s">
        <v>57</v>
      </c>
      <c r="D274" s="32">
        <v>43052</v>
      </c>
      <c r="E274" s="6">
        <v>2018</v>
      </c>
      <c r="F274" s="6" t="s">
        <v>2298</v>
      </c>
      <c r="G274" s="6" t="s">
        <v>2298</v>
      </c>
      <c r="H274" s="6" t="s">
        <v>72</v>
      </c>
      <c r="I274" s="6" t="s">
        <v>476</v>
      </c>
      <c r="J274" s="6">
        <v>2</v>
      </c>
      <c r="K274" s="6" t="s">
        <v>2299</v>
      </c>
      <c r="L274" s="6" t="s">
        <v>72</v>
      </c>
      <c r="M274" s="6" t="s">
        <v>2300</v>
      </c>
      <c r="N274" s="6">
        <v>28610</v>
      </c>
      <c r="O274" s="6" t="s">
        <v>2301</v>
      </c>
      <c r="P274" s="6" t="s">
        <v>2302</v>
      </c>
      <c r="Q274" s="6" t="s">
        <v>143</v>
      </c>
      <c r="R274" s="6" t="s">
        <v>143</v>
      </c>
      <c r="S274" s="6" t="s">
        <v>143</v>
      </c>
      <c r="T274" s="6" t="s">
        <v>143</v>
      </c>
      <c r="U274" s="6" t="s">
        <v>178</v>
      </c>
      <c r="V274" s="26">
        <v>1500000</v>
      </c>
      <c r="W274" s="11" t="s">
        <v>137</v>
      </c>
      <c r="X274" s="11" t="s">
        <v>137</v>
      </c>
      <c r="Y274" s="6" t="s">
        <v>143</v>
      </c>
      <c r="Z274" s="6" t="s">
        <v>143</v>
      </c>
      <c r="AA274" s="15" t="s">
        <v>143</v>
      </c>
      <c r="AB274" s="15" t="s">
        <v>143</v>
      </c>
      <c r="AC274" s="6" t="s">
        <v>137</v>
      </c>
      <c r="AD274" s="6" t="s">
        <v>137</v>
      </c>
      <c r="AE274" s="6" t="s">
        <v>9</v>
      </c>
      <c r="AF274" s="22">
        <v>1000000</v>
      </c>
      <c r="AG274" s="22">
        <v>0</v>
      </c>
      <c r="AH274" s="15" t="s">
        <v>137</v>
      </c>
      <c r="AI274" s="15" t="s">
        <v>137</v>
      </c>
      <c r="AJ274" s="6" t="s">
        <v>143</v>
      </c>
      <c r="AK274" s="6" t="s">
        <v>143</v>
      </c>
      <c r="AL274" s="15" t="s">
        <v>143</v>
      </c>
      <c r="AM274" s="15" t="s">
        <v>143</v>
      </c>
      <c r="AN274" s="15" t="s">
        <v>145</v>
      </c>
      <c r="AO274" s="15" t="s">
        <v>143</v>
      </c>
      <c r="AP274" s="6" t="s">
        <v>143</v>
      </c>
      <c r="AQ274" s="11" t="s">
        <v>143</v>
      </c>
      <c r="AR274" s="11">
        <v>0</v>
      </c>
    </row>
    <row r="275" spans="1:44" ht="15.6" x14ac:dyDescent="0.3">
      <c r="A275" s="12" t="s">
        <v>2303</v>
      </c>
      <c r="B275" s="6" t="s">
        <v>135</v>
      </c>
      <c r="C275" s="6" t="s">
        <v>57</v>
      </c>
      <c r="D275" s="32">
        <v>43052</v>
      </c>
      <c r="E275" s="6">
        <v>2018</v>
      </c>
      <c r="F275" s="6" t="s">
        <v>2304</v>
      </c>
      <c r="G275" s="6" t="s">
        <v>2304</v>
      </c>
      <c r="H275" s="6" t="s">
        <v>72</v>
      </c>
      <c r="I275" s="6" t="s">
        <v>476</v>
      </c>
      <c r="J275" s="6">
        <v>2</v>
      </c>
      <c r="K275" s="6" t="s">
        <v>2305</v>
      </c>
      <c r="L275" s="6" t="s">
        <v>72</v>
      </c>
      <c r="M275" s="6" t="s">
        <v>2306</v>
      </c>
      <c r="N275" s="6">
        <v>28613</v>
      </c>
      <c r="O275" s="6" t="s">
        <v>2307</v>
      </c>
      <c r="P275" s="6" t="s">
        <v>2308</v>
      </c>
      <c r="Q275" s="6">
        <v>325222</v>
      </c>
      <c r="R275" s="6" t="s">
        <v>143</v>
      </c>
      <c r="S275" s="6" t="s">
        <v>77</v>
      </c>
      <c r="T275" s="6" t="s">
        <v>143</v>
      </c>
      <c r="U275" s="6" t="s">
        <v>2309</v>
      </c>
      <c r="V275" s="26">
        <v>231000</v>
      </c>
      <c r="W275" s="11" t="s">
        <v>137</v>
      </c>
      <c r="X275" s="11" t="s">
        <v>137</v>
      </c>
      <c r="Y275" s="6" t="s">
        <v>143</v>
      </c>
      <c r="Z275" s="6" t="s">
        <v>143</v>
      </c>
      <c r="AA275" s="15" t="s">
        <v>143</v>
      </c>
      <c r="AB275" s="15" t="s">
        <v>143</v>
      </c>
      <c r="AC275" s="6" t="s">
        <v>137</v>
      </c>
      <c r="AD275" s="6" t="s">
        <v>137</v>
      </c>
      <c r="AE275" s="6" t="s">
        <v>11</v>
      </c>
      <c r="AF275" s="22">
        <v>0</v>
      </c>
      <c r="AG275" s="22">
        <v>217517</v>
      </c>
      <c r="AH275" s="15" t="s">
        <v>137</v>
      </c>
      <c r="AI275" s="15" t="s">
        <v>137</v>
      </c>
      <c r="AJ275" s="6" t="s">
        <v>143</v>
      </c>
      <c r="AK275" s="6" t="s">
        <v>143</v>
      </c>
      <c r="AL275" s="15" t="s">
        <v>143</v>
      </c>
      <c r="AM275" s="15" t="s">
        <v>143</v>
      </c>
      <c r="AN275" s="15" t="s">
        <v>145</v>
      </c>
      <c r="AO275" s="15" t="s">
        <v>143</v>
      </c>
      <c r="AP275" s="6" t="s">
        <v>143</v>
      </c>
      <c r="AQ275" s="11" t="s">
        <v>143</v>
      </c>
      <c r="AR275" s="11">
        <v>217517</v>
      </c>
    </row>
    <row r="276" spans="1:44" ht="15.6" x14ac:dyDescent="0.3">
      <c r="A276" s="12" t="s">
        <v>2310</v>
      </c>
      <c r="B276" s="6" t="s">
        <v>135</v>
      </c>
      <c r="C276" s="6" t="s">
        <v>57</v>
      </c>
      <c r="D276" s="32">
        <v>43052</v>
      </c>
      <c r="E276" s="6">
        <v>2018</v>
      </c>
      <c r="F276" s="6" t="s">
        <v>2311</v>
      </c>
      <c r="G276" s="6" t="s">
        <v>2311</v>
      </c>
      <c r="H276" s="6" t="s">
        <v>72</v>
      </c>
      <c r="I276" s="6" t="s">
        <v>1076</v>
      </c>
      <c r="J276" s="6">
        <v>1</v>
      </c>
      <c r="K276" s="6" t="s">
        <v>2312</v>
      </c>
      <c r="L276" s="6" t="s">
        <v>72</v>
      </c>
      <c r="M276" s="6" t="s">
        <v>2313</v>
      </c>
      <c r="N276" s="6">
        <v>28906</v>
      </c>
      <c r="O276" s="6" t="s">
        <v>2314</v>
      </c>
      <c r="P276" s="6" t="s">
        <v>2315</v>
      </c>
      <c r="Q276" s="6">
        <v>335999</v>
      </c>
      <c r="R276" s="6" t="s">
        <v>143</v>
      </c>
      <c r="S276" s="6" t="s">
        <v>77</v>
      </c>
      <c r="T276" s="6" t="s">
        <v>143</v>
      </c>
      <c r="U276" s="6" t="s">
        <v>178</v>
      </c>
      <c r="V276" s="26">
        <v>18750</v>
      </c>
      <c r="W276" s="11" t="s">
        <v>137</v>
      </c>
      <c r="X276" s="11" t="s">
        <v>137</v>
      </c>
      <c r="Y276" s="6" t="s">
        <v>143</v>
      </c>
      <c r="Z276" s="6" t="s">
        <v>143</v>
      </c>
      <c r="AA276" s="15" t="s">
        <v>143</v>
      </c>
      <c r="AB276" s="15" t="s">
        <v>143</v>
      </c>
      <c r="AC276" s="6" t="s">
        <v>137</v>
      </c>
      <c r="AD276" s="6" t="s">
        <v>137</v>
      </c>
      <c r="AE276" s="6" t="s">
        <v>10</v>
      </c>
      <c r="AF276" s="22">
        <v>0</v>
      </c>
      <c r="AG276" s="22">
        <v>0</v>
      </c>
      <c r="AH276" s="15" t="s">
        <v>137</v>
      </c>
      <c r="AI276" s="15" t="s">
        <v>137</v>
      </c>
      <c r="AJ276" s="6" t="s">
        <v>143</v>
      </c>
      <c r="AK276" s="6" t="s">
        <v>143</v>
      </c>
      <c r="AL276" s="15" t="s">
        <v>143</v>
      </c>
      <c r="AM276" s="15" t="s">
        <v>143</v>
      </c>
      <c r="AN276" s="15" t="s">
        <v>145</v>
      </c>
      <c r="AO276" s="15" t="s">
        <v>143</v>
      </c>
      <c r="AP276" s="6" t="s">
        <v>143</v>
      </c>
      <c r="AQ276" s="11" t="s">
        <v>143</v>
      </c>
      <c r="AR276" s="11">
        <v>0</v>
      </c>
    </row>
    <row r="277" spans="1:44" ht="15.6" x14ac:dyDescent="0.3">
      <c r="A277" s="12" t="s">
        <v>2316</v>
      </c>
      <c r="B277" s="6" t="s">
        <v>135</v>
      </c>
      <c r="C277" s="6" t="s">
        <v>57</v>
      </c>
      <c r="D277" s="32">
        <v>43052</v>
      </c>
      <c r="E277" s="6">
        <v>2018</v>
      </c>
      <c r="F277" s="6" t="s">
        <v>2317</v>
      </c>
      <c r="G277" s="6" t="s">
        <v>137</v>
      </c>
      <c r="H277" s="6" t="s">
        <v>137</v>
      </c>
      <c r="I277" s="6" t="s">
        <v>2318</v>
      </c>
      <c r="J277" s="6">
        <v>2</v>
      </c>
      <c r="K277" s="6" t="s">
        <v>2319</v>
      </c>
      <c r="L277" s="6" t="s">
        <v>137</v>
      </c>
      <c r="M277" s="6" t="s">
        <v>2320</v>
      </c>
      <c r="N277" s="6">
        <v>27028</v>
      </c>
      <c r="O277" s="6" t="s">
        <v>2321</v>
      </c>
      <c r="P277" s="6" t="s">
        <v>2322</v>
      </c>
      <c r="Q277" s="6" t="s">
        <v>143</v>
      </c>
      <c r="R277" s="6" t="s">
        <v>143</v>
      </c>
      <c r="S277" s="6" t="s">
        <v>143</v>
      </c>
      <c r="T277" s="6" t="s">
        <v>143</v>
      </c>
      <c r="U277" s="6" t="s">
        <v>2309</v>
      </c>
      <c r="V277" s="26">
        <v>377550</v>
      </c>
      <c r="W277" s="11" t="s">
        <v>137</v>
      </c>
      <c r="X277" s="11" t="s">
        <v>137</v>
      </c>
      <c r="Y277" s="6" t="s">
        <v>143</v>
      </c>
      <c r="Z277" s="6" t="s">
        <v>143</v>
      </c>
      <c r="AA277" s="15" t="s">
        <v>143</v>
      </c>
      <c r="AB277" s="15" t="s">
        <v>143</v>
      </c>
      <c r="AC277" s="6" t="s">
        <v>137</v>
      </c>
      <c r="AD277" s="6" t="s">
        <v>137</v>
      </c>
      <c r="AE277" s="6" t="s">
        <v>11</v>
      </c>
      <c r="AF277" s="22">
        <v>0</v>
      </c>
      <c r="AG277" s="22">
        <v>376083.69</v>
      </c>
      <c r="AH277" s="15" t="s">
        <v>137</v>
      </c>
      <c r="AI277" s="15" t="s">
        <v>137</v>
      </c>
      <c r="AJ277" s="6" t="s">
        <v>143</v>
      </c>
      <c r="AK277" s="6" t="s">
        <v>143</v>
      </c>
      <c r="AL277" s="15" t="s">
        <v>143</v>
      </c>
      <c r="AM277" s="15" t="s">
        <v>143</v>
      </c>
      <c r="AN277" s="15" t="s">
        <v>145</v>
      </c>
      <c r="AO277" s="15" t="s">
        <v>143</v>
      </c>
      <c r="AP277" s="6" t="s">
        <v>143</v>
      </c>
      <c r="AQ277" s="11" t="s">
        <v>143</v>
      </c>
      <c r="AR277" s="11">
        <v>376083.69</v>
      </c>
    </row>
    <row r="278" spans="1:44" ht="15.6" x14ac:dyDescent="0.3">
      <c r="A278" s="12" t="s">
        <v>2323</v>
      </c>
      <c r="B278" s="6" t="s">
        <v>135</v>
      </c>
      <c r="C278" s="6" t="s">
        <v>57</v>
      </c>
      <c r="D278" s="32">
        <v>43131</v>
      </c>
      <c r="E278" s="6">
        <v>2018</v>
      </c>
      <c r="F278" s="6" t="s">
        <v>2324</v>
      </c>
      <c r="G278" s="6" t="s">
        <v>137</v>
      </c>
      <c r="H278" s="6" t="s">
        <v>137</v>
      </c>
      <c r="I278" s="6" t="s">
        <v>198</v>
      </c>
      <c r="J278" s="6">
        <v>2</v>
      </c>
      <c r="K278" s="6" t="s">
        <v>2325</v>
      </c>
      <c r="L278" s="6" t="s">
        <v>137</v>
      </c>
      <c r="M278" s="6" t="s">
        <v>2326</v>
      </c>
      <c r="N278" s="6">
        <v>28001</v>
      </c>
      <c r="O278" s="6" t="s">
        <v>2327</v>
      </c>
      <c r="P278" s="6" t="s">
        <v>2328</v>
      </c>
      <c r="Q278" s="6" t="s">
        <v>143</v>
      </c>
      <c r="R278" s="6" t="s">
        <v>143</v>
      </c>
      <c r="S278" s="6" t="s">
        <v>143</v>
      </c>
      <c r="T278" s="6" t="s">
        <v>143</v>
      </c>
      <c r="U278" s="6" t="s">
        <v>178</v>
      </c>
      <c r="V278" s="26">
        <v>950000</v>
      </c>
      <c r="W278" s="11" t="s">
        <v>137</v>
      </c>
      <c r="X278" s="11" t="s">
        <v>137</v>
      </c>
      <c r="Y278" s="6" t="s">
        <v>143</v>
      </c>
      <c r="Z278" s="6" t="s">
        <v>143</v>
      </c>
      <c r="AA278" s="15" t="s">
        <v>143</v>
      </c>
      <c r="AB278" s="15" t="s">
        <v>143</v>
      </c>
      <c r="AC278" s="6" t="s">
        <v>137</v>
      </c>
      <c r="AD278" s="6" t="s">
        <v>137</v>
      </c>
      <c r="AE278" s="6" t="s">
        <v>11</v>
      </c>
      <c r="AF278" s="22">
        <v>0</v>
      </c>
      <c r="AG278" s="22">
        <v>950000</v>
      </c>
      <c r="AH278" s="15" t="s">
        <v>137</v>
      </c>
      <c r="AI278" s="15" t="s">
        <v>137</v>
      </c>
      <c r="AJ278" s="6" t="s">
        <v>143</v>
      </c>
      <c r="AK278" s="6" t="s">
        <v>143</v>
      </c>
      <c r="AL278" s="15" t="s">
        <v>143</v>
      </c>
      <c r="AM278" s="15" t="s">
        <v>143</v>
      </c>
      <c r="AN278" s="15" t="s">
        <v>145</v>
      </c>
      <c r="AO278" s="15" t="s">
        <v>143</v>
      </c>
      <c r="AP278" s="6" t="s">
        <v>143</v>
      </c>
      <c r="AQ278" s="11" t="s">
        <v>143</v>
      </c>
      <c r="AR278" s="11">
        <v>950000</v>
      </c>
    </row>
    <row r="279" spans="1:44" ht="15.6" x14ac:dyDescent="0.3">
      <c r="A279" s="12" t="s">
        <v>2329</v>
      </c>
      <c r="B279" s="6" t="s">
        <v>135</v>
      </c>
      <c r="C279" s="6" t="s">
        <v>57</v>
      </c>
      <c r="D279" s="32">
        <v>43131</v>
      </c>
      <c r="E279" s="6">
        <v>2018</v>
      </c>
      <c r="F279" s="6" t="s">
        <v>2330</v>
      </c>
      <c r="G279" s="6" t="s">
        <v>2330</v>
      </c>
      <c r="H279" s="6" t="s">
        <v>57</v>
      </c>
      <c r="I279" s="6" t="s">
        <v>82</v>
      </c>
      <c r="J279" s="6">
        <v>2</v>
      </c>
      <c r="K279" s="6" t="s">
        <v>2331</v>
      </c>
      <c r="L279" s="6" t="s">
        <v>57</v>
      </c>
      <c r="M279" s="6" t="s">
        <v>2332</v>
      </c>
      <c r="N279" s="6">
        <v>27293</v>
      </c>
      <c r="O279" s="6" t="s">
        <v>2333</v>
      </c>
      <c r="P279" s="6" t="s">
        <v>2334</v>
      </c>
      <c r="Q279" s="6">
        <v>321211</v>
      </c>
      <c r="R279" s="6" t="s">
        <v>143</v>
      </c>
      <c r="S279" s="6" t="s">
        <v>77</v>
      </c>
      <c r="T279" s="6" t="s">
        <v>143</v>
      </c>
      <c r="U279" s="6" t="s">
        <v>144</v>
      </c>
      <c r="V279" s="26">
        <v>2911773</v>
      </c>
      <c r="W279" s="11" t="s">
        <v>137</v>
      </c>
      <c r="X279" s="11" t="s">
        <v>137</v>
      </c>
      <c r="Y279" s="6" t="s">
        <v>143</v>
      </c>
      <c r="Z279" s="6" t="s">
        <v>143</v>
      </c>
      <c r="AA279" s="15" t="s">
        <v>143</v>
      </c>
      <c r="AB279" s="15" t="s">
        <v>143</v>
      </c>
      <c r="AC279" s="6" t="s">
        <v>137</v>
      </c>
      <c r="AD279" s="6" t="s">
        <v>137</v>
      </c>
      <c r="AE279" s="6" t="s">
        <v>11</v>
      </c>
      <c r="AF279" s="22">
        <v>0</v>
      </c>
      <c r="AG279" s="22">
        <v>2911773</v>
      </c>
      <c r="AH279" s="15" t="s">
        <v>137</v>
      </c>
      <c r="AI279" s="15" t="s">
        <v>137</v>
      </c>
      <c r="AJ279" s="6" t="s">
        <v>143</v>
      </c>
      <c r="AK279" s="6" t="s">
        <v>143</v>
      </c>
      <c r="AL279" s="15" t="s">
        <v>143</v>
      </c>
      <c r="AM279" s="15" t="s">
        <v>143</v>
      </c>
      <c r="AN279" s="15" t="s">
        <v>145</v>
      </c>
      <c r="AO279" s="15" t="s">
        <v>143</v>
      </c>
      <c r="AP279" s="6" t="s">
        <v>143</v>
      </c>
      <c r="AQ279" s="11" t="s">
        <v>143</v>
      </c>
      <c r="AR279" s="11">
        <v>2911773</v>
      </c>
    </row>
    <row r="280" spans="1:44" ht="15.6" x14ac:dyDescent="0.3">
      <c r="A280" s="12" t="s">
        <v>2335</v>
      </c>
      <c r="B280" s="6" t="s">
        <v>135</v>
      </c>
      <c r="C280" s="6" t="s">
        <v>57</v>
      </c>
      <c r="D280" s="32">
        <v>43193</v>
      </c>
      <c r="E280" s="6">
        <v>2018</v>
      </c>
      <c r="F280" s="6" t="s">
        <v>2336</v>
      </c>
      <c r="G280" s="6" t="s">
        <v>2336</v>
      </c>
      <c r="H280" s="6" t="s">
        <v>72</v>
      </c>
      <c r="I280" s="6" t="s">
        <v>1120</v>
      </c>
      <c r="J280" s="6">
        <v>1</v>
      </c>
      <c r="K280" s="6" t="s">
        <v>2337</v>
      </c>
      <c r="L280" s="6" t="s">
        <v>72</v>
      </c>
      <c r="M280" s="6" t="s">
        <v>2338</v>
      </c>
      <c r="N280" s="6">
        <v>27536</v>
      </c>
      <c r="O280" s="6" t="s">
        <v>2339</v>
      </c>
      <c r="P280" s="6" t="s">
        <v>2340</v>
      </c>
      <c r="Q280" s="6">
        <v>344410</v>
      </c>
      <c r="R280" s="6" t="s">
        <v>143</v>
      </c>
      <c r="S280" s="6" t="s">
        <v>77</v>
      </c>
      <c r="T280" s="6" t="s">
        <v>143</v>
      </c>
      <c r="U280" s="6" t="s">
        <v>144</v>
      </c>
      <c r="V280" s="26">
        <v>217272</v>
      </c>
      <c r="W280" s="11" t="s">
        <v>137</v>
      </c>
      <c r="X280" s="11" t="s">
        <v>137</v>
      </c>
      <c r="Y280" s="6" t="s">
        <v>143</v>
      </c>
      <c r="Z280" s="6" t="s">
        <v>143</v>
      </c>
      <c r="AA280" s="15" t="s">
        <v>143</v>
      </c>
      <c r="AB280" s="15" t="s">
        <v>143</v>
      </c>
      <c r="AC280" s="6" t="s">
        <v>137</v>
      </c>
      <c r="AD280" s="6" t="s">
        <v>137</v>
      </c>
      <c r="AE280" s="6" t="s">
        <v>11</v>
      </c>
      <c r="AF280" s="22">
        <v>0</v>
      </c>
      <c r="AG280" s="22">
        <v>200605.4</v>
      </c>
      <c r="AH280" s="15" t="s">
        <v>137</v>
      </c>
      <c r="AI280" s="15" t="s">
        <v>137</v>
      </c>
      <c r="AJ280" s="6" t="s">
        <v>143</v>
      </c>
      <c r="AK280" s="6" t="s">
        <v>143</v>
      </c>
      <c r="AL280" s="15" t="s">
        <v>143</v>
      </c>
      <c r="AM280" s="15" t="s">
        <v>143</v>
      </c>
      <c r="AN280" s="15" t="s">
        <v>145</v>
      </c>
      <c r="AO280" s="15" t="s">
        <v>143</v>
      </c>
      <c r="AP280" s="6" t="s">
        <v>143</v>
      </c>
      <c r="AQ280" s="11" t="s">
        <v>143</v>
      </c>
      <c r="AR280" s="11">
        <v>200605.4</v>
      </c>
    </row>
    <row r="281" spans="1:44" ht="15.6" x14ac:dyDescent="0.3">
      <c r="A281" s="12" t="s">
        <v>2341</v>
      </c>
      <c r="B281" s="6" t="s">
        <v>135</v>
      </c>
      <c r="C281" s="6" t="s">
        <v>57</v>
      </c>
      <c r="D281" s="32">
        <v>43287</v>
      </c>
      <c r="E281" s="6">
        <v>2018</v>
      </c>
      <c r="F281" s="6" t="s">
        <v>2342</v>
      </c>
      <c r="G281" s="6" t="s">
        <v>137</v>
      </c>
      <c r="H281" s="6" t="s">
        <v>137</v>
      </c>
      <c r="I281" s="6" t="s">
        <v>466</v>
      </c>
      <c r="J281" s="6">
        <v>1</v>
      </c>
      <c r="K281" s="6" t="s">
        <v>2343</v>
      </c>
      <c r="L281" s="6" t="s">
        <v>137</v>
      </c>
      <c r="M281" s="6" t="s">
        <v>1295</v>
      </c>
      <c r="N281" s="6">
        <v>28472</v>
      </c>
      <c r="O281" s="6" t="s">
        <v>1296</v>
      </c>
      <c r="P281" s="6" t="s">
        <v>1297</v>
      </c>
      <c r="Q281" s="6" t="s">
        <v>143</v>
      </c>
      <c r="R281" s="6" t="s">
        <v>143</v>
      </c>
      <c r="S281" s="6" t="s">
        <v>143</v>
      </c>
      <c r="T281" s="6" t="s">
        <v>143</v>
      </c>
      <c r="U281" s="6" t="s">
        <v>178</v>
      </c>
      <c r="V281" s="26">
        <v>2120938</v>
      </c>
      <c r="W281" s="11" t="s">
        <v>137</v>
      </c>
      <c r="X281" s="11" t="s">
        <v>137</v>
      </c>
      <c r="Y281" s="6" t="s">
        <v>143</v>
      </c>
      <c r="Z281" s="6" t="s">
        <v>143</v>
      </c>
      <c r="AA281" s="15" t="s">
        <v>143</v>
      </c>
      <c r="AB281" s="15" t="s">
        <v>143</v>
      </c>
      <c r="AC281" s="6" t="s">
        <v>137</v>
      </c>
      <c r="AD281" s="6" t="s">
        <v>137</v>
      </c>
      <c r="AE281" s="6" t="s">
        <v>9</v>
      </c>
      <c r="AF281" s="22">
        <v>415605</v>
      </c>
      <c r="AG281" s="22">
        <v>1705333</v>
      </c>
      <c r="AH281" s="15" t="s">
        <v>137</v>
      </c>
      <c r="AI281" s="15" t="s">
        <v>137</v>
      </c>
      <c r="AJ281" s="6" t="s">
        <v>143</v>
      </c>
      <c r="AK281" s="6" t="s">
        <v>143</v>
      </c>
      <c r="AL281" s="15" t="s">
        <v>143</v>
      </c>
      <c r="AM281" s="15" t="s">
        <v>143</v>
      </c>
      <c r="AN281" s="15" t="s">
        <v>145</v>
      </c>
      <c r="AO281" s="15" t="s">
        <v>143</v>
      </c>
      <c r="AP281" s="6" t="s">
        <v>143</v>
      </c>
      <c r="AQ281" s="11" t="s">
        <v>143</v>
      </c>
      <c r="AR281" s="11">
        <v>1705333</v>
      </c>
    </row>
    <row r="282" spans="1:44" ht="15.6" x14ac:dyDescent="0.3">
      <c r="A282" s="12" t="s">
        <v>2344</v>
      </c>
      <c r="B282" s="6" t="s">
        <v>135</v>
      </c>
      <c r="C282" s="6" t="s">
        <v>57</v>
      </c>
      <c r="D282" s="32">
        <v>43339</v>
      </c>
      <c r="E282" s="6">
        <v>2018</v>
      </c>
      <c r="F282" s="6" t="s">
        <v>2345</v>
      </c>
      <c r="G282" s="6" t="s">
        <v>137</v>
      </c>
      <c r="H282" s="6" t="s">
        <v>137</v>
      </c>
      <c r="I282" s="6" t="s">
        <v>375</v>
      </c>
      <c r="J282" s="6">
        <v>2</v>
      </c>
      <c r="K282" s="6" t="s">
        <v>2346</v>
      </c>
      <c r="L282" s="6" t="s">
        <v>137</v>
      </c>
      <c r="M282" s="6" t="s">
        <v>2347</v>
      </c>
      <c r="N282" s="6" t="s">
        <v>2348</v>
      </c>
      <c r="O282" s="6" t="s">
        <v>2349</v>
      </c>
      <c r="P282" s="6" t="s">
        <v>2350</v>
      </c>
      <c r="Q282" s="6" t="s">
        <v>143</v>
      </c>
      <c r="R282" s="6" t="s">
        <v>143</v>
      </c>
      <c r="S282" s="6" t="s">
        <v>143</v>
      </c>
      <c r="T282" s="6" t="s">
        <v>143</v>
      </c>
      <c r="U282" s="6" t="s">
        <v>144</v>
      </c>
      <c r="V282" s="26">
        <v>1514600</v>
      </c>
      <c r="W282" s="11" t="s">
        <v>137</v>
      </c>
      <c r="X282" s="11" t="s">
        <v>137</v>
      </c>
      <c r="Y282" s="6" t="s">
        <v>143</v>
      </c>
      <c r="Z282" s="6" t="s">
        <v>143</v>
      </c>
      <c r="AA282" s="15" t="s">
        <v>143</v>
      </c>
      <c r="AB282" s="15" t="s">
        <v>143</v>
      </c>
      <c r="AC282" s="6" t="s">
        <v>137</v>
      </c>
      <c r="AD282" s="6" t="s">
        <v>137</v>
      </c>
      <c r="AE282" s="6" t="s">
        <v>11</v>
      </c>
      <c r="AF282" s="22">
        <v>0</v>
      </c>
      <c r="AG282" s="22">
        <v>1514600</v>
      </c>
      <c r="AH282" s="15" t="s">
        <v>137</v>
      </c>
      <c r="AI282" s="15" t="s">
        <v>137</v>
      </c>
      <c r="AJ282" s="6" t="s">
        <v>143</v>
      </c>
      <c r="AK282" s="6" t="s">
        <v>143</v>
      </c>
      <c r="AL282" s="15" t="s">
        <v>143</v>
      </c>
      <c r="AM282" s="15" t="s">
        <v>143</v>
      </c>
      <c r="AN282" s="15" t="s">
        <v>145</v>
      </c>
      <c r="AO282" s="15" t="s">
        <v>143</v>
      </c>
      <c r="AP282" s="6" t="s">
        <v>143</v>
      </c>
      <c r="AQ282" s="11" t="s">
        <v>143</v>
      </c>
      <c r="AR282" s="11">
        <v>1514600</v>
      </c>
    </row>
    <row r="283" spans="1:44" ht="15.6" x14ac:dyDescent="0.3">
      <c r="A283" s="12" t="s">
        <v>2351</v>
      </c>
      <c r="B283" s="6" t="s">
        <v>135</v>
      </c>
      <c r="C283" s="6" t="s">
        <v>57</v>
      </c>
      <c r="D283" s="32">
        <v>43349</v>
      </c>
      <c r="E283" s="6">
        <v>2018</v>
      </c>
      <c r="F283" s="6" t="s">
        <v>2352</v>
      </c>
      <c r="G283" s="6" t="s">
        <v>137</v>
      </c>
      <c r="H283" s="6" t="s">
        <v>137</v>
      </c>
      <c r="I283" s="6" t="s">
        <v>873</v>
      </c>
      <c r="J283" s="6">
        <v>1</v>
      </c>
      <c r="K283" s="6" t="s">
        <v>2353</v>
      </c>
      <c r="L283" s="6" t="s">
        <v>137</v>
      </c>
      <c r="M283" s="6" t="s">
        <v>2354</v>
      </c>
      <c r="N283" s="6">
        <v>27573</v>
      </c>
      <c r="O283" s="6" t="s">
        <v>2355</v>
      </c>
      <c r="P283" s="6" t="s">
        <v>2356</v>
      </c>
      <c r="Q283" s="6" t="s">
        <v>143</v>
      </c>
      <c r="R283" s="6" t="s">
        <v>143</v>
      </c>
      <c r="S283" s="6" t="s">
        <v>143</v>
      </c>
      <c r="T283" s="6" t="s">
        <v>143</v>
      </c>
      <c r="U283" s="6" t="s">
        <v>144</v>
      </c>
      <c r="V283" s="26">
        <v>1604124.8</v>
      </c>
      <c r="W283" s="11" t="s">
        <v>137</v>
      </c>
      <c r="X283" s="11" t="s">
        <v>137</v>
      </c>
      <c r="Y283" s="6" t="s">
        <v>143</v>
      </c>
      <c r="Z283" s="6" t="s">
        <v>143</v>
      </c>
      <c r="AA283" s="15" t="s">
        <v>143</v>
      </c>
      <c r="AB283" s="15" t="s">
        <v>143</v>
      </c>
      <c r="AC283" s="6" t="s">
        <v>137</v>
      </c>
      <c r="AD283" s="6" t="s">
        <v>137</v>
      </c>
      <c r="AE283" s="6" t="s">
        <v>11</v>
      </c>
      <c r="AF283" s="22">
        <v>0</v>
      </c>
      <c r="AG283" s="22">
        <v>1083210.93</v>
      </c>
      <c r="AH283" s="15" t="s">
        <v>137</v>
      </c>
      <c r="AI283" s="15" t="s">
        <v>137</v>
      </c>
      <c r="AJ283" s="6" t="s">
        <v>143</v>
      </c>
      <c r="AK283" s="6" t="s">
        <v>143</v>
      </c>
      <c r="AL283" s="15" t="s">
        <v>143</v>
      </c>
      <c r="AM283" s="15" t="s">
        <v>143</v>
      </c>
      <c r="AN283" s="15" t="s">
        <v>145</v>
      </c>
      <c r="AO283" s="15" t="s">
        <v>143</v>
      </c>
      <c r="AP283" s="6" t="s">
        <v>143</v>
      </c>
      <c r="AQ283" s="11" t="s">
        <v>143</v>
      </c>
      <c r="AR283" s="11">
        <v>1083210.93</v>
      </c>
    </row>
    <row r="284" spans="1:44" ht="15.6" x14ac:dyDescent="0.3">
      <c r="A284" s="12" t="s">
        <v>2357</v>
      </c>
      <c r="B284" s="6" t="s">
        <v>135</v>
      </c>
      <c r="C284" s="6" t="s">
        <v>57</v>
      </c>
      <c r="D284" s="32">
        <v>43363</v>
      </c>
      <c r="E284" s="6">
        <v>2018</v>
      </c>
      <c r="F284" s="6" t="s">
        <v>2358</v>
      </c>
      <c r="G284" s="6" t="s">
        <v>137</v>
      </c>
      <c r="H284" s="6" t="s">
        <v>137</v>
      </c>
      <c r="I284" s="6" t="s">
        <v>1237</v>
      </c>
      <c r="J284" s="6">
        <v>2</v>
      </c>
      <c r="K284" s="6" t="s">
        <v>2359</v>
      </c>
      <c r="L284" s="6" t="s">
        <v>137</v>
      </c>
      <c r="M284" s="6" t="s">
        <v>2360</v>
      </c>
      <c r="N284" s="6">
        <v>27320</v>
      </c>
      <c r="O284" s="6" t="s">
        <v>2361</v>
      </c>
      <c r="P284" s="6" t="s">
        <v>2362</v>
      </c>
      <c r="Q284" s="6" t="s">
        <v>143</v>
      </c>
      <c r="R284" s="6" t="s">
        <v>143</v>
      </c>
      <c r="S284" s="6" t="s">
        <v>143</v>
      </c>
      <c r="T284" s="6" t="s">
        <v>143</v>
      </c>
      <c r="U284" s="6" t="s">
        <v>186</v>
      </c>
      <c r="V284" s="26">
        <v>1672435</v>
      </c>
      <c r="W284" s="11" t="s">
        <v>137</v>
      </c>
      <c r="X284" s="11" t="s">
        <v>137</v>
      </c>
      <c r="Y284" s="6" t="s">
        <v>143</v>
      </c>
      <c r="Z284" s="6" t="s">
        <v>143</v>
      </c>
      <c r="AA284" s="15" t="s">
        <v>143</v>
      </c>
      <c r="AB284" s="15" t="s">
        <v>143</v>
      </c>
      <c r="AC284" s="6" t="s">
        <v>137</v>
      </c>
      <c r="AD284" s="6" t="s">
        <v>137</v>
      </c>
      <c r="AE284" s="6" t="s">
        <v>9</v>
      </c>
      <c r="AF284" s="22">
        <v>1672435</v>
      </c>
      <c r="AG284" s="22">
        <v>0</v>
      </c>
      <c r="AH284" s="15" t="s">
        <v>137</v>
      </c>
      <c r="AI284" s="15" t="s">
        <v>137</v>
      </c>
      <c r="AJ284" s="6" t="s">
        <v>143</v>
      </c>
      <c r="AK284" s="6" t="s">
        <v>143</v>
      </c>
      <c r="AL284" s="15" t="s">
        <v>143</v>
      </c>
      <c r="AM284" s="15" t="s">
        <v>143</v>
      </c>
      <c r="AN284" s="15" t="s">
        <v>145</v>
      </c>
      <c r="AO284" s="15" t="s">
        <v>143</v>
      </c>
      <c r="AP284" s="6" t="s">
        <v>143</v>
      </c>
      <c r="AQ284" s="11" t="s">
        <v>143</v>
      </c>
      <c r="AR284" s="11">
        <v>0</v>
      </c>
    </row>
    <row r="285" spans="1:44" ht="15.6" x14ac:dyDescent="0.3">
      <c r="A285" s="12" t="s">
        <v>2363</v>
      </c>
      <c r="B285" s="6" t="s">
        <v>135</v>
      </c>
      <c r="C285" s="6" t="s">
        <v>57</v>
      </c>
      <c r="D285" s="32">
        <v>43363</v>
      </c>
      <c r="E285" s="6">
        <v>2018</v>
      </c>
      <c r="F285" s="6" t="s">
        <v>2364</v>
      </c>
      <c r="G285" s="6" t="s">
        <v>137</v>
      </c>
      <c r="H285" s="6" t="s">
        <v>137</v>
      </c>
      <c r="I285" s="6" t="s">
        <v>90</v>
      </c>
      <c r="J285" s="6">
        <v>2</v>
      </c>
      <c r="K285" s="6" t="s">
        <v>2365</v>
      </c>
      <c r="L285" s="6" t="s">
        <v>137</v>
      </c>
      <c r="M285" s="6" t="s">
        <v>2366</v>
      </c>
      <c r="N285" s="6">
        <v>27530</v>
      </c>
      <c r="O285" s="6" t="s">
        <v>2367</v>
      </c>
      <c r="P285" s="6" t="s">
        <v>2368</v>
      </c>
      <c r="Q285" s="6" t="s">
        <v>143</v>
      </c>
      <c r="R285" s="6" t="s">
        <v>143</v>
      </c>
      <c r="S285" s="6" t="s">
        <v>143</v>
      </c>
      <c r="T285" s="6" t="s">
        <v>143</v>
      </c>
      <c r="U285" s="6" t="s">
        <v>1279</v>
      </c>
      <c r="V285" s="26">
        <v>1785000</v>
      </c>
      <c r="W285" s="11" t="s">
        <v>137</v>
      </c>
      <c r="X285" s="11" t="s">
        <v>137</v>
      </c>
      <c r="Y285" s="6" t="s">
        <v>143</v>
      </c>
      <c r="Z285" s="6" t="s">
        <v>143</v>
      </c>
      <c r="AA285" s="15" t="s">
        <v>143</v>
      </c>
      <c r="AB285" s="15" t="s">
        <v>143</v>
      </c>
      <c r="AC285" s="6" t="s">
        <v>137</v>
      </c>
      <c r="AD285" s="6" t="s">
        <v>137</v>
      </c>
      <c r="AE285" s="6" t="s">
        <v>9</v>
      </c>
      <c r="AF285" s="22">
        <v>1655595.75</v>
      </c>
      <c r="AG285" s="22">
        <v>129404</v>
      </c>
      <c r="AH285" s="15" t="s">
        <v>137</v>
      </c>
      <c r="AI285" s="15" t="s">
        <v>137</v>
      </c>
      <c r="AJ285" s="6" t="s">
        <v>143</v>
      </c>
      <c r="AK285" s="6" t="s">
        <v>143</v>
      </c>
      <c r="AL285" s="15" t="s">
        <v>143</v>
      </c>
      <c r="AM285" s="15" t="s">
        <v>143</v>
      </c>
      <c r="AN285" s="15" t="s">
        <v>145</v>
      </c>
      <c r="AO285" s="15" t="s">
        <v>143</v>
      </c>
      <c r="AP285" s="6" t="s">
        <v>143</v>
      </c>
      <c r="AQ285" s="11" t="s">
        <v>143</v>
      </c>
      <c r="AR285" s="11">
        <v>129404</v>
      </c>
    </row>
    <row r="286" spans="1:44" ht="15.6" x14ac:dyDescent="0.3">
      <c r="A286" s="12" t="s">
        <v>2369</v>
      </c>
      <c r="B286" s="6" t="s">
        <v>135</v>
      </c>
      <c r="C286" s="6" t="s">
        <v>57</v>
      </c>
      <c r="D286" s="32">
        <v>43378</v>
      </c>
      <c r="E286" s="6">
        <v>2018</v>
      </c>
      <c r="F286" s="6" t="s">
        <v>2370</v>
      </c>
      <c r="G286" s="6" t="s">
        <v>137</v>
      </c>
      <c r="H286" s="6" t="s">
        <v>137</v>
      </c>
      <c r="I286" s="6" t="s">
        <v>1120</v>
      </c>
      <c r="J286" s="6">
        <v>1</v>
      </c>
      <c r="K286" s="6" t="s">
        <v>2371</v>
      </c>
      <c r="L286" s="6" t="s">
        <v>137</v>
      </c>
      <c r="M286" s="6" t="s">
        <v>2372</v>
      </c>
      <c r="N286" s="6">
        <v>27536</v>
      </c>
      <c r="O286" s="6" t="s">
        <v>2373</v>
      </c>
      <c r="P286" s="6" t="s">
        <v>2374</v>
      </c>
      <c r="Q286" s="6" t="s">
        <v>143</v>
      </c>
      <c r="R286" s="6" t="s">
        <v>143</v>
      </c>
      <c r="S286" s="6" t="s">
        <v>143</v>
      </c>
      <c r="T286" s="6" t="s">
        <v>143</v>
      </c>
      <c r="U286" s="6" t="s">
        <v>1279</v>
      </c>
      <c r="V286" s="26">
        <v>2456575</v>
      </c>
      <c r="W286" s="11" t="s">
        <v>137</v>
      </c>
      <c r="X286" s="11" t="s">
        <v>137</v>
      </c>
      <c r="Y286" s="6" t="s">
        <v>143</v>
      </c>
      <c r="Z286" s="6" t="s">
        <v>143</v>
      </c>
      <c r="AA286" s="15" t="s">
        <v>143</v>
      </c>
      <c r="AB286" s="15" t="s">
        <v>143</v>
      </c>
      <c r="AC286" s="6" t="s">
        <v>137</v>
      </c>
      <c r="AD286" s="6" t="s">
        <v>137</v>
      </c>
      <c r="AE286" s="6" t="s">
        <v>11</v>
      </c>
      <c r="AF286" s="22">
        <v>0</v>
      </c>
      <c r="AG286" s="22">
        <v>2456024</v>
      </c>
      <c r="AH286" s="15" t="s">
        <v>137</v>
      </c>
      <c r="AI286" s="15" t="s">
        <v>137</v>
      </c>
      <c r="AJ286" s="6" t="s">
        <v>143</v>
      </c>
      <c r="AK286" s="6" t="s">
        <v>143</v>
      </c>
      <c r="AL286" s="15" t="s">
        <v>143</v>
      </c>
      <c r="AM286" s="15" t="s">
        <v>143</v>
      </c>
      <c r="AN286" s="15" t="s">
        <v>145</v>
      </c>
      <c r="AO286" s="15" t="s">
        <v>143</v>
      </c>
      <c r="AP286" s="6" t="s">
        <v>143</v>
      </c>
      <c r="AQ286" s="11" t="s">
        <v>143</v>
      </c>
      <c r="AR286" s="11">
        <v>2456024</v>
      </c>
    </row>
    <row r="287" spans="1:44" ht="15.6" x14ac:dyDescent="0.3">
      <c r="A287" s="12" t="s">
        <v>2375</v>
      </c>
      <c r="B287" s="6" t="s">
        <v>135</v>
      </c>
      <c r="C287" s="6" t="s">
        <v>57</v>
      </c>
      <c r="D287" s="32">
        <v>43378</v>
      </c>
      <c r="E287" s="6">
        <v>2018</v>
      </c>
      <c r="F287" s="6" t="s">
        <v>2376</v>
      </c>
      <c r="G287" s="6" t="s">
        <v>137</v>
      </c>
      <c r="H287" s="6" t="s">
        <v>137</v>
      </c>
      <c r="I287" s="6" t="s">
        <v>2377</v>
      </c>
      <c r="J287" s="6">
        <v>1</v>
      </c>
      <c r="K287" s="6" t="s">
        <v>2378</v>
      </c>
      <c r="L287" s="6" t="s">
        <v>137</v>
      </c>
      <c r="M287" s="6" t="s">
        <v>2379</v>
      </c>
      <c r="N287" s="6">
        <v>27921</v>
      </c>
      <c r="O287" s="6" t="s">
        <v>2380</v>
      </c>
      <c r="P287" s="6" t="s">
        <v>2381</v>
      </c>
      <c r="Q287" s="6" t="s">
        <v>143</v>
      </c>
      <c r="R287" s="6" t="s">
        <v>143</v>
      </c>
      <c r="S287" s="6" t="s">
        <v>143</v>
      </c>
      <c r="T287" s="6" t="s">
        <v>143</v>
      </c>
      <c r="U287" s="6" t="s">
        <v>2382</v>
      </c>
      <c r="V287" s="26">
        <v>1580000</v>
      </c>
      <c r="W287" s="11" t="s">
        <v>137</v>
      </c>
      <c r="X287" s="11" t="s">
        <v>137</v>
      </c>
      <c r="Y287" s="6" t="s">
        <v>143</v>
      </c>
      <c r="Z287" s="6" t="s">
        <v>143</v>
      </c>
      <c r="AA287" s="15" t="s">
        <v>143</v>
      </c>
      <c r="AB287" s="15" t="s">
        <v>143</v>
      </c>
      <c r="AC287" s="6" t="s">
        <v>137</v>
      </c>
      <c r="AD287" s="6" t="s">
        <v>137</v>
      </c>
      <c r="AE287" s="6" t="s">
        <v>9</v>
      </c>
      <c r="AF287" s="22">
        <v>699867.76</v>
      </c>
      <c r="AG287" s="22">
        <v>880132.24</v>
      </c>
      <c r="AH287" s="15" t="s">
        <v>137</v>
      </c>
      <c r="AI287" s="15" t="s">
        <v>137</v>
      </c>
      <c r="AJ287" s="6" t="s">
        <v>143</v>
      </c>
      <c r="AK287" s="6" t="s">
        <v>143</v>
      </c>
      <c r="AL287" s="15" t="s">
        <v>143</v>
      </c>
      <c r="AM287" s="15" t="s">
        <v>143</v>
      </c>
      <c r="AN287" s="15" t="s">
        <v>145</v>
      </c>
      <c r="AO287" s="15" t="s">
        <v>143</v>
      </c>
      <c r="AP287" s="6" t="s">
        <v>143</v>
      </c>
      <c r="AQ287" s="11" t="s">
        <v>143</v>
      </c>
      <c r="AR287" s="11">
        <v>880132.24</v>
      </c>
    </row>
    <row r="288" spans="1:44" ht="15.6" x14ac:dyDescent="0.3">
      <c r="A288" s="12" t="s">
        <v>2383</v>
      </c>
      <c r="B288" s="6" t="s">
        <v>135</v>
      </c>
      <c r="C288" s="6" t="s">
        <v>57</v>
      </c>
      <c r="D288" s="32">
        <v>43378</v>
      </c>
      <c r="E288" s="6">
        <v>2018</v>
      </c>
      <c r="F288" s="6" t="s">
        <v>2384</v>
      </c>
      <c r="G288" s="6" t="s">
        <v>137</v>
      </c>
      <c r="H288" s="6" t="s">
        <v>137</v>
      </c>
      <c r="I288" s="6" t="s">
        <v>2385</v>
      </c>
      <c r="J288" s="6">
        <v>2</v>
      </c>
      <c r="K288" s="6" t="s">
        <v>2386</v>
      </c>
      <c r="L288" s="6" t="s">
        <v>137</v>
      </c>
      <c r="M288" s="6" t="s">
        <v>2387</v>
      </c>
      <c r="N288" s="6">
        <v>28139</v>
      </c>
      <c r="O288" s="6" t="s">
        <v>2388</v>
      </c>
      <c r="P288" s="6" t="s">
        <v>2389</v>
      </c>
      <c r="Q288" s="6" t="s">
        <v>143</v>
      </c>
      <c r="R288" s="6" t="s">
        <v>143</v>
      </c>
      <c r="S288" s="6" t="s">
        <v>143</v>
      </c>
      <c r="T288" s="6" t="s">
        <v>143</v>
      </c>
      <c r="U288" s="6" t="s">
        <v>178</v>
      </c>
      <c r="V288" s="26">
        <v>675500</v>
      </c>
      <c r="W288" s="11" t="s">
        <v>137</v>
      </c>
      <c r="X288" s="11" t="s">
        <v>137</v>
      </c>
      <c r="Y288" s="6" t="s">
        <v>143</v>
      </c>
      <c r="Z288" s="6" t="s">
        <v>143</v>
      </c>
      <c r="AA288" s="15" t="s">
        <v>143</v>
      </c>
      <c r="AB288" s="15" t="s">
        <v>143</v>
      </c>
      <c r="AC288" s="6" t="s">
        <v>137</v>
      </c>
      <c r="AD288" s="6" t="s">
        <v>137</v>
      </c>
      <c r="AE288" s="6" t="s">
        <v>11</v>
      </c>
      <c r="AF288" s="22">
        <v>0</v>
      </c>
      <c r="AG288" s="22">
        <v>580103</v>
      </c>
      <c r="AH288" s="15" t="s">
        <v>137</v>
      </c>
      <c r="AI288" s="15" t="s">
        <v>137</v>
      </c>
      <c r="AJ288" s="6" t="s">
        <v>143</v>
      </c>
      <c r="AK288" s="6" t="s">
        <v>143</v>
      </c>
      <c r="AL288" s="15" t="s">
        <v>143</v>
      </c>
      <c r="AM288" s="15" t="s">
        <v>143</v>
      </c>
      <c r="AN288" s="15" t="s">
        <v>145</v>
      </c>
      <c r="AO288" s="15" t="s">
        <v>143</v>
      </c>
      <c r="AP288" s="6" t="s">
        <v>143</v>
      </c>
      <c r="AQ288" s="11" t="s">
        <v>143</v>
      </c>
      <c r="AR288" s="11">
        <v>580103</v>
      </c>
    </row>
    <row r="289" spans="1:44" ht="15.6" x14ac:dyDescent="0.3">
      <c r="A289" s="12" t="s">
        <v>2390</v>
      </c>
      <c r="B289" s="6" t="s">
        <v>135</v>
      </c>
      <c r="C289" s="6" t="s">
        <v>57</v>
      </c>
      <c r="D289" s="32">
        <v>43402</v>
      </c>
      <c r="E289" s="6">
        <v>2018</v>
      </c>
      <c r="F289" s="6" t="s">
        <v>2391</v>
      </c>
      <c r="G289" s="6" t="s">
        <v>137</v>
      </c>
      <c r="H289" s="6" t="s">
        <v>137</v>
      </c>
      <c r="I289" s="6" t="s">
        <v>2392</v>
      </c>
      <c r="J289" s="6">
        <v>1</v>
      </c>
      <c r="K289" s="6" t="s">
        <v>2393</v>
      </c>
      <c r="L289" s="6" t="s">
        <v>137</v>
      </c>
      <c r="M289" s="6" t="s">
        <v>2394</v>
      </c>
      <c r="N289" s="6">
        <v>27892</v>
      </c>
      <c r="O289" s="6" t="s">
        <v>2395</v>
      </c>
      <c r="P289" s="6" t="s">
        <v>2396</v>
      </c>
      <c r="Q289" s="6" t="s">
        <v>143</v>
      </c>
      <c r="R289" s="6" t="s">
        <v>143</v>
      </c>
      <c r="S289" s="6" t="s">
        <v>143</v>
      </c>
      <c r="T289" s="6" t="s">
        <v>143</v>
      </c>
      <c r="U289" s="6" t="s">
        <v>186</v>
      </c>
      <c r="V289" s="26">
        <v>1013940</v>
      </c>
      <c r="W289" s="11" t="s">
        <v>137</v>
      </c>
      <c r="X289" s="11" t="s">
        <v>137</v>
      </c>
      <c r="Y289" s="6" t="s">
        <v>143</v>
      </c>
      <c r="Z289" s="6" t="s">
        <v>143</v>
      </c>
      <c r="AA289" s="15" t="s">
        <v>143</v>
      </c>
      <c r="AB289" s="15" t="s">
        <v>143</v>
      </c>
      <c r="AC289" s="6" t="s">
        <v>137</v>
      </c>
      <c r="AD289" s="6" t="s">
        <v>137</v>
      </c>
      <c r="AE289" s="6" t="s">
        <v>11</v>
      </c>
      <c r="AF289" s="22">
        <v>0</v>
      </c>
      <c r="AG289" s="22">
        <v>990361</v>
      </c>
      <c r="AH289" s="15" t="s">
        <v>137</v>
      </c>
      <c r="AI289" s="15" t="s">
        <v>137</v>
      </c>
      <c r="AJ289" s="6" t="s">
        <v>143</v>
      </c>
      <c r="AK289" s="6" t="s">
        <v>143</v>
      </c>
      <c r="AL289" s="15" t="s">
        <v>143</v>
      </c>
      <c r="AM289" s="15" t="s">
        <v>143</v>
      </c>
      <c r="AN289" s="15" t="s">
        <v>145</v>
      </c>
      <c r="AO289" s="15" t="s">
        <v>143</v>
      </c>
      <c r="AP289" s="6" t="s">
        <v>143</v>
      </c>
      <c r="AQ289" s="11" t="s">
        <v>143</v>
      </c>
      <c r="AR289" s="11">
        <v>990361</v>
      </c>
    </row>
    <row r="290" spans="1:44" ht="15.6" x14ac:dyDescent="0.3">
      <c r="A290" s="12" t="s">
        <v>2397</v>
      </c>
      <c r="B290" s="6" t="s">
        <v>135</v>
      </c>
      <c r="C290" s="6" t="s">
        <v>57</v>
      </c>
      <c r="D290" s="32">
        <v>43406</v>
      </c>
      <c r="E290" s="6">
        <v>2018</v>
      </c>
      <c r="F290" s="6" t="s">
        <v>2398</v>
      </c>
      <c r="G290" s="6" t="s">
        <v>2398</v>
      </c>
      <c r="H290" s="6" t="s">
        <v>72</v>
      </c>
      <c r="I290" s="6" t="s">
        <v>1017</v>
      </c>
      <c r="J290" s="6">
        <v>1</v>
      </c>
      <c r="K290" s="6" t="s">
        <v>2399</v>
      </c>
      <c r="L290" s="6" t="s">
        <v>72</v>
      </c>
      <c r="M290" s="6" t="s">
        <v>1800</v>
      </c>
      <c r="N290" s="6">
        <v>27886</v>
      </c>
      <c r="O290" s="6" t="s">
        <v>1801</v>
      </c>
      <c r="P290" s="6" t="s">
        <v>1802</v>
      </c>
      <c r="Q290" s="6">
        <v>493110</v>
      </c>
      <c r="R290" s="6" t="s">
        <v>143</v>
      </c>
      <c r="S290" s="6" t="s">
        <v>328</v>
      </c>
      <c r="T290" s="6" t="s">
        <v>143</v>
      </c>
      <c r="U290" s="6" t="s">
        <v>186</v>
      </c>
      <c r="V290" s="26">
        <v>540000</v>
      </c>
      <c r="W290" s="11" t="s">
        <v>137</v>
      </c>
      <c r="X290" s="11" t="s">
        <v>137</v>
      </c>
      <c r="Y290" s="6" t="s">
        <v>143</v>
      </c>
      <c r="Z290" s="6" t="s">
        <v>143</v>
      </c>
      <c r="AA290" s="15" t="s">
        <v>143</v>
      </c>
      <c r="AB290" s="15" t="s">
        <v>143</v>
      </c>
      <c r="AC290" s="6" t="s">
        <v>137</v>
      </c>
      <c r="AD290" s="6" t="s">
        <v>137</v>
      </c>
      <c r="AE290" s="6" t="s">
        <v>11</v>
      </c>
      <c r="AF290" s="22">
        <v>0</v>
      </c>
      <c r="AG290" s="22">
        <v>530539</v>
      </c>
      <c r="AH290" s="15" t="s">
        <v>137</v>
      </c>
      <c r="AI290" s="15" t="s">
        <v>137</v>
      </c>
      <c r="AJ290" s="6" t="s">
        <v>143</v>
      </c>
      <c r="AK290" s="6" t="s">
        <v>143</v>
      </c>
      <c r="AL290" s="15" t="s">
        <v>143</v>
      </c>
      <c r="AM290" s="15" t="s">
        <v>143</v>
      </c>
      <c r="AN290" s="15" t="s">
        <v>145</v>
      </c>
      <c r="AO290" s="15" t="s">
        <v>143</v>
      </c>
      <c r="AP290" s="6" t="s">
        <v>143</v>
      </c>
      <c r="AQ290" s="11" t="s">
        <v>143</v>
      </c>
      <c r="AR290" s="11">
        <v>530539</v>
      </c>
    </row>
    <row r="291" spans="1:44" ht="15.6" x14ac:dyDescent="0.3">
      <c r="A291" s="12" t="s">
        <v>2400</v>
      </c>
      <c r="B291" s="12" t="s">
        <v>254</v>
      </c>
      <c r="C291" s="12" t="s">
        <v>57</v>
      </c>
      <c r="D291" s="17" t="s">
        <v>2401</v>
      </c>
      <c r="E291" s="12">
        <v>2018</v>
      </c>
      <c r="F291" s="12" t="s">
        <v>2402</v>
      </c>
      <c r="G291" s="12" t="s">
        <v>2403</v>
      </c>
      <c r="H291" s="12" t="s">
        <v>72</v>
      </c>
      <c r="I291" s="12" t="s">
        <v>113</v>
      </c>
      <c r="J291" s="12">
        <v>3</v>
      </c>
      <c r="K291" s="12" t="s">
        <v>2404</v>
      </c>
      <c r="L291" s="12" t="s">
        <v>57</v>
      </c>
      <c r="M291" s="12" t="s">
        <v>2405</v>
      </c>
      <c r="N291" s="12" t="s">
        <v>2406</v>
      </c>
      <c r="O291" s="12" t="s">
        <v>2407</v>
      </c>
      <c r="P291" s="12" t="s">
        <v>2408</v>
      </c>
      <c r="Q291" s="12">
        <v>311412</v>
      </c>
      <c r="R291" s="12" t="s">
        <v>263</v>
      </c>
      <c r="S291" s="12" t="s">
        <v>77</v>
      </c>
      <c r="T291" s="12" t="s">
        <v>263</v>
      </c>
      <c r="U291" s="12" t="s">
        <v>2409</v>
      </c>
      <c r="V291" s="27">
        <v>2528000</v>
      </c>
      <c r="W291" s="27">
        <v>1896000</v>
      </c>
      <c r="X291" s="27">
        <v>632000</v>
      </c>
      <c r="Y291" s="12">
        <v>275</v>
      </c>
      <c r="Z291" s="12">
        <v>7</v>
      </c>
      <c r="AA291" s="23">
        <v>38005</v>
      </c>
      <c r="AB291" s="23">
        <v>8910000</v>
      </c>
      <c r="AC291" s="12">
        <v>2</v>
      </c>
      <c r="AD291" s="12">
        <v>12</v>
      </c>
      <c r="AE291" s="12" t="s">
        <v>9</v>
      </c>
      <c r="AF291" s="23">
        <v>1773750</v>
      </c>
      <c r="AG291" s="23">
        <v>0</v>
      </c>
      <c r="AH291" s="23">
        <v>591250</v>
      </c>
      <c r="AI291" s="23">
        <v>0</v>
      </c>
      <c r="AJ291" s="12">
        <v>29</v>
      </c>
      <c r="AK291" s="12">
        <v>7</v>
      </c>
      <c r="AL291" s="23">
        <v>24467</v>
      </c>
      <c r="AM291" s="23">
        <v>7003214</v>
      </c>
      <c r="AN291" s="23" t="s">
        <v>263</v>
      </c>
      <c r="AO291" s="23">
        <v>430000</v>
      </c>
      <c r="AP291" s="12" t="s">
        <v>267</v>
      </c>
      <c r="AQ291" s="27">
        <v>225000</v>
      </c>
      <c r="AR291" s="11">
        <f t="shared" ref="AR291:AR315" si="4">IFERROR(AG291-AN291,AG291)</f>
        <v>0</v>
      </c>
    </row>
    <row r="292" spans="1:44" ht="15.6" x14ac:dyDescent="0.3">
      <c r="A292" s="12" t="s">
        <v>2410</v>
      </c>
      <c r="B292" s="12" t="s">
        <v>254</v>
      </c>
      <c r="C292" s="12" t="s">
        <v>57</v>
      </c>
      <c r="D292" s="17" t="s">
        <v>2411</v>
      </c>
      <c r="E292" s="12">
        <v>2018</v>
      </c>
      <c r="F292" s="12" t="s">
        <v>2412</v>
      </c>
      <c r="G292" s="12" t="s">
        <v>2413</v>
      </c>
      <c r="H292" s="12" t="s">
        <v>72</v>
      </c>
      <c r="I292" s="12" t="s">
        <v>743</v>
      </c>
      <c r="J292" s="12">
        <v>3</v>
      </c>
      <c r="K292" s="12" t="s">
        <v>2414</v>
      </c>
      <c r="L292" s="12" t="s">
        <v>57</v>
      </c>
      <c r="M292" s="12" t="s">
        <v>2415</v>
      </c>
      <c r="N292" s="12" t="s">
        <v>2416</v>
      </c>
      <c r="O292" s="12" t="s">
        <v>2417</v>
      </c>
      <c r="P292" s="12" t="s">
        <v>2418</v>
      </c>
      <c r="Q292" s="12">
        <v>541618</v>
      </c>
      <c r="R292" s="12" t="s">
        <v>263</v>
      </c>
      <c r="S292" s="12" t="s">
        <v>728</v>
      </c>
      <c r="T292" s="12" t="s">
        <v>263</v>
      </c>
      <c r="U292" s="12" t="s">
        <v>2419</v>
      </c>
      <c r="V292" s="27">
        <v>4289000</v>
      </c>
      <c r="W292" s="27">
        <v>3216750</v>
      </c>
      <c r="X292" s="27">
        <v>1072250</v>
      </c>
      <c r="Y292" s="12">
        <v>338</v>
      </c>
      <c r="Z292" s="12">
        <v>1174</v>
      </c>
      <c r="AA292" s="23">
        <v>74926</v>
      </c>
      <c r="AB292" s="23">
        <v>7390800</v>
      </c>
      <c r="AC292" s="12">
        <v>4</v>
      </c>
      <c r="AD292" s="12">
        <v>12</v>
      </c>
      <c r="AE292" s="12" t="s">
        <v>9</v>
      </c>
      <c r="AF292" s="23">
        <v>2939250</v>
      </c>
      <c r="AG292" s="23">
        <v>277500</v>
      </c>
      <c r="AH292" s="23">
        <v>979750</v>
      </c>
      <c r="AI292" s="23">
        <v>92500</v>
      </c>
      <c r="AJ292" s="12">
        <v>282</v>
      </c>
      <c r="AK292" s="12">
        <v>1209</v>
      </c>
      <c r="AL292" s="23">
        <v>99624</v>
      </c>
      <c r="AM292" s="23">
        <v>0</v>
      </c>
      <c r="AN292" s="23" t="s">
        <v>263</v>
      </c>
      <c r="AO292" s="23">
        <v>300582</v>
      </c>
      <c r="AP292" s="12" t="s">
        <v>267</v>
      </c>
      <c r="AQ292" s="27">
        <v>63699.350000000006</v>
      </c>
      <c r="AR292" s="11">
        <f t="shared" si="4"/>
        <v>277500</v>
      </c>
    </row>
    <row r="293" spans="1:44" ht="15.6" x14ac:dyDescent="0.3">
      <c r="A293" s="12" t="s">
        <v>2420</v>
      </c>
      <c r="B293" s="12" t="s">
        <v>254</v>
      </c>
      <c r="C293" s="12" t="s">
        <v>57</v>
      </c>
      <c r="D293" s="17" t="s">
        <v>2421</v>
      </c>
      <c r="E293" s="12">
        <v>2018</v>
      </c>
      <c r="F293" s="12" t="s">
        <v>2422</v>
      </c>
      <c r="G293" s="12" t="s">
        <v>2423</v>
      </c>
      <c r="H293" s="12" t="s">
        <v>72</v>
      </c>
      <c r="I293" s="12" t="s">
        <v>282</v>
      </c>
      <c r="J293" s="12">
        <v>3</v>
      </c>
      <c r="K293" s="12" t="s">
        <v>2424</v>
      </c>
      <c r="L293" s="12" t="s">
        <v>57</v>
      </c>
      <c r="M293" s="12" t="s">
        <v>2425</v>
      </c>
      <c r="N293" s="12" t="s">
        <v>2426</v>
      </c>
      <c r="O293" s="12" t="s">
        <v>2427</v>
      </c>
      <c r="P293" s="12" t="s">
        <v>2428</v>
      </c>
      <c r="Q293" s="12">
        <v>541712</v>
      </c>
      <c r="R293" s="12" t="s">
        <v>263</v>
      </c>
      <c r="S293" s="12" t="s">
        <v>728</v>
      </c>
      <c r="T293" s="12" t="s">
        <v>263</v>
      </c>
      <c r="U293" s="12" t="s">
        <v>2429</v>
      </c>
      <c r="V293" s="27">
        <v>12001000</v>
      </c>
      <c r="W293" s="27">
        <v>9000750</v>
      </c>
      <c r="X293" s="27">
        <v>3000250</v>
      </c>
      <c r="Y293" s="12">
        <v>330</v>
      </c>
      <c r="Z293" s="12">
        <v>87</v>
      </c>
      <c r="AA293" s="23">
        <v>99526</v>
      </c>
      <c r="AB293" s="23">
        <v>26064180</v>
      </c>
      <c r="AC293" s="12">
        <v>5</v>
      </c>
      <c r="AD293" s="12">
        <v>12</v>
      </c>
      <c r="AE293" s="12" t="s">
        <v>9</v>
      </c>
      <c r="AF293" s="23">
        <v>8651250</v>
      </c>
      <c r="AG293" s="23">
        <v>126745</v>
      </c>
      <c r="AH293" s="23">
        <v>2883750</v>
      </c>
      <c r="AI293" s="23">
        <v>42248</v>
      </c>
      <c r="AJ293" s="12">
        <v>73</v>
      </c>
      <c r="AK293" s="12">
        <v>87</v>
      </c>
      <c r="AL293" s="23">
        <v>101902</v>
      </c>
      <c r="AM293" s="23">
        <v>26554608</v>
      </c>
      <c r="AN293" s="23" t="s">
        <v>263</v>
      </c>
      <c r="AO293" s="23">
        <v>2104000</v>
      </c>
      <c r="AP293" s="12" t="s">
        <v>2430</v>
      </c>
      <c r="AQ293" s="27">
        <v>0</v>
      </c>
      <c r="AR293" s="11">
        <f t="shared" si="4"/>
        <v>126745</v>
      </c>
    </row>
    <row r="294" spans="1:44" ht="15.6" x14ac:dyDescent="0.3">
      <c r="A294" s="12" t="s">
        <v>2431</v>
      </c>
      <c r="B294" s="12" t="s">
        <v>254</v>
      </c>
      <c r="C294" s="12" t="s">
        <v>57</v>
      </c>
      <c r="D294" s="17" t="s">
        <v>2432</v>
      </c>
      <c r="E294" s="12">
        <v>2018</v>
      </c>
      <c r="F294" s="12" t="s">
        <v>2433</v>
      </c>
      <c r="G294" s="12" t="s">
        <v>2434</v>
      </c>
      <c r="H294" s="12" t="s">
        <v>72</v>
      </c>
      <c r="I294" s="12" t="s">
        <v>1237</v>
      </c>
      <c r="J294" s="12">
        <v>2</v>
      </c>
      <c r="K294" s="12" t="s">
        <v>2435</v>
      </c>
      <c r="L294" s="12" t="s">
        <v>57</v>
      </c>
      <c r="M294" s="12" t="s">
        <v>2436</v>
      </c>
      <c r="N294" s="12" t="s">
        <v>2437</v>
      </c>
      <c r="O294" s="12" t="s">
        <v>2438</v>
      </c>
      <c r="P294" s="12" t="s">
        <v>2439</v>
      </c>
      <c r="Q294" s="12">
        <v>322291</v>
      </c>
      <c r="R294" s="12" t="s">
        <v>263</v>
      </c>
      <c r="S294" s="12" t="s">
        <v>77</v>
      </c>
      <c r="T294" s="12" t="s">
        <v>263</v>
      </c>
      <c r="U294" s="12" t="s">
        <v>2440</v>
      </c>
      <c r="V294" s="27">
        <v>4098000</v>
      </c>
      <c r="W294" s="27">
        <v>3688200</v>
      </c>
      <c r="X294" s="27">
        <v>409800</v>
      </c>
      <c r="Y294" s="12">
        <v>272</v>
      </c>
      <c r="Z294" s="12">
        <v>226</v>
      </c>
      <c r="AA294" s="23">
        <v>34497</v>
      </c>
      <c r="AB294" s="23">
        <v>40500000</v>
      </c>
      <c r="AC294" s="12">
        <v>5</v>
      </c>
      <c r="AD294" s="12">
        <v>12</v>
      </c>
      <c r="AE294" s="12" t="s">
        <v>2039</v>
      </c>
      <c r="AF294" s="23">
        <v>0</v>
      </c>
      <c r="AG294" s="23">
        <v>0</v>
      </c>
      <c r="AH294" s="23">
        <v>0</v>
      </c>
      <c r="AI294" s="23">
        <v>0</v>
      </c>
      <c r="AJ294" s="12">
        <v>30</v>
      </c>
      <c r="AK294" s="12">
        <v>226</v>
      </c>
      <c r="AL294" s="23">
        <v>42806</v>
      </c>
      <c r="AM294" s="23">
        <v>0</v>
      </c>
      <c r="AN294" s="23" t="s">
        <v>263</v>
      </c>
      <c r="AO294" s="23">
        <v>2306255</v>
      </c>
      <c r="AP294" s="12" t="s">
        <v>267</v>
      </c>
      <c r="AQ294" s="27">
        <v>411234.46</v>
      </c>
      <c r="AR294" s="11">
        <f t="shared" si="4"/>
        <v>0</v>
      </c>
    </row>
    <row r="295" spans="1:44" ht="15.6" x14ac:dyDescent="0.3">
      <c r="A295" s="12" t="s">
        <v>2441</v>
      </c>
      <c r="B295" s="12" t="s">
        <v>254</v>
      </c>
      <c r="C295" s="12" t="s">
        <v>57</v>
      </c>
      <c r="D295" s="17" t="s">
        <v>2432</v>
      </c>
      <c r="E295" s="12">
        <v>2018</v>
      </c>
      <c r="F295" s="12" t="s">
        <v>2442</v>
      </c>
      <c r="G295" s="12" t="s">
        <v>2443</v>
      </c>
      <c r="H295" s="12" t="s">
        <v>72</v>
      </c>
      <c r="I295" s="12" t="s">
        <v>701</v>
      </c>
      <c r="J295" s="12">
        <v>3</v>
      </c>
      <c r="K295" s="12" t="s">
        <v>2444</v>
      </c>
      <c r="L295" s="12" t="s">
        <v>57</v>
      </c>
      <c r="M295" s="12" t="s">
        <v>2445</v>
      </c>
      <c r="N295" s="12" t="s">
        <v>2446</v>
      </c>
      <c r="O295" s="12" t="s">
        <v>2447</v>
      </c>
      <c r="P295" s="12" t="s">
        <v>2448</v>
      </c>
      <c r="Q295" s="12">
        <v>541512</v>
      </c>
      <c r="R295" s="12">
        <v>551114</v>
      </c>
      <c r="S295" s="12" t="s">
        <v>728</v>
      </c>
      <c r="T295" s="12" t="s">
        <v>408</v>
      </c>
      <c r="U295" s="12" t="s">
        <v>2449</v>
      </c>
      <c r="V295" s="27">
        <v>10897000</v>
      </c>
      <c r="W295" s="27">
        <v>8172750</v>
      </c>
      <c r="X295" s="27">
        <v>2724250</v>
      </c>
      <c r="Y295" s="12">
        <v>380</v>
      </c>
      <c r="Z295" s="12">
        <v>8212</v>
      </c>
      <c r="AA295" s="23">
        <v>91359</v>
      </c>
      <c r="AB295" s="23">
        <v>27000000</v>
      </c>
      <c r="AC295" s="12">
        <v>5</v>
      </c>
      <c r="AD295" s="12">
        <v>12</v>
      </c>
      <c r="AE295" s="12" t="s">
        <v>9</v>
      </c>
      <c r="AF295" s="23">
        <v>8172750</v>
      </c>
      <c r="AG295" s="23">
        <v>0</v>
      </c>
      <c r="AH295" s="23">
        <v>2724250</v>
      </c>
      <c r="AI295" s="23">
        <v>0</v>
      </c>
      <c r="AJ295" s="12" t="s">
        <v>266</v>
      </c>
      <c r="AK295" s="12" t="s">
        <v>266</v>
      </c>
      <c r="AL295" s="23" t="s">
        <v>266</v>
      </c>
      <c r="AM295" s="23" t="s">
        <v>266</v>
      </c>
      <c r="AN295" s="23" t="s">
        <v>263</v>
      </c>
      <c r="AO295" s="23">
        <v>220000</v>
      </c>
      <c r="AP295" s="12" t="s">
        <v>707</v>
      </c>
      <c r="AQ295" s="27">
        <v>0</v>
      </c>
      <c r="AR295" s="11">
        <f t="shared" si="4"/>
        <v>0</v>
      </c>
    </row>
    <row r="296" spans="1:44" ht="15.6" x14ac:dyDescent="0.3">
      <c r="A296" s="12" t="s">
        <v>2450</v>
      </c>
      <c r="B296" s="12" t="s">
        <v>254</v>
      </c>
      <c r="C296" s="12" t="s">
        <v>57</v>
      </c>
      <c r="D296" s="17" t="s">
        <v>2451</v>
      </c>
      <c r="E296" s="12">
        <v>2018</v>
      </c>
      <c r="F296" s="12" t="s">
        <v>2452</v>
      </c>
      <c r="G296" s="12" t="s">
        <v>2453</v>
      </c>
      <c r="H296" s="12" t="s">
        <v>72</v>
      </c>
      <c r="I296" s="12" t="s">
        <v>432</v>
      </c>
      <c r="J296" s="12">
        <v>3</v>
      </c>
      <c r="K296" s="12" t="s">
        <v>2454</v>
      </c>
      <c r="L296" s="12" t="s">
        <v>72</v>
      </c>
      <c r="M296" s="12" t="s">
        <v>2455</v>
      </c>
      <c r="N296" s="12" t="s">
        <v>2456</v>
      </c>
      <c r="O296" s="12" t="s">
        <v>2457</v>
      </c>
      <c r="P296" s="12" t="s">
        <v>2458</v>
      </c>
      <c r="Q296" s="12">
        <v>541511</v>
      </c>
      <c r="R296" s="12" t="s">
        <v>263</v>
      </c>
      <c r="S296" s="12" t="s">
        <v>728</v>
      </c>
      <c r="T296" s="12" t="s">
        <v>263</v>
      </c>
      <c r="U296" s="12" t="s">
        <v>2440</v>
      </c>
      <c r="V296" s="27">
        <v>2780000</v>
      </c>
      <c r="W296" s="27">
        <v>2085000</v>
      </c>
      <c r="X296" s="27">
        <v>695000</v>
      </c>
      <c r="Y296" s="12">
        <v>225</v>
      </c>
      <c r="Z296" s="12">
        <v>341</v>
      </c>
      <c r="AA296" s="23">
        <v>60048</v>
      </c>
      <c r="AB296" s="23" t="s">
        <v>263</v>
      </c>
      <c r="AC296" s="12">
        <v>3</v>
      </c>
      <c r="AD296" s="12">
        <v>12</v>
      </c>
      <c r="AE296" s="12" t="s">
        <v>2039</v>
      </c>
      <c r="AF296" s="23">
        <v>0</v>
      </c>
      <c r="AG296" s="23">
        <v>0</v>
      </c>
      <c r="AH296" s="23">
        <v>0</v>
      </c>
      <c r="AI296" s="23">
        <v>0</v>
      </c>
      <c r="AJ296" s="12">
        <v>37</v>
      </c>
      <c r="AK296" s="12">
        <v>346</v>
      </c>
      <c r="AL296" s="23">
        <v>137089</v>
      </c>
      <c r="AM296" s="23">
        <v>0</v>
      </c>
      <c r="AN296" s="23" t="s">
        <v>263</v>
      </c>
      <c r="AO296" s="23" t="s">
        <v>2459</v>
      </c>
      <c r="AP296" s="12" t="s">
        <v>730</v>
      </c>
      <c r="AQ296" s="27" t="s">
        <v>1716</v>
      </c>
      <c r="AR296" s="11">
        <f t="shared" si="4"/>
        <v>0</v>
      </c>
    </row>
    <row r="297" spans="1:44" ht="15.6" x14ac:dyDescent="0.3">
      <c r="A297" s="12" t="s">
        <v>2460</v>
      </c>
      <c r="B297" s="12" t="s">
        <v>254</v>
      </c>
      <c r="C297" s="12" t="s">
        <v>57</v>
      </c>
      <c r="D297" s="17" t="s">
        <v>2461</v>
      </c>
      <c r="E297" s="12">
        <v>2018</v>
      </c>
      <c r="F297" s="12" t="s">
        <v>2462</v>
      </c>
      <c r="G297" s="12" t="s">
        <v>2463</v>
      </c>
      <c r="H297" s="12" t="s">
        <v>57</v>
      </c>
      <c r="I297" s="12" t="s">
        <v>701</v>
      </c>
      <c r="J297" s="12">
        <v>3</v>
      </c>
      <c r="K297" s="12" t="s">
        <v>1875</v>
      </c>
      <c r="L297" s="12" t="s">
        <v>57</v>
      </c>
      <c r="M297" s="12" t="s">
        <v>2464</v>
      </c>
      <c r="N297" s="12" t="s">
        <v>1877</v>
      </c>
      <c r="O297" s="12" t="s">
        <v>1878</v>
      </c>
      <c r="P297" s="12" t="s">
        <v>1879</v>
      </c>
      <c r="Q297" s="12">
        <v>325414</v>
      </c>
      <c r="R297" s="12" t="s">
        <v>263</v>
      </c>
      <c r="S297" s="12" t="s">
        <v>77</v>
      </c>
      <c r="T297" s="12" t="s">
        <v>263</v>
      </c>
      <c r="U297" s="12" t="s">
        <v>2465</v>
      </c>
      <c r="V297" s="27">
        <v>2976000</v>
      </c>
      <c r="W297" s="27">
        <v>2232000</v>
      </c>
      <c r="X297" s="27">
        <v>744000</v>
      </c>
      <c r="Y297" s="12">
        <v>180</v>
      </c>
      <c r="Z297" s="12">
        <v>0</v>
      </c>
      <c r="AA297" s="23">
        <v>93104</v>
      </c>
      <c r="AB297" s="23">
        <v>50022000</v>
      </c>
      <c r="AC297" s="12">
        <v>1</v>
      </c>
      <c r="AD297" s="12">
        <v>12</v>
      </c>
      <c r="AE297" s="12" t="s">
        <v>9</v>
      </c>
      <c r="AF297" s="23">
        <v>2046000</v>
      </c>
      <c r="AG297" s="23">
        <v>186000</v>
      </c>
      <c r="AH297" s="23">
        <v>682000</v>
      </c>
      <c r="AI297" s="23">
        <v>62000</v>
      </c>
      <c r="AJ297" s="12">
        <v>467</v>
      </c>
      <c r="AK297" s="12">
        <v>0</v>
      </c>
      <c r="AL297" s="23">
        <v>127193</v>
      </c>
      <c r="AM297" s="23">
        <v>56791728</v>
      </c>
      <c r="AN297" s="23" t="s">
        <v>263</v>
      </c>
      <c r="AO297" s="23">
        <v>170000</v>
      </c>
      <c r="AP297" s="12" t="s">
        <v>2466</v>
      </c>
      <c r="AQ297" s="27">
        <v>170000</v>
      </c>
      <c r="AR297" s="11">
        <f t="shared" si="4"/>
        <v>186000</v>
      </c>
    </row>
    <row r="298" spans="1:44" ht="15.6" x14ac:dyDescent="0.3">
      <c r="A298" s="12" t="s">
        <v>2467</v>
      </c>
      <c r="B298" s="12" t="s">
        <v>254</v>
      </c>
      <c r="C298" s="12" t="s">
        <v>57</v>
      </c>
      <c r="D298" s="17" t="s">
        <v>2468</v>
      </c>
      <c r="E298" s="12">
        <v>2018</v>
      </c>
      <c r="F298" s="12" t="s">
        <v>2469</v>
      </c>
      <c r="G298" s="12" t="s">
        <v>2470</v>
      </c>
      <c r="H298" s="12" t="s">
        <v>72</v>
      </c>
      <c r="I298" s="12" t="s">
        <v>701</v>
      </c>
      <c r="J298" s="12">
        <v>3</v>
      </c>
      <c r="K298" s="12" t="s">
        <v>2471</v>
      </c>
      <c r="L298" s="12" t="s">
        <v>72</v>
      </c>
      <c r="M298" s="12" t="s">
        <v>2472</v>
      </c>
      <c r="N298" s="12" t="s">
        <v>2473</v>
      </c>
      <c r="O298" s="12" t="s">
        <v>2474</v>
      </c>
      <c r="P298" s="12" t="s">
        <v>2475</v>
      </c>
      <c r="Q298" s="12">
        <v>541715</v>
      </c>
      <c r="R298" s="12" t="s">
        <v>263</v>
      </c>
      <c r="S298" s="12" t="s">
        <v>728</v>
      </c>
      <c r="T298" s="12" t="s">
        <v>263</v>
      </c>
      <c r="U298" s="12" t="s">
        <v>2476</v>
      </c>
      <c r="V298" s="27">
        <v>4684000</v>
      </c>
      <c r="W298" s="27">
        <v>3513000</v>
      </c>
      <c r="X298" s="27">
        <v>1171000</v>
      </c>
      <c r="Y298" s="12">
        <v>271</v>
      </c>
      <c r="Z298" s="12">
        <v>707</v>
      </c>
      <c r="AA298" s="23">
        <v>85434</v>
      </c>
      <c r="AB298" s="23" t="s">
        <v>263</v>
      </c>
      <c r="AC298" s="12">
        <v>5</v>
      </c>
      <c r="AD298" s="12">
        <v>12</v>
      </c>
      <c r="AE298" s="12" t="s">
        <v>2477</v>
      </c>
      <c r="AF298" s="23">
        <v>0</v>
      </c>
      <c r="AG298" s="23">
        <v>20729</v>
      </c>
      <c r="AH298" s="23">
        <v>0</v>
      </c>
      <c r="AI298" s="23">
        <v>6909</v>
      </c>
      <c r="AJ298" s="12">
        <v>52</v>
      </c>
      <c r="AK298" s="12">
        <v>707</v>
      </c>
      <c r="AL298" s="23">
        <v>110946</v>
      </c>
      <c r="AM298" s="23">
        <v>0</v>
      </c>
      <c r="AN298" s="23" t="s">
        <v>263</v>
      </c>
      <c r="AO298" s="23">
        <v>50000</v>
      </c>
      <c r="AP298" s="12" t="s">
        <v>707</v>
      </c>
      <c r="AQ298" s="27">
        <v>0</v>
      </c>
      <c r="AR298" s="11">
        <f t="shared" si="4"/>
        <v>20729</v>
      </c>
    </row>
    <row r="299" spans="1:44" ht="15.6" x14ac:dyDescent="0.3">
      <c r="A299" s="12" t="s">
        <v>2478</v>
      </c>
      <c r="B299" s="12" t="s">
        <v>254</v>
      </c>
      <c r="C299" s="12" t="s">
        <v>57</v>
      </c>
      <c r="D299" s="17" t="s">
        <v>2479</v>
      </c>
      <c r="E299" s="12">
        <v>2018</v>
      </c>
      <c r="F299" s="12" t="s">
        <v>2480</v>
      </c>
      <c r="G299" s="12" t="s">
        <v>2481</v>
      </c>
      <c r="H299" s="12" t="s">
        <v>72</v>
      </c>
      <c r="I299" s="12" t="s">
        <v>432</v>
      </c>
      <c r="J299" s="12">
        <v>3</v>
      </c>
      <c r="K299" s="12" t="s">
        <v>2482</v>
      </c>
      <c r="L299" s="12" t="s">
        <v>57</v>
      </c>
      <c r="M299" s="12" t="s">
        <v>2483</v>
      </c>
      <c r="N299" s="12" t="s">
        <v>2484</v>
      </c>
      <c r="O299" s="12" t="s">
        <v>2485</v>
      </c>
      <c r="P299" s="12" t="s">
        <v>2486</v>
      </c>
      <c r="Q299" s="12">
        <v>524210</v>
      </c>
      <c r="R299" s="12" t="s">
        <v>263</v>
      </c>
      <c r="S299" s="12" t="s">
        <v>717</v>
      </c>
      <c r="T299" s="12" t="s">
        <v>263</v>
      </c>
      <c r="U299" s="12" t="s">
        <v>288</v>
      </c>
      <c r="V299" s="27">
        <v>6808000</v>
      </c>
      <c r="W299" s="27">
        <v>5106000</v>
      </c>
      <c r="X299" s="27">
        <v>1702000</v>
      </c>
      <c r="Y299" s="12">
        <v>329</v>
      </c>
      <c r="Z299" s="12">
        <v>63</v>
      </c>
      <c r="AA299" s="23">
        <v>98272</v>
      </c>
      <c r="AB299" s="23">
        <v>11610000</v>
      </c>
      <c r="AC299" s="12">
        <v>4</v>
      </c>
      <c r="AD299" s="12">
        <v>12</v>
      </c>
      <c r="AE299" s="12" t="s">
        <v>2039</v>
      </c>
      <c r="AF299" s="23">
        <v>0</v>
      </c>
      <c r="AG299" s="23">
        <v>0</v>
      </c>
      <c r="AH299" s="23">
        <v>0</v>
      </c>
      <c r="AI299" s="23">
        <v>0</v>
      </c>
      <c r="AJ299" s="12">
        <v>78</v>
      </c>
      <c r="AK299" s="12">
        <v>91</v>
      </c>
      <c r="AL299" s="23">
        <v>158086</v>
      </c>
      <c r="AM299" s="23">
        <v>7290632</v>
      </c>
      <c r="AN299" s="23" t="s">
        <v>263</v>
      </c>
      <c r="AO299" s="23" t="s">
        <v>2459</v>
      </c>
      <c r="AP299" s="12" t="s">
        <v>730</v>
      </c>
      <c r="AQ299" s="27" t="s">
        <v>1716</v>
      </c>
      <c r="AR299" s="11">
        <f t="shared" si="4"/>
        <v>0</v>
      </c>
    </row>
    <row r="300" spans="1:44" ht="15.6" x14ac:dyDescent="0.3">
      <c r="A300" s="12" t="s">
        <v>2487</v>
      </c>
      <c r="B300" s="12" t="s">
        <v>254</v>
      </c>
      <c r="C300" s="12" t="s">
        <v>57</v>
      </c>
      <c r="D300" s="17" t="s">
        <v>2488</v>
      </c>
      <c r="E300" s="12">
        <v>2018</v>
      </c>
      <c r="F300" s="12" t="s">
        <v>2489</v>
      </c>
      <c r="G300" s="12" t="s">
        <v>2490</v>
      </c>
      <c r="H300" s="12" t="s">
        <v>72</v>
      </c>
      <c r="I300" s="12" t="s">
        <v>1144</v>
      </c>
      <c r="J300" s="12">
        <v>2</v>
      </c>
      <c r="K300" s="12" t="s">
        <v>2491</v>
      </c>
      <c r="L300" s="12" t="s">
        <v>72</v>
      </c>
      <c r="M300" s="12" t="s">
        <v>2492</v>
      </c>
      <c r="N300" s="12" t="s">
        <v>2493</v>
      </c>
      <c r="O300" s="12" t="s">
        <v>2494</v>
      </c>
      <c r="P300" s="12" t="s">
        <v>2495</v>
      </c>
      <c r="Q300" s="12">
        <v>541611</v>
      </c>
      <c r="R300" s="12" t="s">
        <v>263</v>
      </c>
      <c r="S300" s="12" t="s">
        <v>728</v>
      </c>
      <c r="T300" s="12" t="s">
        <v>263</v>
      </c>
      <c r="U300" s="12" t="s">
        <v>288</v>
      </c>
      <c r="V300" s="27">
        <v>1900000</v>
      </c>
      <c r="W300" s="27">
        <v>1710000</v>
      </c>
      <c r="X300" s="27">
        <v>190000</v>
      </c>
      <c r="Y300" s="12">
        <v>187</v>
      </c>
      <c r="Z300" s="12">
        <v>347</v>
      </c>
      <c r="AA300" s="23">
        <v>56478</v>
      </c>
      <c r="AB300" s="23" t="s">
        <v>263</v>
      </c>
      <c r="AC300" s="12">
        <v>4</v>
      </c>
      <c r="AD300" s="12">
        <v>7</v>
      </c>
      <c r="AE300" s="12" t="s">
        <v>9</v>
      </c>
      <c r="AF300" s="23">
        <v>1611500</v>
      </c>
      <c r="AG300" s="23">
        <v>77188</v>
      </c>
      <c r="AH300" s="23">
        <v>179100</v>
      </c>
      <c r="AI300" s="23">
        <v>8576</v>
      </c>
      <c r="AJ300" s="12">
        <v>52</v>
      </c>
      <c r="AK300" s="12">
        <v>347</v>
      </c>
      <c r="AL300" s="23">
        <v>103819</v>
      </c>
      <c r="AM300" s="23">
        <v>0</v>
      </c>
      <c r="AN300" s="23" t="s">
        <v>263</v>
      </c>
      <c r="AO300" s="23">
        <v>356000</v>
      </c>
      <c r="AP300" s="12" t="s">
        <v>267</v>
      </c>
      <c r="AQ300" s="27">
        <v>0</v>
      </c>
      <c r="AR300" s="11">
        <f t="shared" si="4"/>
        <v>77188</v>
      </c>
    </row>
    <row r="301" spans="1:44" ht="15.6" x14ac:dyDescent="0.3">
      <c r="A301" s="12" t="s">
        <v>2496</v>
      </c>
      <c r="B301" s="12" t="s">
        <v>254</v>
      </c>
      <c r="C301" s="12" t="s">
        <v>57</v>
      </c>
      <c r="D301" s="17" t="s">
        <v>2497</v>
      </c>
      <c r="E301" s="12">
        <v>2018</v>
      </c>
      <c r="F301" s="12" t="s">
        <v>2498</v>
      </c>
      <c r="G301" s="12" t="s">
        <v>2499</v>
      </c>
      <c r="H301" s="12" t="s">
        <v>57</v>
      </c>
      <c r="I301" s="12" t="s">
        <v>213</v>
      </c>
      <c r="J301" s="12">
        <v>2</v>
      </c>
      <c r="K301" s="12" t="s">
        <v>2500</v>
      </c>
      <c r="L301" s="12" t="s">
        <v>57</v>
      </c>
      <c r="M301" s="12" t="s">
        <v>2501</v>
      </c>
      <c r="N301" s="12" t="s">
        <v>2502</v>
      </c>
      <c r="O301" s="12" t="s">
        <v>2503</v>
      </c>
      <c r="P301" s="12" t="s">
        <v>2504</v>
      </c>
      <c r="Q301" s="12">
        <v>493110</v>
      </c>
      <c r="R301" s="12" t="s">
        <v>263</v>
      </c>
      <c r="S301" s="12" t="s">
        <v>328</v>
      </c>
      <c r="T301" s="12" t="s">
        <v>263</v>
      </c>
      <c r="U301" s="12" t="s">
        <v>264</v>
      </c>
      <c r="V301" s="27">
        <v>14576000</v>
      </c>
      <c r="W301" s="27">
        <v>13118400</v>
      </c>
      <c r="X301" s="27">
        <v>1457600</v>
      </c>
      <c r="Y301" s="12">
        <v>900</v>
      </c>
      <c r="Z301" s="12">
        <v>0</v>
      </c>
      <c r="AA301" s="23">
        <v>44006</v>
      </c>
      <c r="AB301" s="23">
        <v>270000000</v>
      </c>
      <c r="AC301" s="12">
        <v>4</v>
      </c>
      <c r="AD301" s="12">
        <v>12</v>
      </c>
      <c r="AE301" s="12" t="s">
        <v>9</v>
      </c>
      <c r="AF301" s="23">
        <v>13118400</v>
      </c>
      <c r="AG301" s="23">
        <v>0</v>
      </c>
      <c r="AH301" s="23">
        <v>1457600</v>
      </c>
      <c r="AI301" s="23">
        <v>0</v>
      </c>
      <c r="AJ301" s="12" t="s">
        <v>266</v>
      </c>
      <c r="AK301" s="12" t="s">
        <v>266</v>
      </c>
      <c r="AL301" s="23" t="s">
        <v>266</v>
      </c>
      <c r="AM301" s="23" t="s">
        <v>266</v>
      </c>
      <c r="AN301" s="23" t="s">
        <v>263</v>
      </c>
      <c r="AO301" s="23">
        <v>17532000</v>
      </c>
      <c r="AP301" s="12" t="s">
        <v>267</v>
      </c>
      <c r="AQ301" s="27">
        <v>0</v>
      </c>
      <c r="AR301" s="11">
        <f t="shared" si="4"/>
        <v>0</v>
      </c>
    </row>
    <row r="302" spans="1:44" ht="15.6" x14ac:dyDescent="0.3">
      <c r="A302" s="12" t="s">
        <v>2505</v>
      </c>
      <c r="B302" s="12" t="s">
        <v>254</v>
      </c>
      <c r="C302" s="12" t="s">
        <v>57</v>
      </c>
      <c r="D302" s="17" t="s">
        <v>2506</v>
      </c>
      <c r="E302" s="12">
        <v>2018</v>
      </c>
      <c r="F302" s="12" t="s">
        <v>2507</v>
      </c>
      <c r="G302" s="12" t="s">
        <v>2508</v>
      </c>
      <c r="H302" s="12" t="s">
        <v>72</v>
      </c>
      <c r="I302" s="12" t="s">
        <v>510</v>
      </c>
      <c r="J302" s="12">
        <v>2</v>
      </c>
      <c r="K302" s="12" t="s">
        <v>2509</v>
      </c>
      <c r="L302" s="12" t="s">
        <v>72</v>
      </c>
      <c r="M302" s="12" t="s">
        <v>2510</v>
      </c>
      <c r="N302" s="12" t="s">
        <v>2511</v>
      </c>
      <c r="O302" s="12" t="s">
        <v>2512</v>
      </c>
      <c r="P302" s="12" t="s">
        <v>2513</v>
      </c>
      <c r="Q302" s="12">
        <v>524126</v>
      </c>
      <c r="R302" s="12" t="s">
        <v>263</v>
      </c>
      <c r="S302" s="12" t="s">
        <v>717</v>
      </c>
      <c r="T302" s="12" t="s">
        <v>263</v>
      </c>
      <c r="U302" s="12" t="s">
        <v>329</v>
      </c>
      <c r="V302" s="27">
        <v>6223000</v>
      </c>
      <c r="W302" s="27">
        <v>5600700</v>
      </c>
      <c r="X302" s="27">
        <v>622300</v>
      </c>
      <c r="Y302" s="12">
        <v>563</v>
      </c>
      <c r="Z302" s="12">
        <v>1405</v>
      </c>
      <c r="AA302" s="23">
        <v>49998</v>
      </c>
      <c r="AB302" s="23">
        <v>11036880</v>
      </c>
      <c r="AC302" s="12">
        <v>5</v>
      </c>
      <c r="AD302" s="12">
        <v>12</v>
      </c>
      <c r="AE302" s="12" t="s">
        <v>9</v>
      </c>
      <c r="AF302" s="23">
        <v>5193000</v>
      </c>
      <c r="AG302" s="23">
        <v>352751</v>
      </c>
      <c r="AH302" s="23">
        <v>577000</v>
      </c>
      <c r="AI302" s="23">
        <v>39195</v>
      </c>
      <c r="AJ302" s="12">
        <v>272</v>
      </c>
      <c r="AK302" s="12">
        <v>1458</v>
      </c>
      <c r="AL302" s="23">
        <v>57614</v>
      </c>
      <c r="AM302" s="23">
        <v>0</v>
      </c>
      <c r="AN302" s="23" t="s">
        <v>263</v>
      </c>
      <c r="AO302" s="23">
        <v>453129</v>
      </c>
      <c r="AP302" s="12" t="s">
        <v>267</v>
      </c>
      <c r="AQ302" s="27">
        <v>0</v>
      </c>
      <c r="AR302" s="11">
        <f t="shared" si="4"/>
        <v>352751</v>
      </c>
    </row>
    <row r="303" spans="1:44" ht="15.6" x14ac:dyDescent="0.3">
      <c r="A303" s="12" t="s">
        <v>2514</v>
      </c>
      <c r="B303" s="12" t="s">
        <v>254</v>
      </c>
      <c r="C303" s="12" t="s">
        <v>57</v>
      </c>
      <c r="D303" s="17" t="s">
        <v>2515</v>
      </c>
      <c r="E303" s="12">
        <v>2018</v>
      </c>
      <c r="F303" s="12" t="s">
        <v>2516</v>
      </c>
      <c r="G303" s="12" t="s">
        <v>2517</v>
      </c>
      <c r="H303" s="12" t="s">
        <v>57</v>
      </c>
      <c r="I303" s="12" t="s">
        <v>743</v>
      </c>
      <c r="J303" s="12">
        <v>3</v>
      </c>
      <c r="K303" s="12" t="s">
        <v>2518</v>
      </c>
      <c r="L303" s="12" t="s">
        <v>57</v>
      </c>
      <c r="M303" s="12" t="s">
        <v>2519</v>
      </c>
      <c r="N303" s="12" t="s">
        <v>2520</v>
      </c>
      <c r="O303" s="12" t="s">
        <v>2521</v>
      </c>
      <c r="P303" s="12" t="s">
        <v>2522</v>
      </c>
      <c r="Q303" s="12">
        <v>423450</v>
      </c>
      <c r="R303" s="12" t="s">
        <v>263</v>
      </c>
      <c r="S303" s="12" t="s">
        <v>859</v>
      </c>
      <c r="T303" s="12" t="s">
        <v>263</v>
      </c>
      <c r="U303" s="12" t="s">
        <v>329</v>
      </c>
      <c r="V303" s="27">
        <v>5256000</v>
      </c>
      <c r="W303" s="27">
        <v>3942000</v>
      </c>
      <c r="X303" s="27">
        <v>1314000</v>
      </c>
      <c r="Y303" s="12">
        <v>288</v>
      </c>
      <c r="Z303" s="12">
        <v>165</v>
      </c>
      <c r="AA303" s="23">
        <v>64730</v>
      </c>
      <c r="AB303" s="23" t="s">
        <v>263</v>
      </c>
      <c r="AC303" s="12">
        <v>2</v>
      </c>
      <c r="AD303" s="12">
        <v>12</v>
      </c>
      <c r="AE303" s="12" t="s">
        <v>2039</v>
      </c>
      <c r="AF303" s="23">
        <v>0</v>
      </c>
      <c r="AG303" s="23">
        <v>0</v>
      </c>
      <c r="AH303" s="23">
        <v>0</v>
      </c>
      <c r="AI303" s="23">
        <v>0</v>
      </c>
      <c r="AJ303" s="12">
        <v>42</v>
      </c>
      <c r="AK303" s="12">
        <v>212</v>
      </c>
      <c r="AL303" s="23">
        <v>150037</v>
      </c>
      <c r="AM303" s="23">
        <v>0</v>
      </c>
      <c r="AN303" s="23" t="s">
        <v>263</v>
      </c>
      <c r="AO303" s="23" t="s">
        <v>2523</v>
      </c>
      <c r="AP303" s="12" t="s">
        <v>2523</v>
      </c>
      <c r="AQ303" s="27" t="s">
        <v>2523</v>
      </c>
      <c r="AR303" s="11">
        <f t="shared" si="4"/>
        <v>0</v>
      </c>
    </row>
    <row r="304" spans="1:44" ht="15.6" x14ac:dyDescent="0.3">
      <c r="A304" s="12" t="s">
        <v>2524</v>
      </c>
      <c r="B304" s="12" t="s">
        <v>254</v>
      </c>
      <c r="C304" s="12" t="s">
        <v>57</v>
      </c>
      <c r="D304" s="17" t="s">
        <v>2525</v>
      </c>
      <c r="E304" s="12">
        <v>2018</v>
      </c>
      <c r="F304" s="12" t="s">
        <v>2526</v>
      </c>
      <c r="G304" s="12" t="s">
        <v>2527</v>
      </c>
      <c r="H304" s="12" t="s">
        <v>57</v>
      </c>
      <c r="I304" s="12" t="s">
        <v>873</v>
      </c>
      <c r="J304" s="12">
        <v>1</v>
      </c>
      <c r="K304" s="12" t="s">
        <v>2528</v>
      </c>
      <c r="L304" s="12" t="s">
        <v>57</v>
      </c>
      <c r="M304" s="12" t="s">
        <v>875</v>
      </c>
      <c r="N304" s="12" t="s">
        <v>876</v>
      </c>
      <c r="O304" s="12" t="s">
        <v>2529</v>
      </c>
      <c r="P304" s="12" t="s">
        <v>2530</v>
      </c>
      <c r="Q304" s="12">
        <v>337125</v>
      </c>
      <c r="R304" s="12" t="s">
        <v>263</v>
      </c>
      <c r="S304" s="12" t="s">
        <v>77</v>
      </c>
      <c r="T304" s="12" t="s">
        <v>263</v>
      </c>
      <c r="U304" s="12" t="s">
        <v>288</v>
      </c>
      <c r="V304" s="27">
        <v>3330000</v>
      </c>
      <c r="W304" s="27">
        <v>3330000</v>
      </c>
      <c r="X304" s="27">
        <v>0</v>
      </c>
      <c r="Y304" s="12">
        <v>346</v>
      </c>
      <c r="Z304" s="12">
        <v>0</v>
      </c>
      <c r="AA304" s="23">
        <v>38975</v>
      </c>
      <c r="AB304" s="23">
        <v>31817192</v>
      </c>
      <c r="AC304" s="12">
        <v>5</v>
      </c>
      <c r="AD304" s="12">
        <v>9</v>
      </c>
      <c r="AE304" s="12" t="s">
        <v>9</v>
      </c>
      <c r="AF304" s="23">
        <v>3128000</v>
      </c>
      <c r="AG304" s="23">
        <v>179019</v>
      </c>
      <c r="AH304" s="23">
        <v>0</v>
      </c>
      <c r="AI304" s="23">
        <v>0</v>
      </c>
      <c r="AJ304" s="12">
        <v>184</v>
      </c>
      <c r="AK304" s="12">
        <v>3</v>
      </c>
      <c r="AL304" s="23">
        <v>39225</v>
      </c>
      <c r="AM304" s="23">
        <v>0</v>
      </c>
      <c r="AN304" s="23" t="s">
        <v>263</v>
      </c>
      <c r="AO304" s="23">
        <v>1035000</v>
      </c>
      <c r="AP304" s="12" t="s">
        <v>267</v>
      </c>
      <c r="AQ304" s="27">
        <v>103215</v>
      </c>
      <c r="AR304" s="11">
        <f t="shared" si="4"/>
        <v>179019</v>
      </c>
    </row>
    <row r="305" spans="1:44" ht="15.6" x14ac:dyDescent="0.3">
      <c r="A305" s="12" t="s">
        <v>2531</v>
      </c>
      <c r="B305" s="12" t="s">
        <v>254</v>
      </c>
      <c r="C305" s="12" t="s">
        <v>57</v>
      </c>
      <c r="D305" s="17" t="s">
        <v>2532</v>
      </c>
      <c r="E305" s="12">
        <v>2018</v>
      </c>
      <c r="F305" s="12" t="s">
        <v>2533</v>
      </c>
      <c r="G305" s="12" t="s">
        <v>2534</v>
      </c>
      <c r="H305" s="12" t="s">
        <v>72</v>
      </c>
      <c r="I305" s="12" t="s">
        <v>366</v>
      </c>
      <c r="J305" s="12">
        <v>1</v>
      </c>
      <c r="K305" s="12" t="s">
        <v>2535</v>
      </c>
      <c r="L305" s="12" t="s">
        <v>72</v>
      </c>
      <c r="M305" s="12" t="s">
        <v>2536</v>
      </c>
      <c r="N305" s="12" t="s">
        <v>2537</v>
      </c>
      <c r="O305" s="12" t="s">
        <v>2538</v>
      </c>
      <c r="P305" s="12" t="s">
        <v>2539</v>
      </c>
      <c r="Q305" s="12">
        <v>322291</v>
      </c>
      <c r="R305" s="12" t="s">
        <v>263</v>
      </c>
      <c r="S305" s="12" t="s">
        <v>77</v>
      </c>
      <c r="T305" s="12" t="s">
        <v>263</v>
      </c>
      <c r="U305" s="12" t="s">
        <v>288</v>
      </c>
      <c r="V305" s="27">
        <v>468000</v>
      </c>
      <c r="W305" s="27">
        <v>468000</v>
      </c>
      <c r="X305" s="27" t="s">
        <v>263</v>
      </c>
      <c r="Y305" s="12">
        <v>66</v>
      </c>
      <c r="Z305" s="12">
        <v>223</v>
      </c>
      <c r="AA305" s="23">
        <v>44062</v>
      </c>
      <c r="AB305" s="23">
        <v>52200000</v>
      </c>
      <c r="AC305" s="12">
        <v>1</v>
      </c>
      <c r="AD305" s="12">
        <v>6</v>
      </c>
      <c r="AE305" s="12" t="s">
        <v>9</v>
      </c>
      <c r="AF305" s="23">
        <v>390000</v>
      </c>
      <c r="AG305" s="23">
        <v>0</v>
      </c>
      <c r="AH305" s="23">
        <v>0</v>
      </c>
      <c r="AI305" s="23">
        <v>0</v>
      </c>
      <c r="AJ305" s="12">
        <v>0</v>
      </c>
      <c r="AK305" s="12">
        <v>161</v>
      </c>
      <c r="AL305" s="23">
        <v>0</v>
      </c>
      <c r="AM305" s="23">
        <v>0</v>
      </c>
      <c r="AN305" s="23" t="s">
        <v>263</v>
      </c>
      <c r="AO305" s="23">
        <v>4000000</v>
      </c>
      <c r="AP305" s="12" t="s">
        <v>133</v>
      </c>
      <c r="AQ305" s="27">
        <v>377138.48</v>
      </c>
      <c r="AR305" s="11">
        <f t="shared" si="4"/>
        <v>0</v>
      </c>
    </row>
    <row r="306" spans="1:44" ht="15.6" x14ac:dyDescent="0.3">
      <c r="A306" s="12" t="s">
        <v>2540</v>
      </c>
      <c r="B306" s="12" t="s">
        <v>254</v>
      </c>
      <c r="C306" s="12" t="s">
        <v>57</v>
      </c>
      <c r="D306" s="17" t="s">
        <v>2541</v>
      </c>
      <c r="E306" s="12">
        <v>2018</v>
      </c>
      <c r="F306" s="12" t="s">
        <v>2542</v>
      </c>
      <c r="G306" s="12" t="s">
        <v>2543</v>
      </c>
      <c r="H306" s="12" t="s">
        <v>72</v>
      </c>
      <c r="I306" s="12" t="s">
        <v>432</v>
      </c>
      <c r="J306" s="12">
        <v>3</v>
      </c>
      <c r="K306" s="12" t="s">
        <v>2544</v>
      </c>
      <c r="L306" s="12" t="s">
        <v>72</v>
      </c>
      <c r="M306" s="12" t="s">
        <v>2545</v>
      </c>
      <c r="N306" s="12" t="s">
        <v>2546</v>
      </c>
      <c r="O306" s="12" t="s">
        <v>2547</v>
      </c>
      <c r="P306" s="12" t="s">
        <v>2548</v>
      </c>
      <c r="Q306" s="12">
        <v>551114</v>
      </c>
      <c r="R306" s="12" t="s">
        <v>263</v>
      </c>
      <c r="S306" s="12" t="s">
        <v>408</v>
      </c>
      <c r="T306" s="12" t="s">
        <v>263</v>
      </c>
      <c r="U306" s="12" t="s">
        <v>2549</v>
      </c>
      <c r="V306" s="27">
        <v>12507000</v>
      </c>
      <c r="W306" s="27">
        <v>9380250</v>
      </c>
      <c r="X306" s="27">
        <v>3126750</v>
      </c>
      <c r="Y306" s="12">
        <v>392</v>
      </c>
      <c r="Z306" s="12">
        <v>729</v>
      </c>
      <c r="AA306" s="23">
        <v>96077</v>
      </c>
      <c r="AB306" s="23" t="s">
        <v>263</v>
      </c>
      <c r="AC306" s="12">
        <v>4</v>
      </c>
      <c r="AD306" s="12">
        <v>12</v>
      </c>
      <c r="AE306" s="12" t="s">
        <v>2477</v>
      </c>
      <c r="AF306" s="23">
        <v>0</v>
      </c>
      <c r="AG306" s="23">
        <v>221708</v>
      </c>
      <c r="AH306" s="23">
        <v>0</v>
      </c>
      <c r="AI306" s="23">
        <v>73902</v>
      </c>
      <c r="AJ306" s="12">
        <v>178</v>
      </c>
      <c r="AK306" s="12">
        <v>729</v>
      </c>
      <c r="AL306" s="23">
        <v>144251</v>
      </c>
      <c r="AM306" s="23">
        <v>0</v>
      </c>
      <c r="AN306" s="23" t="s">
        <v>263</v>
      </c>
      <c r="AO306" s="23" t="s">
        <v>2550</v>
      </c>
      <c r="AP306" s="12" t="s">
        <v>730</v>
      </c>
      <c r="AQ306" s="27">
        <v>0</v>
      </c>
      <c r="AR306" s="11">
        <f t="shared" si="4"/>
        <v>221708</v>
      </c>
    </row>
    <row r="307" spans="1:44" ht="15.6" x14ac:dyDescent="0.3">
      <c r="A307" s="12" t="s">
        <v>2551</v>
      </c>
      <c r="B307" s="12" t="s">
        <v>254</v>
      </c>
      <c r="C307" s="12" t="s">
        <v>57</v>
      </c>
      <c r="D307" s="17" t="s">
        <v>2552</v>
      </c>
      <c r="E307" s="12">
        <v>2018</v>
      </c>
      <c r="F307" s="12" t="s">
        <v>2553</v>
      </c>
      <c r="G307" s="12" t="s">
        <v>2554</v>
      </c>
      <c r="H307" s="12" t="s">
        <v>72</v>
      </c>
      <c r="I307" s="12" t="s">
        <v>743</v>
      </c>
      <c r="J307" s="12">
        <v>3</v>
      </c>
      <c r="K307" s="12" t="s">
        <v>2555</v>
      </c>
      <c r="L307" s="12" t="s">
        <v>57</v>
      </c>
      <c r="M307" s="12" t="s">
        <v>2556</v>
      </c>
      <c r="N307" s="12" t="s">
        <v>2557</v>
      </c>
      <c r="O307" s="12" t="s">
        <v>2558</v>
      </c>
      <c r="P307" s="12" t="s">
        <v>2559</v>
      </c>
      <c r="Q307" s="12">
        <v>551114</v>
      </c>
      <c r="R307" s="12" t="s">
        <v>263</v>
      </c>
      <c r="S307" s="12" t="s">
        <v>408</v>
      </c>
      <c r="T307" s="12" t="s">
        <v>263</v>
      </c>
      <c r="U307" s="12" t="s">
        <v>2560</v>
      </c>
      <c r="V307" s="27">
        <v>56600000</v>
      </c>
      <c r="W307" s="27">
        <v>42450000</v>
      </c>
      <c r="X307" s="27">
        <v>14150000</v>
      </c>
      <c r="Y307" s="12">
        <v>600</v>
      </c>
      <c r="Z307" s="12">
        <v>0</v>
      </c>
      <c r="AA307" s="23">
        <v>278560</v>
      </c>
      <c r="AB307" s="23">
        <v>198480000</v>
      </c>
      <c r="AC307" s="12">
        <v>5</v>
      </c>
      <c r="AD307" s="12">
        <v>12</v>
      </c>
      <c r="AE307" s="12" t="s">
        <v>9</v>
      </c>
      <c r="AF307" s="23">
        <v>41068500</v>
      </c>
      <c r="AG307" s="23">
        <v>1381500</v>
      </c>
      <c r="AH307" s="23">
        <v>13689500</v>
      </c>
      <c r="AI307" s="23">
        <v>460500</v>
      </c>
      <c r="AJ307" s="12">
        <v>483</v>
      </c>
      <c r="AK307" s="12">
        <v>0</v>
      </c>
      <c r="AL307" s="23">
        <v>395287</v>
      </c>
      <c r="AM307" s="23">
        <v>0</v>
      </c>
      <c r="AN307" s="23" t="s">
        <v>263</v>
      </c>
      <c r="AO307" s="23">
        <v>46021574</v>
      </c>
      <c r="AP307" s="12" t="s">
        <v>267</v>
      </c>
      <c r="AQ307" s="27">
        <v>1881482.0899999999</v>
      </c>
      <c r="AR307" s="11">
        <f t="shared" si="4"/>
        <v>1381500</v>
      </c>
    </row>
    <row r="308" spans="1:44" ht="15.6" x14ac:dyDescent="0.3">
      <c r="A308" s="12" t="s">
        <v>2561</v>
      </c>
      <c r="B308" s="12" t="s">
        <v>254</v>
      </c>
      <c r="C308" s="12" t="s">
        <v>57</v>
      </c>
      <c r="D308" s="17" t="s">
        <v>2552</v>
      </c>
      <c r="E308" s="12">
        <v>2018</v>
      </c>
      <c r="F308" s="12" t="s">
        <v>476</v>
      </c>
      <c r="G308" s="12" t="s">
        <v>2562</v>
      </c>
      <c r="H308" s="12" t="s">
        <v>72</v>
      </c>
      <c r="I308" s="12" t="s">
        <v>432</v>
      </c>
      <c r="J308" s="12">
        <v>3</v>
      </c>
      <c r="K308" s="12" t="s">
        <v>2563</v>
      </c>
      <c r="L308" s="12" t="s">
        <v>57</v>
      </c>
      <c r="M308" s="12" t="s">
        <v>2564</v>
      </c>
      <c r="N308" s="12" t="s">
        <v>2565</v>
      </c>
      <c r="O308" s="12" t="s">
        <v>2566</v>
      </c>
      <c r="P308" s="12" t="s">
        <v>2567</v>
      </c>
      <c r="Q308" s="12">
        <v>541519</v>
      </c>
      <c r="R308" s="12" t="s">
        <v>263</v>
      </c>
      <c r="S308" s="12" t="s">
        <v>728</v>
      </c>
      <c r="T308" s="12" t="s">
        <v>263</v>
      </c>
      <c r="U308" s="12" t="s">
        <v>2568</v>
      </c>
      <c r="V308" s="27">
        <v>11718000</v>
      </c>
      <c r="W308" s="27">
        <v>8788500</v>
      </c>
      <c r="X308" s="27">
        <v>2929500</v>
      </c>
      <c r="Y308" s="12">
        <v>531</v>
      </c>
      <c r="Z308" s="12">
        <v>174</v>
      </c>
      <c r="AA308" s="23">
        <v>78142</v>
      </c>
      <c r="AB308" s="23">
        <v>31104000</v>
      </c>
      <c r="AC308" s="12">
        <v>5</v>
      </c>
      <c r="AD308" s="12">
        <v>12</v>
      </c>
      <c r="AE308" s="12" t="s">
        <v>9</v>
      </c>
      <c r="AF308" s="23">
        <v>8679750</v>
      </c>
      <c r="AG308" s="23">
        <v>109000</v>
      </c>
      <c r="AH308" s="23">
        <v>2893250</v>
      </c>
      <c r="AI308" s="23">
        <v>36000</v>
      </c>
      <c r="AJ308" s="12">
        <v>91</v>
      </c>
      <c r="AK308" s="12">
        <v>174</v>
      </c>
      <c r="AL308" s="23">
        <v>116331</v>
      </c>
      <c r="AM308" s="23">
        <v>0</v>
      </c>
      <c r="AN308" s="23" t="s">
        <v>263</v>
      </c>
      <c r="AO308" s="23">
        <v>988280</v>
      </c>
      <c r="AP308" s="12" t="s">
        <v>730</v>
      </c>
      <c r="AQ308" s="27">
        <v>0</v>
      </c>
      <c r="AR308" s="11">
        <f t="shared" si="4"/>
        <v>109000</v>
      </c>
    </row>
    <row r="309" spans="1:44" ht="15.6" x14ac:dyDescent="0.3">
      <c r="A309" s="12" t="s">
        <v>2569</v>
      </c>
      <c r="B309" s="12" t="s">
        <v>254</v>
      </c>
      <c r="C309" s="12" t="s">
        <v>57</v>
      </c>
      <c r="D309" s="17" t="s">
        <v>2570</v>
      </c>
      <c r="E309" s="12">
        <v>2018</v>
      </c>
      <c r="F309" s="12" t="s">
        <v>2571</v>
      </c>
      <c r="G309" s="12" t="s">
        <v>2572</v>
      </c>
      <c r="H309" s="12" t="s">
        <v>72</v>
      </c>
      <c r="I309" s="12" t="s">
        <v>743</v>
      </c>
      <c r="J309" s="12">
        <v>3</v>
      </c>
      <c r="K309" s="12" t="s">
        <v>2573</v>
      </c>
      <c r="L309" s="12" t="s">
        <v>72</v>
      </c>
      <c r="M309" s="12" t="s">
        <v>2574</v>
      </c>
      <c r="N309" s="12" t="s">
        <v>2575</v>
      </c>
      <c r="O309" s="12" t="s">
        <v>2576</v>
      </c>
      <c r="P309" s="12" t="s">
        <v>2577</v>
      </c>
      <c r="Q309" s="12">
        <v>522310</v>
      </c>
      <c r="R309" s="12" t="s">
        <v>263</v>
      </c>
      <c r="S309" s="12" t="s">
        <v>717</v>
      </c>
      <c r="T309" s="12" t="s">
        <v>263</v>
      </c>
      <c r="U309" s="12" t="s">
        <v>2578</v>
      </c>
      <c r="V309" s="27">
        <v>11164000</v>
      </c>
      <c r="W309" s="27">
        <v>8373000</v>
      </c>
      <c r="X309" s="27">
        <v>2791000</v>
      </c>
      <c r="Y309" s="12">
        <v>392</v>
      </c>
      <c r="Z309" s="12">
        <v>610</v>
      </c>
      <c r="AA309" s="23">
        <v>91026</v>
      </c>
      <c r="AB309" s="23" t="s">
        <v>263</v>
      </c>
      <c r="AC309" s="12">
        <v>4</v>
      </c>
      <c r="AD309" s="12">
        <v>12</v>
      </c>
      <c r="AE309" s="12" t="s">
        <v>9</v>
      </c>
      <c r="AF309" s="23">
        <v>8373000</v>
      </c>
      <c r="AG309" s="23">
        <v>0</v>
      </c>
      <c r="AH309" s="23">
        <v>2791000</v>
      </c>
      <c r="AI309" s="23">
        <v>0</v>
      </c>
      <c r="AJ309" s="12" t="s">
        <v>266</v>
      </c>
      <c r="AK309" s="12" t="s">
        <v>266</v>
      </c>
      <c r="AL309" s="23" t="s">
        <v>266</v>
      </c>
      <c r="AM309" s="23" t="s">
        <v>266</v>
      </c>
      <c r="AN309" s="23" t="s">
        <v>263</v>
      </c>
      <c r="AO309" s="23">
        <v>1420866</v>
      </c>
      <c r="AP309" s="12" t="s">
        <v>267</v>
      </c>
      <c r="AQ309" s="27">
        <v>0</v>
      </c>
      <c r="AR309" s="11">
        <f t="shared" si="4"/>
        <v>0</v>
      </c>
    </row>
    <row r="310" spans="1:44" ht="15.6" x14ac:dyDescent="0.3">
      <c r="A310" s="12" t="s">
        <v>2579</v>
      </c>
      <c r="B310" s="12" t="s">
        <v>254</v>
      </c>
      <c r="C310" s="12" t="s">
        <v>57</v>
      </c>
      <c r="D310" s="17" t="s">
        <v>2580</v>
      </c>
      <c r="E310" s="12">
        <v>2018</v>
      </c>
      <c r="F310" s="12" t="s">
        <v>2581</v>
      </c>
      <c r="G310" s="12" t="s">
        <v>2582</v>
      </c>
      <c r="H310" s="12" t="s">
        <v>72</v>
      </c>
      <c r="I310" s="12" t="s">
        <v>128</v>
      </c>
      <c r="J310" s="12">
        <v>2</v>
      </c>
      <c r="K310" s="12" t="s">
        <v>2583</v>
      </c>
      <c r="L310" s="12" t="s">
        <v>57</v>
      </c>
      <c r="M310" s="12" t="s">
        <v>2584</v>
      </c>
      <c r="N310" s="12" t="s">
        <v>2585</v>
      </c>
      <c r="O310" s="12" t="s">
        <v>2586</v>
      </c>
      <c r="P310" s="12" t="s">
        <v>2587</v>
      </c>
      <c r="Q310" s="12">
        <v>561422</v>
      </c>
      <c r="R310" s="12" t="s">
        <v>263</v>
      </c>
      <c r="S310" s="12" t="s">
        <v>2058</v>
      </c>
      <c r="T310" s="12" t="s">
        <v>263</v>
      </c>
      <c r="U310" s="12" t="s">
        <v>288</v>
      </c>
      <c r="V310" s="27">
        <v>7553000</v>
      </c>
      <c r="W310" s="27">
        <v>6797700</v>
      </c>
      <c r="X310" s="27">
        <v>755300</v>
      </c>
      <c r="Y310" s="12">
        <v>450</v>
      </c>
      <c r="Z310" s="12">
        <v>423</v>
      </c>
      <c r="AA310" s="23">
        <v>47897</v>
      </c>
      <c r="AB310" s="23">
        <v>10111731</v>
      </c>
      <c r="AC310" s="12">
        <v>4</v>
      </c>
      <c r="AD310" s="12">
        <v>12</v>
      </c>
      <c r="AE310" s="12" t="s">
        <v>2039</v>
      </c>
      <c r="AF310" s="23">
        <v>0</v>
      </c>
      <c r="AG310" s="23">
        <v>0</v>
      </c>
      <c r="AH310" s="23">
        <v>0</v>
      </c>
      <c r="AI310" s="23">
        <v>0</v>
      </c>
      <c r="AJ310" s="12" t="s">
        <v>266</v>
      </c>
      <c r="AK310" s="12" t="s">
        <v>266</v>
      </c>
      <c r="AL310" s="23" t="s">
        <v>266</v>
      </c>
      <c r="AM310" s="23" t="s">
        <v>266</v>
      </c>
      <c r="AN310" s="23" t="s">
        <v>263</v>
      </c>
      <c r="AO310" s="23">
        <v>601561</v>
      </c>
      <c r="AP310" s="12" t="s">
        <v>133</v>
      </c>
      <c r="AQ310" s="27">
        <v>0</v>
      </c>
      <c r="AR310" s="11">
        <f t="shared" si="4"/>
        <v>0</v>
      </c>
    </row>
    <row r="311" spans="1:44" ht="15.6" x14ac:dyDescent="0.3">
      <c r="A311" s="12" t="s">
        <v>2588</v>
      </c>
      <c r="B311" s="12" t="s">
        <v>254</v>
      </c>
      <c r="C311" s="12" t="s">
        <v>57</v>
      </c>
      <c r="D311" s="17" t="s">
        <v>2589</v>
      </c>
      <c r="E311" s="12">
        <v>2018</v>
      </c>
      <c r="F311" s="12" t="s">
        <v>699</v>
      </c>
      <c r="G311" s="12" t="s">
        <v>2590</v>
      </c>
      <c r="H311" s="12" t="s">
        <v>72</v>
      </c>
      <c r="I311" s="12" t="s">
        <v>743</v>
      </c>
      <c r="J311" s="12">
        <v>3</v>
      </c>
      <c r="K311" s="12" t="s">
        <v>2591</v>
      </c>
      <c r="L311" s="12" t="s">
        <v>72</v>
      </c>
      <c r="M311" s="12" t="s">
        <v>2592</v>
      </c>
      <c r="N311" s="12" t="s">
        <v>2593</v>
      </c>
      <c r="O311" s="12" t="s">
        <v>2594</v>
      </c>
      <c r="P311" s="12" t="s">
        <v>2595</v>
      </c>
      <c r="Q311" s="12">
        <v>551114</v>
      </c>
      <c r="R311" s="12" t="s">
        <v>263</v>
      </c>
      <c r="S311" s="12" t="s">
        <v>408</v>
      </c>
      <c r="T311" s="12" t="s">
        <v>263</v>
      </c>
      <c r="U311" s="12" t="s">
        <v>288</v>
      </c>
      <c r="V311" s="27">
        <v>26152000</v>
      </c>
      <c r="W311" s="27">
        <v>19614000</v>
      </c>
      <c r="X311" s="27">
        <v>6538000</v>
      </c>
      <c r="Y311" s="12">
        <v>1106</v>
      </c>
      <c r="Z311" s="12">
        <v>939</v>
      </c>
      <c r="AA311" s="23">
        <v>61712</v>
      </c>
      <c r="AB311" s="23">
        <v>37000000</v>
      </c>
      <c r="AC311" s="12">
        <v>4</v>
      </c>
      <c r="AD311" s="12">
        <v>12</v>
      </c>
      <c r="AE311" s="12" t="s">
        <v>9</v>
      </c>
      <c r="AF311" s="23">
        <v>19614000</v>
      </c>
      <c r="AG311" s="23">
        <v>0</v>
      </c>
      <c r="AH311" s="23">
        <v>6538000</v>
      </c>
      <c r="AI311" s="23">
        <v>0</v>
      </c>
      <c r="AJ311" s="12" t="s">
        <v>266</v>
      </c>
      <c r="AK311" s="12" t="s">
        <v>266</v>
      </c>
      <c r="AL311" s="23" t="s">
        <v>266</v>
      </c>
      <c r="AM311" s="23" t="s">
        <v>266</v>
      </c>
      <c r="AN311" s="23" t="s">
        <v>263</v>
      </c>
      <c r="AO311" s="23">
        <v>3322518</v>
      </c>
      <c r="AP311" s="12" t="s">
        <v>267</v>
      </c>
      <c r="AQ311" s="27">
        <v>0</v>
      </c>
      <c r="AR311" s="11">
        <f t="shared" si="4"/>
        <v>0</v>
      </c>
    </row>
    <row r="312" spans="1:44" ht="15.6" x14ac:dyDescent="0.3">
      <c r="A312" s="12" t="s">
        <v>2596</v>
      </c>
      <c r="B312" s="12" t="s">
        <v>254</v>
      </c>
      <c r="C312" s="12" t="s">
        <v>57</v>
      </c>
      <c r="D312" s="17" t="s">
        <v>2597</v>
      </c>
      <c r="E312" s="12">
        <v>2018</v>
      </c>
      <c r="F312" s="12" t="s">
        <v>2598</v>
      </c>
      <c r="G312" s="12" t="s">
        <v>2599</v>
      </c>
      <c r="H312" s="12" t="s">
        <v>72</v>
      </c>
      <c r="I312" s="12" t="s">
        <v>743</v>
      </c>
      <c r="J312" s="12">
        <v>3</v>
      </c>
      <c r="K312" s="12" t="s">
        <v>2600</v>
      </c>
      <c r="L312" s="12" t="s">
        <v>72</v>
      </c>
      <c r="M312" s="12" t="s">
        <v>2601</v>
      </c>
      <c r="N312" s="12" t="s">
        <v>2602</v>
      </c>
      <c r="O312" s="12" t="s">
        <v>2603</v>
      </c>
      <c r="P312" s="12" t="s">
        <v>2604</v>
      </c>
      <c r="Q312" s="12">
        <v>541511</v>
      </c>
      <c r="R312" s="12" t="s">
        <v>263</v>
      </c>
      <c r="S312" s="12" t="s">
        <v>728</v>
      </c>
      <c r="T312" s="12" t="s">
        <v>263</v>
      </c>
      <c r="U312" s="12" t="s">
        <v>288</v>
      </c>
      <c r="V312" s="27">
        <v>2683000</v>
      </c>
      <c r="W312" s="27">
        <v>2012250</v>
      </c>
      <c r="X312" s="27">
        <v>670750</v>
      </c>
      <c r="Y312" s="12">
        <v>270</v>
      </c>
      <c r="Z312" s="12">
        <v>2776</v>
      </c>
      <c r="AA312" s="23">
        <v>61485</v>
      </c>
      <c r="AB312" s="23" t="s">
        <v>263</v>
      </c>
      <c r="AC312" s="12">
        <v>4</v>
      </c>
      <c r="AD312" s="12">
        <v>12</v>
      </c>
      <c r="AE312" s="12" t="s">
        <v>9</v>
      </c>
      <c r="AF312" s="23">
        <v>1949250</v>
      </c>
      <c r="AG312" s="23">
        <v>0</v>
      </c>
      <c r="AH312" s="23">
        <v>649750</v>
      </c>
      <c r="AI312" s="23">
        <v>0</v>
      </c>
      <c r="AJ312" s="12">
        <v>54</v>
      </c>
      <c r="AK312" s="12">
        <v>2726</v>
      </c>
      <c r="AL312" s="23">
        <v>72934</v>
      </c>
      <c r="AM312" s="23">
        <v>0</v>
      </c>
      <c r="AN312" s="23" t="s">
        <v>263</v>
      </c>
      <c r="AO312" s="23">
        <v>138340</v>
      </c>
      <c r="AP312" s="12" t="s">
        <v>267</v>
      </c>
      <c r="AQ312" s="27">
        <v>0</v>
      </c>
      <c r="AR312" s="11">
        <f t="shared" si="4"/>
        <v>0</v>
      </c>
    </row>
    <row r="313" spans="1:44" ht="15.6" x14ac:dyDescent="0.3">
      <c r="A313" s="12" t="s">
        <v>2605</v>
      </c>
      <c r="B313" s="12" t="s">
        <v>254</v>
      </c>
      <c r="C313" s="12" t="s">
        <v>57</v>
      </c>
      <c r="D313" s="17" t="s">
        <v>2597</v>
      </c>
      <c r="E313" s="12">
        <v>2018</v>
      </c>
      <c r="F313" s="12" t="s">
        <v>2606</v>
      </c>
      <c r="G313" s="12" t="s">
        <v>2607</v>
      </c>
      <c r="H313" s="12" t="s">
        <v>57</v>
      </c>
      <c r="I313" s="12" t="s">
        <v>476</v>
      </c>
      <c r="J313" s="12">
        <v>2</v>
      </c>
      <c r="K313" s="12" t="s">
        <v>2608</v>
      </c>
      <c r="L313" s="12" t="s">
        <v>57</v>
      </c>
      <c r="M313" s="12" t="s">
        <v>2609</v>
      </c>
      <c r="N313" s="12" t="s">
        <v>1425</v>
      </c>
      <c r="O313" s="12" t="s">
        <v>2610</v>
      </c>
      <c r="P313" s="12" t="s">
        <v>2611</v>
      </c>
      <c r="Q313" s="12">
        <v>325412</v>
      </c>
      <c r="R313" s="12" t="s">
        <v>263</v>
      </c>
      <c r="S313" s="12" t="s">
        <v>77</v>
      </c>
      <c r="T313" s="12" t="s">
        <v>263</v>
      </c>
      <c r="U313" s="12" t="s">
        <v>264</v>
      </c>
      <c r="V313" s="27">
        <v>1873000</v>
      </c>
      <c r="W313" s="27">
        <v>1685700</v>
      </c>
      <c r="X313" s="27">
        <v>187300</v>
      </c>
      <c r="Y313" s="12">
        <v>123</v>
      </c>
      <c r="Z313" s="12">
        <v>0</v>
      </c>
      <c r="AA313" s="23">
        <v>64031</v>
      </c>
      <c r="AB313" s="23">
        <v>10800000</v>
      </c>
      <c r="AC313" s="12">
        <v>5</v>
      </c>
      <c r="AD313" s="12">
        <v>12</v>
      </c>
      <c r="AE313" s="12" t="s">
        <v>9</v>
      </c>
      <c r="AF313" s="23">
        <v>1462500</v>
      </c>
      <c r="AG313" s="23">
        <v>0</v>
      </c>
      <c r="AH313" s="23">
        <v>162000</v>
      </c>
      <c r="AI313" s="23">
        <v>0</v>
      </c>
      <c r="AJ313" s="12" t="s">
        <v>266</v>
      </c>
      <c r="AK313" s="12" t="s">
        <v>266</v>
      </c>
      <c r="AL313" s="23" t="s">
        <v>266</v>
      </c>
      <c r="AM313" s="23" t="s">
        <v>266</v>
      </c>
      <c r="AN313" s="23" t="s">
        <v>263</v>
      </c>
      <c r="AO313" s="23">
        <v>634116</v>
      </c>
      <c r="AP313" s="12" t="s">
        <v>2612</v>
      </c>
      <c r="AQ313" s="27">
        <v>634116</v>
      </c>
      <c r="AR313" s="11">
        <f t="shared" si="4"/>
        <v>0</v>
      </c>
    </row>
    <row r="314" spans="1:44" ht="15.6" x14ac:dyDescent="0.3">
      <c r="A314" s="12" t="s">
        <v>2613</v>
      </c>
      <c r="B314" s="12" t="s">
        <v>254</v>
      </c>
      <c r="C314" s="12" t="s">
        <v>57</v>
      </c>
      <c r="D314" s="17" t="s">
        <v>2597</v>
      </c>
      <c r="E314" s="12">
        <v>2018</v>
      </c>
      <c r="F314" s="12" t="s">
        <v>2614</v>
      </c>
      <c r="G314" s="12" t="s">
        <v>2615</v>
      </c>
      <c r="H314" s="12" t="s">
        <v>57</v>
      </c>
      <c r="I314" s="12" t="s">
        <v>73</v>
      </c>
      <c r="J314" s="12">
        <v>1</v>
      </c>
      <c r="K314" s="12" t="s">
        <v>2616</v>
      </c>
      <c r="L314" s="12" t="s">
        <v>57</v>
      </c>
      <c r="M314" s="12" t="s">
        <v>2617</v>
      </c>
      <c r="N314" s="12" t="s">
        <v>2618</v>
      </c>
      <c r="O314" s="12" t="s">
        <v>2619</v>
      </c>
      <c r="P314" s="12" t="s">
        <v>2620</v>
      </c>
      <c r="Q314" s="12">
        <v>488190</v>
      </c>
      <c r="R314" s="12">
        <v>481211</v>
      </c>
      <c r="S314" s="12" t="s">
        <v>328</v>
      </c>
      <c r="T314" s="12" t="s">
        <v>328</v>
      </c>
      <c r="U314" s="12" t="s">
        <v>264</v>
      </c>
      <c r="V314" s="27">
        <v>2346000</v>
      </c>
      <c r="W314" s="27">
        <v>2346000</v>
      </c>
      <c r="X314" s="27">
        <v>0</v>
      </c>
      <c r="Y314" s="12">
        <v>131</v>
      </c>
      <c r="Z314" s="12">
        <v>80</v>
      </c>
      <c r="AA314" s="23">
        <v>53321</v>
      </c>
      <c r="AB314" s="23" t="s">
        <v>263</v>
      </c>
      <c r="AC314" s="12">
        <v>3</v>
      </c>
      <c r="AD314" s="12">
        <v>12</v>
      </c>
      <c r="AE314" s="12" t="s">
        <v>9</v>
      </c>
      <c r="AF314" s="23">
        <v>2270000</v>
      </c>
      <c r="AG314" s="23">
        <v>24418</v>
      </c>
      <c r="AH314" s="23">
        <v>0</v>
      </c>
      <c r="AI314" s="23">
        <v>0</v>
      </c>
      <c r="AJ314" s="12">
        <v>44</v>
      </c>
      <c r="AK314" s="12">
        <v>80</v>
      </c>
      <c r="AL314" s="23">
        <v>54760</v>
      </c>
      <c r="AM314" s="23">
        <v>0</v>
      </c>
      <c r="AN314" s="23" t="s">
        <v>263</v>
      </c>
      <c r="AO314" s="23">
        <v>81000</v>
      </c>
      <c r="AP314" s="12" t="s">
        <v>936</v>
      </c>
      <c r="AQ314" s="27">
        <v>0</v>
      </c>
      <c r="AR314" s="11">
        <f t="shared" si="4"/>
        <v>24418</v>
      </c>
    </row>
    <row r="315" spans="1:44" ht="15.6" x14ac:dyDescent="0.3">
      <c r="A315" s="12" t="s">
        <v>2621</v>
      </c>
      <c r="B315" s="12" t="s">
        <v>254</v>
      </c>
      <c r="C315" s="12" t="s">
        <v>57</v>
      </c>
      <c r="D315" s="17" t="s">
        <v>2597</v>
      </c>
      <c r="E315" s="12">
        <v>2018</v>
      </c>
      <c r="F315" s="12" t="s">
        <v>2622</v>
      </c>
      <c r="G315" s="12" t="s">
        <v>2623</v>
      </c>
      <c r="H315" s="12" t="s">
        <v>72</v>
      </c>
      <c r="I315" s="12" t="s">
        <v>476</v>
      </c>
      <c r="J315" s="12">
        <v>2</v>
      </c>
      <c r="K315" s="12" t="s">
        <v>2624</v>
      </c>
      <c r="L315" s="12" t="s">
        <v>72</v>
      </c>
      <c r="M315" s="12" t="s">
        <v>2625</v>
      </c>
      <c r="N315" s="12" t="s">
        <v>2626</v>
      </c>
      <c r="O315" s="12" t="s">
        <v>2627</v>
      </c>
      <c r="P315" s="12" t="s">
        <v>2628</v>
      </c>
      <c r="Q315" s="12">
        <v>322220</v>
      </c>
      <c r="R315" s="12" t="s">
        <v>263</v>
      </c>
      <c r="S315" s="12" t="s">
        <v>77</v>
      </c>
      <c r="T315" s="12" t="s">
        <v>263</v>
      </c>
      <c r="U315" s="12" t="s">
        <v>2629</v>
      </c>
      <c r="V315" s="27">
        <v>661000</v>
      </c>
      <c r="W315" s="27">
        <v>594900</v>
      </c>
      <c r="X315" s="27">
        <v>66100</v>
      </c>
      <c r="Y315" s="12">
        <v>90</v>
      </c>
      <c r="Z315" s="12">
        <v>923</v>
      </c>
      <c r="AA315" s="23">
        <v>36088</v>
      </c>
      <c r="AB315" s="23">
        <v>28260000</v>
      </c>
      <c r="AC315" s="12">
        <v>4</v>
      </c>
      <c r="AD315" s="12">
        <v>12</v>
      </c>
      <c r="AE315" s="12" t="s">
        <v>9</v>
      </c>
      <c r="AF315" s="23">
        <v>594900</v>
      </c>
      <c r="AG315" s="23">
        <v>0</v>
      </c>
      <c r="AH315" s="23">
        <v>66100</v>
      </c>
      <c r="AI315" s="23">
        <v>0</v>
      </c>
      <c r="AJ315" s="12" t="s">
        <v>266</v>
      </c>
      <c r="AK315" s="12" t="s">
        <v>266</v>
      </c>
      <c r="AL315" s="23" t="s">
        <v>266</v>
      </c>
      <c r="AM315" s="23" t="s">
        <v>266</v>
      </c>
      <c r="AN315" s="23" t="s">
        <v>263</v>
      </c>
      <c r="AO315" s="23">
        <v>2388182</v>
      </c>
      <c r="AP315" s="12" t="s">
        <v>133</v>
      </c>
      <c r="AQ315" s="27">
        <v>0</v>
      </c>
      <c r="AR315" s="11">
        <f t="shared" si="4"/>
        <v>0</v>
      </c>
    </row>
    <row r="316" spans="1:44" ht="15.6" x14ac:dyDescent="0.3">
      <c r="A316" s="12" t="s">
        <v>2630</v>
      </c>
      <c r="B316" s="12" t="s">
        <v>1558</v>
      </c>
      <c r="D316" s="17">
        <v>43396</v>
      </c>
      <c r="E316" s="12">
        <v>2018</v>
      </c>
      <c r="F316" s="12" t="s">
        <v>2631</v>
      </c>
      <c r="G316" s="12" t="s">
        <v>2632</v>
      </c>
      <c r="H316" s="12" t="s">
        <v>72</v>
      </c>
      <c r="I316" s="12" t="s">
        <v>1642</v>
      </c>
      <c r="J316" s="12">
        <v>2</v>
      </c>
      <c r="K316" s="12" t="s">
        <v>2633</v>
      </c>
      <c r="L316" s="12" t="s">
        <v>2116</v>
      </c>
      <c r="M316" s="12" t="s">
        <v>2634</v>
      </c>
      <c r="N316" s="12" t="s">
        <v>2635</v>
      </c>
      <c r="O316" s="12" t="s">
        <v>2636</v>
      </c>
      <c r="P316" s="12" t="s">
        <v>2637</v>
      </c>
      <c r="Q316" s="12">
        <v>326211</v>
      </c>
      <c r="R316" s="12"/>
      <c r="S316" s="12" t="s">
        <v>1565</v>
      </c>
      <c r="T316" s="12"/>
      <c r="U316" s="12" t="s">
        <v>1566</v>
      </c>
      <c r="V316" s="27">
        <v>30000000</v>
      </c>
      <c r="W316" s="12" t="s">
        <v>157</v>
      </c>
      <c r="X316" s="12" t="s">
        <v>157</v>
      </c>
      <c r="Y316" s="12" t="s">
        <v>143</v>
      </c>
      <c r="Z316" s="12">
        <v>2000</v>
      </c>
      <c r="AA316" s="12" t="s">
        <v>1567</v>
      </c>
      <c r="AB316" s="12">
        <v>266371135</v>
      </c>
      <c r="AC316" s="12" t="s">
        <v>157</v>
      </c>
      <c r="AD316" s="12">
        <v>10</v>
      </c>
      <c r="AE316" s="12" t="s">
        <v>9</v>
      </c>
      <c r="AF316" s="12">
        <v>24000000</v>
      </c>
      <c r="AG316" s="12">
        <v>6000000</v>
      </c>
      <c r="AH316" s="12" t="s">
        <v>157</v>
      </c>
      <c r="AI316" s="12" t="s">
        <v>157</v>
      </c>
      <c r="AJ316" s="12" t="s">
        <v>143</v>
      </c>
      <c r="AK316" s="12">
        <v>2158</v>
      </c>
      <c r="AL316" s="12">
        <v>64464</v>
      </c>
      <c r="AM316" s="12">
        <v>309055006</v>
      </c>
      <c r="AN316" s="12">
        <v>0</v>
      </c>
      <c r="AO316" s="12">
        <v>11900000</v>
      </c>
      <c r="AP316" s="12" t="s">
        <v>267</v>
      </c>
      <c r="AQ316" s="12">
        <v>5400000</v>
      </c>
    </row>
    <row r="317" spans="1:44" ht="15.6" x14ac:dyDescent="0.3">
      <c r="A317" s="5" t="s">
        <v>2638</v>
      </c>
      <c r="B317" s="6" t="s">
        <v>8</v>
      </c>
      <c r="C317" s="7" t="s">
        <v>57</v>
      </c>
      <c r="D317" s="31">
        <v>42759</v>
      </c>
      <c r="E317" s="7">
        <v>2017</v>
      </c>
      <c r="F317" s="7" t="s">
        <v>2639</v>
      </c>
      <c r="G317" s="7" t="s">
        <v>2640</v>
      </c>
      <c r="H317" s="7" t="s">
        <v>72</v>
      </c>
      <c r="I317" s="7" t="s">
        <v>366</v>
      </c>
      <c r="J317" s="8">
        <v>1</v>
      </c>
      <c r="K317" s="7" t="s">
        <v>2641</v>
      </c>
      <c r="L317" s="7" t="s">
        <v>57</v>
      </c>
      <c r="M317" s="7" t="s">
        <v>2642</v>
      </c>
      <c r="N317" s="7">
        <v>28364</v>
      </c>
      <c r="O317" s="7" t="s">
        <v>2643</v>
      </c>
      <c r="P317" s="7" t="s">
        <v>2644</v>
      </c>
      <c r="Q317" s="7">
        <v>311615</v>
      </c>
      <c r="R317" s="7" t="s">
        <v>65</v>
      </c>
      <c r="S317" s="7" t="s">
        <v>77</v>
      </c>
      <c r="T317" s="7" t="s">
        <v>65</v>
      </c>
      <c r="U317" s="7" t="s">
        <v>132</v>
      </c>
      <c r="V317" s="24">
        <v>200000</v>
      </c>
      <c r="W317" s="11"/>
      <c r="X317" s="11"/>
      <c r="Y317" s="7">
        <v>59</v>
      </c>
      <c r="Z317" s="7">
        <v>2694</v>
      </c>
      <c r="AA317" s="29">
        <v>34060</v>
      </c>
      <c r="AB317" s="29">
        <v>39400000</v>
      </c>
      <c r="AC317" s="6"/>
      <c r="AD317" s="6">
        <v>3</v>
      </c>
      <c r="AE317" s="10" t="s">
        <v>11</v>
      </c>
      <c r="AF317" s="21">
        <v>0</v>
      </c>
      <c r="AG317" s="21">
        <v>200000</v>
      </c>
      <c r="AH317" s="15"/>
      <c r="AI317" s="15"/>
      <c r="AJ317" s="7">
        <v>61</v>
      </c>
      <c r="AK317" s="7">
        <v>2694</v>
      </c>
      <c r="AL317" s="29">
        <v>729</v>
      </c>
      <c r="AM317" s="29">
        <v>64308850</v>
      </c>
      <c r="AN317" s="29">
        <v>0</v>
      </c>
      <c r="AO317" s="29">
        <v>2295000</v>
      </c>
      <c r="AP317" s="9" t="s">
        <v>2645</v>
      </c>
      <c r="AQ317" s="9">
        <v>1290000</v>
      </c>
      <c r="AR317" s="11">
        <v>200000</v>
      </c>
    </row>
    <row r="318" spans="1:44" ht="15.6" x14ac:dyDescent="0.3">
      <c r="A318" s="5" t="s">
        <v>2646</v>
      </c>
      <c r="B318" s="6" t="s">
        <v>8</v>
      </c>
      <c r="C318" s="7" t="s">
        <v>57</v>
      </c>
      <c r="D318" s="31">
        <v>42768</v>
      </c>
      <c r="E318" s="7">
        <v>2017</v>
      </c>
      <c r="F318" s="7" t="s">
        <v>2647</v>
      </c>
      <c r="G318" s="7" t="s">
        <v>2648</v>
      </c>
      <c r="H318" s="7" t="s">
        <v>72</v>
      </c>
      <c r="I318" s="7" t="s">
        <v>1017</v>
      </c>
      <c r="J318" s="8">
        <v>1</v>
      </c>
      <c r="K318" s="7" t="s">
        <v>2649</v>
      </c>
      <c r="L318" s="7" t="s">
        <v>72</v>
      </c>
      <c r="M318" s="7" t="s">
        <v>2650</v>
      </c>
      <c r="N318" s="7" t="s">
        <v>2651</v>
      </c>
      <c r="O318" s="7" t="s">
        <v>2652</v>
      </c>
      <c r="P318" s="7" t="s">
        <v>2653</v>
      </c>
      <c r="Q318" s="7">
        <v>336300</v>
      </c>
      <c r="R318" s="7" t="s">
        <v>65</v>
      </c>
      <c r="S318" s="7" t="s">
        <v>77</v>
      </c>
      <c r="T318" s="7" t="s">
        <v>65</v>
      </c>
      <c r="U318" s="7" t="s">
        <v>427</v>
      </c>
      <c r="V318" s="24">
        <v>150000</v>
      </c>
      <c r="W318" s="11"/>
      <c r="X318" s="11"/>
      <c r="Y318" s="7">
        <v>38</v>
      </c>
      <c r="Z318" s="7">
        <v>399</v>
      </c>
      <c r="AA318" s="29">
        <v>32240</v>
      </c>
      <c r="AB318" s="29">
        <v>12400000</v>
      </c>
      <c r="AC318" s="6"/>
      <c r="AD318" s="6">
        <v>3</v>
      </c>
      <c r="AE318" s="7" t="s">
        <v>10</v>
      </c>
      <c r="AF318" s="21">
        <v>0</v>
      </c>
      <c r="AG318" s="21">
        <v>0</v>
      </c>
      <c r="AH318" s="15"/>
      <c r="AI318" s="15"/>
      <c r="AJ318" s="7">
        <v>0</v>
      </c>
      <c r="AK318" s="7">
        <v>399</v>
      </c>
      <c r="AL318" s="29">
        <v>0</v>
      </c>
      <c r="AM318" s="29">
        <v>0</v>
      </c>
      <c r="AN318" s="29">
        <v>0</v>
      </c>
      <c r="AO318" s="29">
        <v>50000</v>
      </c>
      <c r="AP318" s="9" t="s">
        <v>68</v>
      </c>
      <c r="AQ318" s="9">
        <v>0</v>
      </c>
      <c r="AR318" s="11">
        <v>0</v>
      </c>
    </row>
    <row r="319" spans="1:44" ht="15.6" x14ac:dyDescent="0.3">
      <c r="A319" s="5" t="s">
        <v>2654</v>
      </c>
      <c r="B319" s="6" t="s">
        <v>8</v>
      </c>
      <c r="C319" s="7" t="s">
        <v>57</v>
      </c>
      <c r="D319" s="31">
        <v>42775</v>
      </c>
      <c r="E319" s="7">
        <v>2017</v>
      </c>
      <c r="F319" s="7" t="s">
        <v>2655</v>
      </c>
      <c r="G319" s="7" t="s">
        <v>2656</v>
      </c>
      <c r="H319" s="7" t="s">
        <v>72</v>
      </c>
      <c r="I319" s="7" t="s">
        <v>1268</v>
      </c>
      <c r="J319" s="8">
        <v>1</v>
      </c>
      <c r="K319" s="7" t="s">
        <v>2657</v>
      </c>
      <c r="L319" s="7" t="s">
        <v>57</v>
      </c>
      <c r="M319" s="7" t="s">
        <v>2658</v>
      </c>
      <c r="N319" s="7">
        <v>27356</v>
      </c>
      <c r="O319" s="7" t="s">
        <v>2659</v>
      </c>
      <c r="P319" s="7" t="s">
        <v>2660</v>
      </c>
      <c r="Q319" s="7">
        <v>321214</v>
      </c>
      <c r="R319" s="7" t="s">
        <v>65</v>
      </c>
      <c r="S319" s="7" t="s">
        <v>77</v>
      </c>
      <c r="T319" s="7" t="s">
        <v>65</v>
      </c>
      <c r="U319" s="7" t="s">
        <v>2661</v>
      </c>
      <c r="V319" s="24">
        <v>200000</v>
      </c>
      <c r="W319" s="11"/>
      <c r="X319" s="11"/>
      <c r="Y319" s="7">
        <v>64</v>
      </c>
      <c r="Z319" s="7">
        <v>0</v>
      </c>
      <c r="AA319" s="29">
        <v>33384</v>
      </c>
      <c r="AB319" s="29">
        <v>1000000</v>
      </c>
      <c r="AC319" s="6"/>
      <c r="AD319" s="6">
        <v>3</v>
      </c>
      <c r="AE319" s="10" t="s">
        <v>11</v>
      </c>
      <c r="AF319" s="21">
        <v>0</v>
      </c>
      <c r="AG319" s="21">
        <v>200000</v>
      </c>
      <c r="AH319" s="15"/>
      <c r="AI319" s="15"/>
      <c r="AJ319" s="7">
        <v>70</v>
      </c>
      <c r="AK319" s="7">
        <v>0</v>
      </c>
      <c r="AL319" s="29">
        <v>733</v>
      </c>
      <c r="AM319" s="29">
        <v>1248979</v>
      </c>
      <c r="AN319" s="29">
        <v>0</v>
      </c>
      <c r="AO319" s="29">
        <v>66667</v>
      </c>
      <c r="AP319" s="9" t="s">
        <v>68</v>
      </c>
      <c r="AQ319" s="9">
        <v>66667</v>
      </c>
      <c r="AR319" s="11">
        <v>200000</v>
      </c>
    </row>
    <row r="320" spans="1:44" ht="15.6" x14ac:dyDescent="0.3">
      <c r="A320" s="5" t="s">
        <v>2662</v>
      </c>
      <c r="B320" s="6" t="s">
        <v>8</v>
      </c>
      <c r="C320" s="7" t="s">
        <v>57</v>
      </c>
      <c r="D320" s="31">
        <v>42814</v>
      </c>
      <c r="E320" s="7">
        <v>2017</v>
      </c>
      <c r="F320" s="7" t="s">
        <v>2663</v>
      </c>
      <c r="G320" s="7" t="s">
        <v>2664</v>
      </c>
      <c r="H320" s="7" t="s">
        <v>72</v>
      </c>
      <c r="I320" s="7" t="s">
        <v>1161</v>
      </c>
      <c r="J320" s="8">
        <v>1</v>
      </c>
      <c r="K320" s="7" t="s">
        <v>2665</v>
      </c>
      <c r="L320" s="7" t="s">
        <v>72</v>
      </c>
      <c r="M320" s="7" t="s">
        <v>2666</v>
      </c>
      <c r="N320" s="7">
        <v>28752</v>
      </c>
      <c r="O320" s="7" t="s">
        <v>2667</v>
      </c>
      <c r="P320" s="7" t="s">
        <v>2668</v>
      </c>
      <c r="Q320" s="7">
        <v>325412</v>
      </c>
      <c r="R320" s="7" t="s">
        <v>65</v>
      </c>
      <c r="S320" s="7" t="s">
        <v>77</v>
      </c>
      <c r="T320" s="7" t="s">
        <v>65</v>
      </c>
      <c r="U320" s="7" t="s">
        <v>2661</v>
      </c>
      <c r="V320" s="24">
        <v>1000000</v>
      </c>
      <c r="W320" s="11"/>
      <c r="X320" s="11"/>
      <c r="Y320" s="7">
        <v>81</v>
      </c>
      <c r="Z320" s="7">
        <v>2669</v>
      </c>
      <c r="AA320" s="29">
        <v>40976</v>
      </c>
      <c r="AB320" s="29">
        <v>6600000</v>
      </c>
      <c r="AC320" s="6"/>
      <c r="AD320" s="6">
        <v>3</v>
      </c>
      <c r="AE320" s="10" t="s">
        <v>11</v>
      </c>
      <c r="AF320" s="21">
        <v>0</v>
      </c>
      <c r="AG320" s="21">
        <v>1000000</v>
      </c>
      <c r="AH320" s="15"/>
      <c r="AI320" s="15"/>
      <c r="AJ320" s="7">
        <v>325</v>
      </c>
      <c r="AK320" s="7">
        <v>2669</v>
      </c>
      <c r="AL320" s="29">
        <v>1079</v>
      </c>
      <c r="AM320" s="29">
        <v>7400000</v>
      </c>
      <c r="AN320" s="29">
        <v>0</v>
      </c>
      <c r="AO320" s="29">
        <v>358334</v>
      </c>
      <c r="AP320" s="9" t="s">
        <v>68</v>
      </c>
      <c r="AQ320" s="9">
        <v>358334</v>
      </c>
      <c r="AR320" s="11">
        <v>1000000</v>
      </c>
    </row>
    <row r="321" spans="1:44" ht="15.6" x14ac:dyDescent="0.3">
      <c r="A321" s="5" t="s">
        <v>2669</v>
      </c>
      <c r="B321" s="6" t="s">
        <v>8</v>
      </c>
      <c r="C321" s="7" t="s">
        <v>57</v>
      </c>
      <c r="D321" s="31">
        <v>42815</v>
      </c>
      <c r="E321" s="7">
        <v>2017</v>
      </c>
      <c r="F321" s="7" t="s">
        <v>2670</v>
      </c>
      <c r="G321" s="7" t="s">
        <v>2671</v>
      </c>
      <c r="H321" s="7" t="s">
        <v>72</v>
      </c>
      <c r="I321" s="7" t="s">
        <v>1161</v>
      </c>
      <c r="J321" s="8">
        <v>1</v>
      </c>
      <c r="K321" s="7" t="s">
        <v>2672</v>
      </c>
      <c r="L321" s="7" t="s">
        <v>57</v>
      </c>
      <c r="M321" s="7" t="s">
        <v>2673</v>
      </c>
      <c r="N321" s="7" t="s">
        <v>2674</v>
      </c>
      <c r="O321" s="7" t="s">
        <v>2675</v>
      </c>
      <c r="P321" s="7" t="s">
        <v>2676</v>
      </c>
      <c r="Q321" s="7">
        <v>321920</v>
      </c>
      <c r="R321" s="7" t="s">
        <v>65</v>
      </c>
      <c r="S321" s="7" t="s">
        <v>77</v>
      </c>
      <c r="T321" s="7" t="s">
        <v>65</v>
      </c>
      <c r="U321" s="7" t="s">
        <v>2677</v>
      </c>
      <c r="V321" s="24">
        <v>84000</v>
      </c>
      <c r="W321" s="11"/>
      <c r="X321" s="11"/>
      <c r="Y321" s="7">
        <v>25</v>
      </c>
      <c r="Z321" s="7">
        <v>0</v>
      </c>
      <c r="AA321" s="29">
        <v>31096</v>
      </c>
      <c r="AB321" s="29">
        <v>355000</v>
      </c>
      <c r="AC321" s="6"/>
      <c r="AD321" s="6">
        <v>3</v>
      </c>
      <c r="AE321" s="10" t="s">
        <v>10</v>
      </c>
      <c r="AF321" s="21">
        <v>0</v>
      </c>
      <c r="AG321" s="21">
        <v>0</v>
      </c>
      <c r="AH321" s="15"/>
      <c r="AI321" s="15"/>
      <c r="AJ321" s="7">
        <v>0</v>
      </c>
      <c r="AK321" s="7">
        <v>0</v>
      </c>
      <c r="AL321" s="29">
        <v>0</v>
      </c>
      <c r="AM321" s="29">
        <v>0</v>
      </c>
      <c r="AN321" s="29">
        <v>0</v>
      </c>
      <c r="AO321" s="29">
        <v>60000</v>
      </c>
      <c r="AP321" s="9" t="s">
        <v>68</v>
      </c>
      <c r="AQ321" s="9">
        <v>0</v>
      </c>
      <c r="AR321" s="11">
        <v>0</v>
      </c>
    </row>
    <row r="322" spans="1:44" ht="15.6" x14ac:dyDescent="0.3">
      <c r="A322" s="5" t="s">
        <v>2678</v>
      </c>
      <c r="B322" s="6" t="s">
        <v>8</v>
      </c>
      <c r="C322" s="7" t="s">
        <v>57</v>
      </c>
      <c r="D322" s="31">
        <v>42828</v>
      </c>
      <c r="E322" s="7">
        <v>2017</v>
      </c>
      <c r="F322" s="7" t="s">
        <v>2679</v>
      </c>
      <c r="G322" s="7" t="s">
        <v>2680</v>
      </c>
      <c r="H322" s="7" t="s">
        <v>57</v>
      </c>
      <c r="I322" s="7" t="s">
        <v>234</v>
      </c>
      <c r="J322" s="8">
        <v>2</v>
      </c>
      <c r="K322" s="7" t="s">
        <v>2681</v>
      </c>
      <c r="L322" s="7" t="s">
        <v>57</v>
      </c>
      <c r="M322" s="7" t="s">
        <v>2682</v>
      </c>
      <c r="N322" s="7">
        <v>27203</v>
      </c>
      <c r="O322" s="8" t="s">
        <v>2683</v>
      </c>
      <c r="P322" s="7" t="s">
        <v>2660</v>
      </c>
      <c r="Q322" s="7">
        <v>315190</v>
      </c>
      <c r="R322" s="7" t="s">
        <v>65</v>
      </c>
      <c r="S322" s="7" t="s">
        <v>77</v>
      </c>
      <c r="T322" s="7" t="s">
        <v>65</v>
      </c>
      <c r="U322" s="7" t="s">
        <v>2129</v>
      </c>
      <c r="V322" s="24">
        <v>575000</v>
      </c>
      <c r="W322" s="11"/>
      <c r="X322" s="11"/>
      <c r="Y322" s="7">
        <v>120</v>
      </c>
      <c r="Z322" s="7">
        <v>374</v>
      </c>
      <c r="AA322" s="29">
        <v>30628</v>
      </c>
      <c r="AB322" s="29">
        <v>17900000</v>
      </c>
      <c r="AC322" s="6"/>
      <c r="AD322" s="6">
        <v>4</v>
      </c>
      <c r="AE322" s="10" t="s">
        <v>10</v>
      </c>
      <c r="AF322" s="21">
        <v>0</v>
      </c>
      <c r="AG322" s="21">
        <v>0</v>
      </c>
      <c r="AH322" s="15"/>
      <c r="AI322" s="15"/>
      <c r="AJ322" s="7">
        <v>0</v>
      </c>
      <c r="AK322" s="7">
        <v>374</v>
      </c>
      <c r="AL322" s="29">
        <v>0</v>
      </c>
      <c r="AM322" s="29">
        <v>0</v>
      </c>
      <c r="AN322" s="29">
        <v>0</v>
      </c>
      <c r="AO322" s="29">
        <v>300000</v>
      </c>
      <c r="AP322" s="9" t="s">
        <v>68</v>
      </c>
      <c r="AQ322" s="9">
        <v>0</v>
      </c>
      <c r="AR322" s="11">
        <v>0</v>
      </c>
    </row>
    <row r="323" spans="1:44" ht="15.6" x14ac:dyDescent="0.3">
      <c r="A323" s="5" t="s">
        <v>2684</v>
      </c>
      <c r="B323" s="6" t="s">
        <v>8</v>
      </c>
      <c r="C323" s="7" t="s">
        <v>57</v>
      </c>
      <c r="D323" s="31">
        <v>42832</v>
      </c>
      <c r="E323" s="7">
        <v>2017</v>
      </c>
      <c r="F323" s="7" t="s">
        <v>2685</v>
      </c>
      <c r="G323" s="7" t="s">
        <v>2686</v>
      </c>
      <c r="H323" s="7" t="s">
        <v>72</v>
      </c>
      <c r="I323" s="7" t="s">
        <v>234</v>
      </c>
      <c r="J323" s="8">
        <v>2</v>
      </c>
      <c r="K323" s="7" t="s">
        <v>2687</v>
      </c>
      <c r="L323" s="7" t="s">
        <v>72</v>
      </c>
      <c r="M323" s="7" t="s">
        <v>2688</v>
      </c>
      <c r="N323" s="7" t="s">
        <v>2689</v>
      </c>
      <c r="O323" s="7" t="s">
        <v>2690</v>
      </c>
      <c r="P323" s="7" t="s">
        <v>2691</v>
      </c>
      <c r="Q323" s="7">
        <v>322211</v>
      </c>
      <c r="R323" s="7" t="s">
        <v>65</v>
      </c>
      <c r="S323" s="7" t="s">
        <v>77</v>
      </c>
      <c r="T323" s="7" t="s">
        <v>65</v>
      </c>
      <c r="U323" s="7" t="s">
        <v>2661</v>
      </c>
      <c r="V323" s="24">
        <v>50000</v>
      </c>
      <c r="W323" s="11"/>
      <c r="X323" s="11"/>
      <c r="Y323" s="7">
        <v>20</v>
      </c>
      <c r="Z323" s="7">
        <v>69</v>
      </c>
      <c r="AA323" s="29">
        <v>32604</v>
      </c>
      <c r="AB323" s="29">
        <v>6000000</v>
      </c>
      <c r="AC323" s="6"/>
      <c r="AD323" s="6">
        <v>3</v>
      </c>
      <c r="AE323" s="10" t="s">
        <v>10</v>
      </c>
      <c r="AF323" s="21">
        <v>0</v>
      </c>
      <c r="AG323" s="21">
        <v>0</v>
      </c>
      <c r="AH323" s="15"/>
      <c r="AI323" s="15"/>
      <c r="AJ323" s="7">
        <v>0</v>
      </c>
      <c r="AK323" s="7">
        <v>69</v>
      </c>
      <c r="AL323" s="29">
        <v>0</v>
      </c>
      <c r="AM323" s="29">
        <v>0</v>
      </c>
      <c r="AN323" s="29">
        <v>0</v>
      </c>
      <c r="AO323" s="29">
        <v>190000</v>
      </c>
      <c r="AP323" s="9" t="s">
        <v>2692</v>
      </c>
      <c r="AQ323" s="9">
        <v>0</v>
      </c>
      <c r="AR323" s="11">
        <v>0</v>
      </c>
    </row>
    <row r="324" spans="1:44" ht="15.6" x14ac:dyDescent="0.3">
      <c r="A324" s="5" t="s">
        <v>2693</v>
      </c>
      <c r="B324" s="6" t="s">
        <v>8</v>
      </c>
      <c r="C324" s="7" t="s">
        <v>57</v>
      </c>
      <c r="D324" s="31">
        <v>42836</v>
      </c>
      <c r="E324" s="7">
        <v>2017</v>
      </c>
      <c r="F324" s="7" t="s">
        <v>2694</v>
      </c>
      <c r="G324" s="7" t="s">
        <v>2695</v>
      </c>
      <c r="H324" s="7" t="s">
        <v>72</v>
      </c>
      <c r="I324" s="7" t="s">
        <v>60</v>
      </c>
      <c r="J324" s="8">
        <v>2</v>
      </c>
      <c r="K324" s="7" t="s">
        <v>2696</v>
      </c>
      <c r="L324" s="7" t="s">
        <v>72</v>
      </c>
      <c r="M324" s="7" t="s">
        <v>2697</v>
      </c>
      <c r="N324" s="7" t="s">
        <v>2698</v>
      </c>
      <c r="O324" s="7" t="s">
        <v>2699</v>
      </c>
      <c r="P324" s="7" t="s">
        <v>2660</v>
      </c>
      <c r="Q324" s="7">
        <v>326140</v>
      </c>
      <c r="R324" s="7" t="s">
        <v>65</v>
      </c>
      <c r="S324" s="7" t="s">
        <v>77</v>
      </c>
      <c r="T324" s="7" t="s">
        <v>65</v>
      </c>
      <c r="U324" s="7" t="s">
        <v>67</v>
      </c>
      <c r="V324" s="24">
        <v>40000</v>
      </c>
      <c r="W324" s="11"/>
      <c r="X324" s="11"/>
      <c r="Y324" s="7">
        <v>36</v>
      </c>
      <c r="Z324" s="7">
        <v>157</v>
      </c>
      <c r="AA324" s="29">
        <v>28080</v>
      </c>
      <c r="AB324" s="29">
        <v>4600000</v>
      </c>
      <c r="AC324" s="6"/>
      <c r="AD324" s="6">
        <v>3</v>
      </c>
      <c r="AE324" s="10" t="s">
        <v>11</v>
      </c>
      <c r="AF324" s="21">
        <v>0</v>
      </c>
      <c r="AG324" s="21">
        <v>20000</v>
      </c>
      <c r="AH324" s="15"/>
      <c r="AI324" s="15"/>
      <c r="AJ324" s="7">
        <v>22</v>
      </c>
      <c r="AK324" s="7">
        <v>157</v>
      </c>
      <c r="AL324" s="29">
        <v>645</v>
      </c>
      <c r="AM324" s="29">
        <v>2593625</v>
      </c>
      <c r="AN324" s="29">
        <v>0</v>
      </c>
      <c r="AO324" s="29">
        <v>131982</v>
      </c>
      <c r="AP324" s="9" t="s">
        <v>68</v>
      </c>
      <c r="AQ324" s="9">
        <v>32996</v>
      </c>
      <c r="AR324" s="11">
        <v>20000</v>
      </c>
    </row>
    <row r="325" spans="1:44" ht="15.6" x14ac:dyDescent="0.3">
      <c r="A325" s="5" t="s">
        <v>2700</v>
      </c>
      <c r="B325" s="6" t="s">
        <v>8</v>
      </c>
      <c r="C325" s="7" t="s">
        <v>57</v>
      </c>
      <c r="D325" s="31">
        <v>42837</v>
      </c>
      <c r="E325" s="7">
        <v>2017</v>
      </c>
      <c r="F325" s="7" t="s">
        <v>2701</v>
      </c>
      <c r="G325" s="7" t="s">
        <v>2702</v>
      </c>
      <c r="H325" s="7" t="s">
        <v>57</v>
      </c>
      <c r="I325" s="7" t="s">
        <v>1422</v>
      </c>
      <c r="J325" s="8">
        <v>1</v>
      </c>
      <c r="K325" s="7" t="s">
        <v>2703</v>
      </c>
      <c r="L325" s="7" t="s">
        <v>57</v>
      </c>
      <c r="M325" s="7" t="s">
        <v>2704</v>
      </c>
      <c r="N325" s="7" t="s">
        <v>2705</v>
      </c>
      <c r="O325" s="7" t="s">
        <v>2706</v>
      </c>
      <c r="P325" s="7" t="s">
        <v>2707</v>
      </c>
      <c r="Q325" s="7">
        <v>326199</v>
      </c>
      <c r="R325" s="7" t="s">
        <v>65</v>
      </c>
      <c r="S325" s="7" t="s">
        <v>77</v>
      </c>
      <c r="T325" s="7" t="s">
        <v>65</v>
      </c>
      <c r="U325" s="7" t="s">
        <v>2129</v>
      </c>
      <c r="V325" s="24">
        <v>150000</v>
      </c>
      <c r="W325" s="11"/>
      <c r="X325" s="11"/>
      <c r="Y325" s="7">
        <v>48</v>
      </c>
      <c r="Z325" s="7">
        <v>0</v>
      </c>
      <c r="AA325" s="29">
        <v>35880</v>
      </c>
      <c r="AB325" s="29">
        <v>1500000</v>
      </c>
      <c r="AC325" s="6"/>
      <c r="AD325" s="6">
        <v>3</v>
      </c>
      <c r="AE325" s="10" t="s">
        <v>10</v>
      </c>
      <c r="AF325" s="21">
        <v>0</v>
      </c>
      <c r="AG325" s="21">
        <v>0</v>
      </c>
      <c r="AH325" s="15"/>
      <c r="AI325" s="15"/>
      <c r="AJ325" s="7">
        <v>0</v>
      </c>
      <c r="AK325" s="7">
        <v>0</v>
      </c>
      <c r="AL325" s="29">
        <v>0</v>
      </c>
      <c r="AM325" s="29">
        <v>0</v>
      </c>
      <c r="AN325" s="29">
        <v>0</v>
      </c>
      <c r="AO325" s="29">
        <v>100000</v>
      </c>
      <c r="AP325" s="9" t="s">
        <v>68</v>
      </c>
      <c r="AQ325" s="9">
        <v>0</v>
      </c>
      <c r="AR325" s="11">
        <v>0</v>
      </c>
    </row>
    <row r="326" spans="1:44" ht="15.6" x14ac:dyDescent="0.3">
      <c r="A326" s="5" t="s">
        <v>2708</v>
      </c>
      <c r="B326" s="6" t="s">
        <v>8</v>
      </c>
      <c r="C326" s="7" t="s">
        <v>57</v>
      </c>
      <c r="D326" s="31">
        <v>42844</v>
      </c>
      <c r="E326" s="7">
        <v>2017</v>
      </c>
      <c r="F326" s="7" t="s">
        <v>2709</v>
      </c>
      <c r="G326" s="7" t="s">
        <v>2710</v>
      </c>
      <c r="H326" s="7" t="s">
        <v>72</v>
      </c>
      <c r="I326" s="7" t="s">
        <v>2392</v>
      </c>
      <c r="J326" s="8">
        <v>1</v>
      </c>
      <c r="K326" s="7" t="s">
        <v>2711</v>
      </c>
      <c r="L326" s="7" t="s">
        <v>57</v>
      </c>
      <c r="M326" s="7" t="s">
        <v>2712</v>
      </c>
      <c r="N326" s="7">
        <v>27825</v>
      </c>
      <c r="O326" s="7" t="s">
        <v>2713</v>
      </c>
      <c r="P326" s="7" t="s">
        <v>2714</v>
      </c>
      <c r="Q326" s="7">
        <v>423740</v>
      </c>
      <c r="R326" s="7" t="s">
        <v>65</v>
      </c>
      <c r="S326" s="7" t="s">
        <v>859</v>
      </c>
      <c r="T326" s="7" t="s">
        <v>65</v>
      </c>
      <c r="U326" s="7" t="s">
        <v>2129</v>
      </c>
      <c r="V326" s="24">
        <v>90000</v>
      </c>
      <c r="W326" s="11"/>
      <c r="X326" s="11"/>
      <c r="Y326" s="7">
        <v>28</v>
      </c>
      <c r="Z326" s="7">
        <v>8</v>
      </c>
      <c r="AA326" s="29">
        <v>29536</v>
      </c>
      <c r="AB326" s="29">
        <v>11500000</v>
      </c>
      <c r="AC326" s="6"/>
      <c r="AD326" s="6">
        <v>3</v>
      </c>
      <c r="AE326" s="10" t="s">
        <v>10</v>
      </c>
      <c r="AF326" s="21">
        <v>0</v>
      </c>
      <c r="AG326" s="21">
        <v>0</v>
      </c>
      <c r="AH326" s="15"/>
      <c r="AI326" s="15"/>
      <c r="AJ326" s="7">
        <v>0</v>
      </c>
      <c r="AK326" s="7">
        <v>8</v>
      </c>
      <c r="AL326" s="29">
        <v>0</v>
      </c>
      <c r="AM326" s="29">
        <v>0</v>
      </c>
      <c r="AN326" s="29">
        <v>0</v>
      </c>
      <c r="AO326" s="29">
        <v>686000</v>
      </c>
      <c r="AP326" s="9" t="s">
        <v>2715</v>
      </c>
      <c r="AQ326" s="9">
        <v>0</v>
      </c>
      <c r="AR326" s="11">
        <v>0</v>
      </c>
    </row>
    <row r="327" spans="1:44" ht="15.6" x14ac:dyDescent="0.3">
      <c r="A327" s="5" t="s">
        <v>2716</v>
      </c>
      <c r="B327" s="6" t="s">
        <v>8</v>
      </c>
      <c r="C327" s="7" t="s">
        <v>57</v>
      </c>
      <c r="D327" s="31">
        <v>42877</v>
      </c>
      <c r="E327" s="7">
        <v>2017</v>
      </c>
      <c r="F327" s="7" t="s">
        <v>2717</v>
      </c>
      <c r="G327" s="7" t="s">
        <v>2718</v>
      </c>
      <c r="H327" s="7" t="s">
        <v>57</v>
      </c>
      <c r="I327" s="7" t="s">
        <v>1422</v>
      </c>
      <c r="J327" s="8">
        <v>2</v>
      </c>
      <c r="K327" s="7" t="s">
        <v>2719</v>
      </c>
      <c r="L327" s="7" t="s">
        <v>57</v>
      </c>
      <c r="M327" s="7" t="s">
        <v>2720</v>
      </c>
      <c r="N327" s="7">
        <v>28681</v>
      </c>
      <c r="O327" s="7" t="s">
        <v>2721</v>
      </c>
      <c r="P327" s="7" t="s">
        <v>2722</v>
      </c>
      <c r="Q327" s="7">
        <v>325991</v>
      </c>
      <c r="R327" s="7" t="s">
        <v>65</v>
      </c>
      <c r="S327" s="7" t="s">
        <v>77</v>
      </c>
      <c r="T327" s="7" t="s">
        <v>65</v>
      </c>
      <c r="U327" s="7" t="s">
        <v>2723</v>
      </c>
      <c r="V327" s="24">
        <v>100000</v>
      </c>
      <c r="W327" s="11"/>
      <c r="X327" s="11"/>
      <c r="Y327" s="7">
        <v>33</v>
      </c>
      <c r="Z327" s="7">
        <v>0</v>
      </c>
      <c r="AA327" s="29">
        <v>36088</v>
      </c>
      <c r="AB327" s="29">
        <v>13500000</v>
      </c>
      <c r="AC327" s="6"/>
      <c r="AD327" s="6">
        <v>3</v>
      </c>
      <c r="AE327" s="10" t="s">
        <v>11</v>
      </c>
      <c r="AF327" s="21">
        <v>0</v>
      </c>
      <c r="AG327" s="21">
        <v>86486</v>
      </c>
      <c r="AH327" s="15"/>
      <c r="AI327" s="15"/>
      <c r="AJ327" s="7">
        <v>32</v>
      </c>
      <c r="AK327" s="7">
        <v>0</v>
      </c>
      <c r="AL327" s="29">
        <v>1592</v>
      </c>
      <c r="AM327" s="29">
        <v>28500000</v>
      </c>
      <c r="AN327" s="29">
        <v>0</v>
      </c>
      <c r="AO327" s="29">
        <v>1207697</v>
      </c>
      <c r="AP327" s="9" t="s">
        <v>2724</v>
      </c>
      <c r="AQ327" s="9">
        <v>750000</v>
      </c>
      <c r="AR327" s="11">
        <v>86486</v>
      </c>
    </row>
    <row r="328" spans="1:44" ht="15.6" x14ac:dyDescent="0.3">
      <c r="A328" s="5" t="s">
        <v>2725</v>
      </c>
      <c r="B328" s="6" t="s">
        <v>8</v>
      </c>
      <c r="C328" s="7" t="s">
        <v>57</v>
      </c>
      <c r="D328" s="31">
        <v>42877</v>
      </c>
      <c r="E328" s="7">
        <v>2017</v>
      </c>
      <c r="F328" s="7" t="s">
        <v>2726</v>
      </c>
      <c r="G328" s="7" t="s">
        <v>2727</v>
      </c>
      <c r="H328" s="7" t="s">
        <v>72</v>
      </c>
      <c r="I328" s="7" t="s">
        <v>2728</v>
      </c>
      <c r="J328" s="8">
        <v>1</v>
      </c>
      <c r="K328" s="7" t="s">
        <v>2729</v>
      </c>
      <c r="L328" s="7" t="s">
        <v>72</v>
      </c>
      <c r="M328" s="7" t="s">
        <v>2730</v>
      </c>
      <c r="N328" s="7" t="s">
        <v>2731</v>
      </c>
      <c r="O328" s="7" t="s">
        <v>2732</v>
      </c>
      <c r="P328" s="7" t="s">
        <v>2733</v>
      </c>
      <c r="Q328" s="7">
        <v>339113</v>
      </c>
      <c r="R328" s="7">
        <v>541711</v>
      </c>
      <c r="S328" s="7" t="s">
        <v>77</v>
      </c>
      <c r="T328" s="7" t="s">
        <v>728</v>
      </c>
      <c r="U328" s="7" t="s">
        <v>427</v>
      </c>
      <c r="V328" s="24">
        <v>100000</v>
      </c>
      <c r="W328" s="11"/>
      <c r="X328" s="11"/>
      <c r="Y328" s="7">
        <v>36</v>
      </c>
      <c r="Z328" s="7">
        <v>24</v>
      </c>
      <c r="AA328" s="29">
        <v>27976</v>
      </c>
      <c r="AB328" s="29">
        <v>3015000</v>
      </c>
      <c r="AC328" s="6"/>
      <c r="AD328" s="6">
        <v>4</v>
      </c>
      <c r="AE328" s="10" t="s">
        <v>10</v>
      </c>
      <c r="AF328" s="21">
        <v>0</v>
      </c>
      <c r="AG328" s="21">
        <v>0</v>
      </c>
      <c r="AH328" s="15"/>
      <c r="AI328" s="15"/>
      <c r="AJ328" s="7">
        <v>1</v>
      </c>
      <c r="AK328" s="7">
        <v>24</v>
      </c>
      <c r="AL328" s="29">
        <v>1092</v>
      </c>
      <c r="AM328" s="29">
        <v>1000000</v>
      </c>
      <c r="AN328" s="29">
        <v>0</v>
      </c>
      <c r="AO328" s="29">
        <v>80000</v>
      </c>
      <c r="AP328" s="9" t="s">
        <v>68</v>
      </c>
      <c r="AQ328" s="9">
        <v>0</v>
      </c>
      <c r="AR328" s="11">
        <v>0</v>
      </c>
    </row>
    <row r="329" spans="1:44" ht="15.6" x14ac:dyDescent="0.3">
      <c r="A329" s="5" t="s">
        <v>2734</v>
      </c>
      <c r="B329" s="6" t="s">
        <v>8</v>
      </c>
      <c r="C329" s="7" t="s">
        <v>57</v>
      </c>
      <c r="D329" s="31">
        <v>42905</v>
      </c>
      <c r="E329" s="7">
        <v>2017</v>
      </c>
      <c r="F329" s="7" t="s">
        <v>2735</v>
      </c>
      <c r="G329" s="7" t="s">
        <v>2736</v>
      </c>
      <c r="H329" s="7" t="s">
        <v>57</v>
      </c>
      <c r="I329" s="7" t="s">
        <v>510</v>
      </c>
      <c r="J329" s="8">
        <v>3</v>
      </c>
      <c r="K329" s="7" t="s">
        <v>2737</v>
      </c>
      <c r="L329" s="7" t="s">
        <v>57</v>
      </c>
      <c r="M329" s="7" t="s">
        <v>2738</v>
      </c>
      <c r="N329" s="7">
        <v>27103</v>
      </c>
      <c r="O329" s="7" t="s">
        <v>2739</v>
      </c>
      <c r="P329" s="7" t="s">
        <v>2740</v>
      </c>
      <c r="Q329" s="7">
        <v>313310</v>
      </c>
      <c r="R329" s="7">
        <v>313200</v>
      </c>
      <c r="S329" s="7" t="s">
        <v>77</v>
      </c>
      <c r="T329" s="7" t="s">
        <v>77</v>
      </c>
      <c r="U329" s="7" t="s">
        <v>2661</v>
      </c>
      <c r="V329" s="24">
        <v>250000</v>
      </c>
      <c r="W329" s="11"/>
      <c r="X329" s="11"/>
      <c r="Y329" s="7">
        <v>234</v>
      </c>
      <c r="Z329" s="7">
        <v>0</v>
      </c>
      <c r="AA329" s="29">
        <v>31564</v>
      </c>
      <c r="AB329" s="29">
        <v>990000</v>
      </c>
      <c r="AC329" s="6"/>
      <c r="AD329" s="6">
        <v>3</v>
      </c>
      <c r="AE329" s="10" t="s">
        <v>10</v>
      </c>
      <c r="AF329" s="21">
        <v>0</v>
      </c>
      <c r="AG329" s="21">
        <v>0</v>
      </c>
      <c r="AH329" s="15"/>
      <c r="AI329" s="15"/>
      <c r="AJ329" s="7">
        <v>0</v>
      </c>
      <c r="AK329" s="7">
        <v>0</v>
      </c>
      <c r="AL329" s="29">
        <v>0</v>
      </c>
      <c r="AM329" s="29">
        <v>0</v>
      </c>
      <c r="AN329" s="29">
        <v>0</v>
      </c>
      <c r="AO329" s="29">
        <v>250000</v>
      </c>
      <c r="AP329" s="9" t="s">
        <v>68</v>
      </c>
      <c r="AQ329" s="9">
        <v>0</v>
      </c>
      <c r="AR329" s="11">
        <v>0</v>
      </c>
    </row>
    <row r="330" spans="1:44" ht="15.6" x14ac:dyDescent="0.3">
      <c r="A330" s="5" t="s">
        <v>2741</v>
      </c>
      <c r="B330" s="6" t="s">
        <v>8</v>
      </c>
      <c r="C330" s="7" t="s">
        <v>57</v>
      </c>
      <c r="D330" s="31">
        <v>42907</v>
      </c>
      <c r="E330" s="7">
        <v>2017</v>
      </c>
      <c r="F330" s="7" t="s">
        <v>2742</v>
      </c>
      <c r="G330" s="7" t="s">
        <v>2743</v>
      </c>
      <c r="H330" s="7" t="s">
        <v>72</v>
      </c>
      <c r="I330" s="7" t="s">
        <v>354</v>
      </c>
      <c r="J330" s="8">
        <v>1</v>
      </c>
      <c r="K330" s="7" t="s">
        <v>2744</v>
      </c>
      <c r="L330" s="7" t="s">
        <v>72</v>
      </c>
      <c r="M330" s="7" t="s">
        <v>2745</v>
      </c>
      <c r="N330" s="7" t="s">
        <v>2746</v>
      </c>
      <c r="O330" s="7" t="s">
        <v>2747</v>
      </c>
      <c r="P330" s="7" t="s">
        <v>2748</v>
      </c>
      <c r="Q330" s="7">
        <v>336211</v>
      </c>
      <c r="R330" s="7">
        <v>336211</v>
      </c>
      <c r="S330" s="7" t="s">
        <v>77</v>
      </c>
      <c r="T330" s="7" t="s">
        <v>77</v>
      </c>
      <c r="U330" s="7" t="s">
        <v>427</v>
      </c>
      <c r="V330" s="24">
        <v>200000</v>
      </c>
      <c r="W330" s="11"/>
      <c r="X330" s="11"/>
      <c r="Y330" s="7">
        <v>55</v>
      </c>
      <c r="Z330" s="7">
        <v>6</v>
      </c>
      <c r="AA330" s="29">
        <v>30108</v>
      </c>
      <c r="AB330" s="29">
        <v>1800000</v>
      </c>
      <c r="AC330" s="6"/>
      <c r="AD330" s="6">
        <v>3</v>
      </c>
      <c r="AE330" s="10" t="s">
        <v>10</v>
      </c>
      <c r="AF330" s="21">
        <v>0</v>
      </c>
      <c r="AG330" s="21">
        <v>0</v>
      </c>
      <c r="AH330" s="15"/>
      <c r="AI330" s="15"/>
      <c r="AJ330" s="7">
        <v>3</v>
      </c>
      <c r="AK330" s="7">
        <v>6</v>
      </c>
      <c r="AL330" s="29">
        <v>995</v>
      </c>
      <c r="AM330" s="29">
        <v>515337</v>
      </c>
      <c r="AN330" s="29">
        <v>0</v>
      </c>
      <c r="AO330" s="29">
        <v>66667</v>
      </c>
      <c r="AP330" s="9" t="s">
        <v>2749</v>
      </c>
      <c r="AQ330" s="9">
        <v>0</v>
      </c>
      <c r="AR330" s="11">
        <v>0</v>
      </c>
    </row>
    <row r="331" spans="1:44" ht="15.6" x14ac:dyDescent="0.3">
      <c r="A331" s="5" t="s">
        <v>2750</v>
      </c>
      <c r="B331" s="6" t="s">
        <v>8</v>
      </c>
      <c r="C331" s="7" t="s">
        <v>57</v>
      </c>
      <c r="D331" s="31">
        <v>42908</v>
      </c>
      <c r="E331" s="7">
        <v>2017</v>
      </c>
      <c r="F331" s="7" t="s">
        <v>2751</v>
      </c>
      <c r="G331" s="7" t="s">
        <v>2752</v>
      </c>
      <c r="H331" s="7" t="s">
        <v>57</v>
      </c>
      <c r="I331" s="7" t="s">
        <v>90</v>
      </c>
      <c r="J331" s="8">
        <v>2</v>
      </c>
      <c r="K331" s="7" t="s">
        <v>2753</v>
      </c>
      <c r="L331" s="7" t="s">
        <v>57</v>
      </c>
      <c r="M331" s="7" t="s">
        <v>2754</v>
      </c>
      <c r="N331" s="7" t="s">
        <v>2755</v>
      </c>
      <c r="O331" s="7" t="s">
        <v>2756</v>
      </c>
      <c r="P331" s="7" t="s">
        <v>2757</v>
      </c>
      <c r="Q331" s="7">
        <v>311612</v>
      </c>
      <c r="R331" s="7">
        <v>311119</v>
      </c>
      <c r="S331" s="7" t="s">
        <v>77</v>
      </c>
      <c r="T331" s="7" t="s">
        <v>77</v>
      </c>
      <c r="U331" s="7" t="s">
        <v>1174</v>
      </c>
      <c r="V331" s="24">
        <v>125000</v>
      </c>
      <c r="W331" s="11"/>
      <c r="X331" s="11"/>
      <c r="Y331" s="7">
        <v>54</v>
      </c>
      <c r="Z331" s="7">
        <v>0</v>
      </c>
      <c r="AA331" s="29">
        <v>30784</v>
      </c>
      <c r="AB331" s="29">
        <v>2200000</v>
      </c>
      <c r="AC331" s="6"/>
      <c r="AD331" s="6">
        <v>4</v>
      </c>
      <c r="AE331" s="10" t="s">
        <v>9</v>
      </c>
      <c r="AF331" s="21">
        <v>93750</v>
      </c>
      <c r="AG331" s="21">
        <v>31250</v>
      </c>
      <c r="AH331" s="15"/>
      <c r="AI331" s="15"/>
      <c r="AJ331" s="7">
        <v>27</v>
      </c>
      <c r="AK331" s="7">
        <v>0</v>
      </c>
      <c r="AL331" s="29">
        <v>592</v>
      </c>
      <c r="AM331" s="29">
        <v>620000</v>
      </c>
      <c r="AN331" s="29">
        <v>0</v>
      </c>
      <c r="AO331" s="29">
        <v>63899</v>
      </c>
      <c r="AP331" s="9" t="s">
        <v>68</v>
      </c>
      <c r="AQ331" s="9">
        <v>15625</v>
      </c>
      <c r="AR331" s="11">
        <v>31250</v>
      </c>
    </row>
    <row r="332" spans="1:44" ht="15.6" x14ac:dyDescent="0.3">
      <c r="A332" s="5" t="s">
        <v>2758</v>
      </c>
      <c r="B332" s="6" t="s">
        <v>8</v>
      </c>
      <c r="C332" s="7" t="s">
        <v>57</v>
      </c>
      <c r="D332" s="31">
        <v>42916</v>
      </c>
      <c r="E332" s="7">
        <v>2017</v>
      </c>
      <c r="F332" s="7" t="s">
        <v>2759</v>
      </c>
      <c r="G332" s="7" t="s">
        <v>2760</v>
      </c>
      <c r="H332" s="7" t="s">
        <v>72</v>
      </c>
      <c r="I332" s="7" t="s">
        <v>476</v>
      </c>
      <c r="J332" s="8">
        <v>2</v>
      </c>
      <c r="K332" s="7" t="s">
        <v>2761</v>
      </c>
      <c r="L332" s="7" t="s">
        <v>72</v>
      </c>
      <c r="M332" s="7" t="s">
        <v>2762</v>
      </c>
      <c r="N332" s="7" t="s">
        <v>2763</v>
      </c>
      <c r="O332" s="7" t="s">
        <v>2764</v>
      </c>
      <c r="P332" s="7" t="s">
        <v>2765</v>
      </c>
      <c r="Q332" s="7">
        <v>337121</v>
      </c>
      <c r="R332" s="7" t="s">
        <v>65</v>
      </c>
      <c r="S332" s="7" t="s">
        <v>77</v>
      </c>
      <c r="T332" s="7" t="s">
        <v>65</v>
      </c>
      <c r="U332" s="7" t="s">
        <v>427</v>
      </c>
      <c r="V332" s="24">
        <v>300000</v>
      </c>
      <c r="W332" s="11"/>
      <c r="X332" s="11"/>
      <c r="Y332" s="7">
        <v>65</v>
      </c>
      <c r="Z332" s="7">
        <v>583</v>
      </c>
      <c r="AA332" s="29">
        <v>43056</v>
      </c>
      <c r="AB332" s="29">
        <v>1700000</v>
      </c>
      <c r="AC332" s="6"/>
      <c r="AD332" s="6">
        <v>3</v>
      </c>
      <c r="AE332" s="10" t="s">
        <v>11</v>
      </c>
      <c r="AF332" s="21">
        <v>0</v>
      </c>
      <c r="AG332" s="21">
        <v>300000</v>
      </c>
      <c r="AH332" s="15"/>
      <c r="AI332" s="15"/>
      <c r="AJ332" s="7">
        <v>247</v>
      </c>
      <c r="AK332" s="7">
        <v>583</v>
      </c>
      <c r="AL332" s="29">
        <v>993</v>
      </c>
      <c r="AM332" s="29">
        <v>3391000</v>
      </c>
      <c r="AN332" s="29">
        <v>0</v>
      </c>
      <c r="AO332" s="29">
        <v>149000</v>
      </c>
      <c r="AP332" s="9" t="s">
        <v>2766</v>
      </c>
      <c r="AQ332" s="9">
        <v>154111</v>
      </c>
      <c r="AR332" s="11">
        <v>300000</v>
      </c>
    </row>
    <row r="333" spans="1:44" ht="15.6" x14ac:dyDescent="0.3">
      <c r="A333" s="5" t="s">
        <v>2767</v>
      </c>
      <c r="B333" s="6" t="s">
        <v>8</v>
      </c>
      <c r="C333" s="7" t="s">
        <v>57</v>
      </c>
      <c r="D333" s="31">
        <v>42916</v>
      </c>
      <c r="E333" s="7">
        <v>2017</v>
      </c>
      <c r="F333" s="7" t="s">
        <v>2768</v>
      </c>
      <c r="G333" s="7" t="s">
        <v>2769</v>
      </c>
      <c r="H333" s="7" t="s">
        <v>72</v>
      </c>
      <c r="I333" s="7" t="s">
        <v>366</v>
      </c>
      <c r="J333" s="8">
        <v>1</v>
      </c>
      <c r="K333" s="7" t="s">
        <v>2770</v>
      </c>
      <c r="L333" s="7" t="s">
        <v>72</v>
      </c>
      <c r="M333" s="7" t="s">
        <v>2771</v>
      </c>
      <c r="N333" s="7">
        <v>28352</v>
      </c>
      <c r="O333" s="7" t="s">
        <v>2772</v>
      </c>
      <c r="P333" s="7" t="s">
        <v>2773</v>
      </c>
      <c r="Q333" s="7">
        <v>336350</v>
      </c>
      <c r="R333" s="7" t="s">
        <v>65</v>
      </c>
      <c r="S333" s="7" t="s">
        <v>77</v>
      </c>
      <c r="T333" s="7" t="s">
        <v>65</v>
      </c>
      <c r="U333" s="7" t="s">
        <v>2129</v>
      </c>
      <c r="V333" s="24">
        <v>90000</v>
      </c>
      <c r="W333" s="11"/>
      <c r="X333" s="11"/>
      <c r="Y333" s="7">
        <v>25</v>
      </c>
      <c r="Z333" s="7">
        <v>466</v>
      </c>
      <c r="AA333" s="29">
        <v>27820</v>
      </c>
      <c r="AB333" s="29">
        <v>743000</v>
      </c>
      <c r="AC333" s="6"/>
      <c r="AD333" s="6">
        <v>3</v>
      </c>
      <c r="AE333" s="10" t="s">
        <v>11</v>
      </c>
      <c r="AF333" s="21">
        <v>0</v>
      </c>
      <c r="AG333" s="21">
        <v>0</v>
      </c>
      <c r="AH333" s="15"/>
      <c r="AI333" s="15"/>
      <c r="AJ333" s="7">
        <v>0</v>
      </c>
      <c r="AK333" s="7">
        <v>466</v>
      </c>
      <c r="AL333" s="29">
        <v>0</v>
      </c>
      <c r="AM333" s="29">
        <v>0</v>
      </c>
      <c r="AN333" s="29">
        <v>0</v>
      </c>
      <c r="AO333" s="29">
        <v>30000</v>
      </c>
      <c r="AP333" s="9" t="s">
        <v>2749</v>
      </c>
      <c r="AQ333" s="9">
        <v>0</v>
      </c>
      <c r="AR333" s="11">
        <v>0</v>
      </c>
    </row>
    <row r="334" spans="1:44" ht="15.6" x14ac:dyDescent="0.3">
      <c r="A334" s="12" t="s">
        <v>2774</v>
      </c>
      <c r="B334" s="6" t="s">
        <v>8</v>
      </c>
      <c r="C334" s="6" t="s">
        <v>72</v>
      </c>
      <c r="D334" s="32">
        <v>42940</v>
      </c>
      <c r="E334" s="7">
        <v>2017</v>
      </c>
      <c r="F334" s="6" t="s">
        <v>2775</v>
      </c>
      <c r="G334" s="6" t="s">
        <v>2776</v>
      </c>
      <c r="H334" s="7" t="s">
        <v>57</v>
      </c>
      <c r="I334" s="6" t="s">
        <v>82</v>
      </c>
      <c r="J334" s="6">
        <v>2</v>
      </c>
      <c r="K334" s="13" t="s">
        <v>315</v>
      </c>
      <c r="L334" s="7" t="s">
        <v>57</v>
      </c>
      <c r="M334" s="6" t="s">
        <v>2777</v>
      </c>
      <c r="N334" s="6" t="s">
        <v>2778</v>
      </c>
      <c r="O334" s="6" t="s">
        <v>2779</v>
      </c>
      <c r="P334" s="6" t="s">
        <v>2780</v>
      </c>
      <c r="Q334" s="6">
        <v>321219</v>
      </c>
      <c r="R334" s="6" t="s">
        <v>65</v>
      </c>
      <c r="S334" s="7" t="s">
        <v>77</v>
      </c>
      <c r="T334" s="7" t="s">
        <v>65</v>
      </c>
      <c r="U334" s="6" t="s">
        <v>2723</v>
      </c>
      <c r="V334" s="11">
        <v>2500000</v>
      </c>
      <c r="W334" s="11"/>
      <c r="X334" s="11"/>
      <c r="Y334" s="6">
        <v>232</v>
      </c>
      <c r="Z334" s="6">
        <v>0</v>
      </c>
      <c r="AA334" s="15">
        <v>35204</v>
      </c>
      <c r="AB334" s="15">
        <v>264000000</v>
      </c>
      <c r="AC334" s="6"/>
      <c r="AD334" s="6">
        <v>4</v>
      </c>
      <c r="AE334" s="10" t="s">
        <v>9</v>
      </c>
      <c r="AF334" s="15">
        <v>2500000</v>
      </c>
      <c r="AG334" s="21">
        <v>0</v>
      </c>
      <c r="AH334" s="15"/>
      <c r="AI334" s="15"/>
      <c r="AJ334" s="7">
        <v>0</v>
      </c>
      <c r="AK334" s="6">
        <v>0</v>
      </c>
      <c r="AL334" s="15">
        <v>0</v>
      </c>
      <c r="AM334" s="15">
        <v>0</v>
      </c>
      <c r="AN334" s="29">
        <v>0</v>
      </c>
      <c r="AO334" s="15">
        <v>17000000</v>
      </c>
      <c r="AP334" s="6" t="s">
        <v>2781</v>
      </c>
      <c r="AQ334" s="9">
        <v>0</v>
      </c>
      <c r="AR334" s="11">
        <v>0</v>
      </c>
    </row>
    <row r="335" spans="1:44" ht="15.6" x14ac:dyDescent="0.3">
      <c r="A335" s="12" t="s">
        <v>2782</v>
      </c>
      <c r="B335" s="6" t="s">
        <v>8</v>
      </c>
      <c r="C335" s="7" t="s">
        <v>57</v>
      </c>
      <c r="D335" s="32">
        <v>42951</v>
      </c>
      <c r="E335" s="7">
        <v>2017</v>
      </c>
      <c r="F335" s="6" t="s">
        <v>2783</v>
      </c>
      <c r="G335" s="6" t="s">
        <v>2784</v>
      </c>
      <c r="H335" s="7" t="s">
        <v>72</v>
      </c>
      <c r="I335" s="6" t="s">
        <v>2785</v>
      </c>
      <c r="J335" s="6">
        <v>2</v>
      </c>
      <c r="K335" s="13" t="s">
        <v>2786</v>
      </c>
      <c r="L335" s="7" t="s">
        <v>72</v>
      </c>
      <c r="M335" s="6" t="s">
        <v>2787</v>
      </c>
      <c r="N335" s="6" t="s">
        <v>2788</v>
      </c>
      <c r="O335" s="6" t="s">
        <v>2789</v>
      </c>
      <c r="P335" s="6" t="s">
        <v>2790</v>
      </c>
      <c r="Q335" s="6">
        <v>325414</v>
      </c>
      <c r="R335" s="6" t="s">
        <v>65</v>
      </c>
      <c r="S335" s="7" t="s">
        <v>77</v>
      </c>
      <c r="T335" s="7" t="s">
        <v>65</v>
      </c>
      <c r="U335" s="6" t="s">
        <v>2661</v>
      </c>
      <c r="V335" s="11">
        <v>250000</v>
      </c>
      <c r="W335" s="11"/>
      <c r="X335" s="11"/>
      <c r="Y335" s="6">
        <v>36</v>
      </c>
      <c r="Z335" s="6">
        <v>467</v>
      </c>
      <c r="AA335" s="15">
        <v>87776</v>
      </c>
      <c r="AB335" s="15">
        <v>90000000</v>
      </c>
      <c r="AC335" s="6"/>
      <c r="AD335" s="6">
        <v>3</v>
      </c>
      <c r="AE335" s="10" t="s">
        <v>11</v>
      </c>
      <c r="AF335" s="15">
        <v>0</v>
      </c>
      <c r="AG335" s="21">
        <v>250000</v>
      </c>
      <c r="AH335" s="15"/>
      <c r="AI335" s="15"/>
      <c r="AJ335" s="7">
        <v>346</v>
      </c>
      <c r="AK335" s="6">
        <v>467</v>
      </c>
      <c r="AL335" s="15">
        <v>2985</v>
      </c>
      <c r="AM335" s="15">
        <v>350000000</v>
      </c>
      <c r="AN335" s="29">
        <v>0</v>
      </c>
      <c r="AO335" s="15">
        <v>1412715</v>
      </c>
      <c r="AP335" s="9" t="s">
        <v>133</v>
      </c>
      <c r="AQ335" s="9">
        <v>439635</v>
      </c>
      <c r="AR335" s="11">
        <v>250000</v>
      </c>
    </row>
    <row r="336" spans="1:44" ht="15.6" x14ac:dyDescent="0.3">
      <c r="A336" s="12" t="s">
        <v>2791</v>
      </c>
      <c r="B336" s="6" t="s">
        <v>8</v>
      </c>
      <c r="C336" s="6" t="s">
        <v>57</v>
      </c>
      <c r="D336" s="32">
        <v>42954</v>
      </c>
      <c r="E336" s="7">
        <v>2017</v>
      </c>
      <c r="F336" s="6" t="s">
        <v>2792</v>
      </c>
      <c r="G336" s="6" t="s">
        <v>2793</v>
      </c>
      <c r="H336" s="7" t="s">
        <v>57</v>
      </c>
      <c r="I336" s="6" t="s">
        <v>282</v>
      </c>
      <c r="J336" s="6">
        <v>3</v>
      </c>
      <c r="K336" s="13" t="s">
        <v>2794</v>
      </c>
      <c r="L336" s="7" t="s">
        <v>57</v>
      </c>
      <c r="M336" s="6" t="s">
        <v>2795</v>
      </c>
      <c r="N336" s="6" t="s">
        <v>2796</v>
      </c>
      <c r="O336" s="6" t="s">
        <v>2797</v>
      </c>
      <c r="P336" s="6" t="s">
        <v>2798</v>
      </c>
      <c r="Q336" s="6">
        <v>551114</v>
      </c>
      <c r="R336" s="6">
        <v>611710</v>
      </c>
      <c r="S336" s="7" t="s">
        <v>77</v>
      </c>
      <c r="T336" s="7" t="s">
        <v>65</v>
      </c>
      <c r="U336" s="6" t="s">
        <v>427</v>
      </c>
      <c r="V336" s="11">
        <v>50000</v>
      </c>
      <c r="W336" s="11"/>
      <c r="X336" s="11"/>
      <c r="Y336" s="6">
        <v>40</v>
      </c>
      <c r="Z336" s="6">
        <v>0</v>
      </c>
      <c r="AA336" s="15">
        <v>91624</v>
      </c>
      <c r="AB336" s="15">
        <v>400500</v>
      </c>
      <c r="AC336" s="6"/>
      <c r="AD336" s="6">
        <v>5</v>
      </c>
      <c r="AE336" s="10" t="s">
        <v>9</v>
      </c>
      <c r="AF336" s="15">
        <v>50000</v>
      </c>
      <c r="AG336" s="21">
        <v>0</v>
      </c>
      <c r="AH336" s="15"/>
      <c r="AI336" s="15"/>
      <c r="AJ336" s="7">
        <v>8</v>
      </c>
      <c r="AK336" s="6">
        <v>0</v>
      </c>
      <c r="AL336" s="15">
        <v>2150</v>
      </c>
      <c r="AM336" s="15">
        <v>116515</v>
      </c>
      <c r="AN336" s="29">
        <v>0</v>
      </c>
      <c r="AO336" s="15">
        <v>50000</v>
      </c>
      <c r="AP336" s="9" t="s">
        <v>133</v>
      </c>
      <c r="AQ336" s="9">
        <v>0</v>
      </c>
      <c r="AR336" s="11">
        <v>0</v>
      </c>
    </row>
    <row r="337" spans="1:44" ht="15.6" x14ac:dyDescent="0.3">
      <c r="A337" s="12" t="s">
        <v>2799</v>
      </c>
      <c r="B337" s="6" t="s">
        <v>8</v>
      </c>
      <c r="C337" s="6" t="s">
        <v>57</v>
      </c>
      <c r="D337" s="32">
        <v>42957</v>
      </c>
      <c r="E337" s="7">
        <v>2017</v>
      </c>
      <c r="F337" s="6" t="s">
        <v>2800</v>
      </c>
      <c r="G337" s="6" t="s">
        <v>2801</v>
      </c>
      <c r="H337" s="7" t="s">
        <v>72</v>
      </c>
      <c r="I337" s="6" t="s">
        <v>113</v>
      </c>
      <c r="J337" s="6">
        <v>2</v>
      </c>
      <c r="K337" s="13" t="s">
        <v>2802</v>
      </c>
      <c r="L337" s="7" t="s">
        <v>72</v>
      </c>
      <c r="M337" s="13" t="s">
        <v>2802</v>
      </c>
      <c r="N337" s="6" t="s">
        <v>2803</v>
      </c>
      <c r="O337" s="6" t="s">
        <v>2804</v>
      </c>
      <c r="P337" s="6" t="s">
        <v>2805</v>
      </c>
      <c r="Q337" s="6">
        <v>325620</v>
      </c>
      <c r="R337" s="6">
        <v>325611</v>
      </c>
      <c r="S337" s="7" t="s">
        <v>77</v>
      </c>
      <c r="T337" s="7" t="s">
        <v>65</v>
      </c>
      <c r="U337" s="6" t="s">
        <v>2661</v>
      </c>
      <c r="V337" s="11">
        <v>100000</v>
      </c>
      <c r="W337" s="11"/>
      <c r="X337" s="11"/>
      <c r="Y337" s="6">
        <v>50</v>
      </c>
      <c r="Z337" s="6">
        <v>1332</v>
      </c>
      <c r="AA337" s="15">
        <v>34996</v>
      </c>
      <c r="AB337" s="15">
        <v>14500000</v>
      </c>
      <c r="AC337" s="6"/>
      <c r="AD337" s="6">
        <v>3</v>
      </c>
      <c r="AE337" s="10" t="s">
        <v>10</v>
      </c>
      <c r="AF337" s="15">
        <v>0</v>
      </c>
      <c r="AG337" s="21">
        <v>0</v>
      </c>
      <c r="AH337" s="15"/>
      <c r="AI337" s="15"/>
      <c r="AJ337" s="7">
        <v>54</v>
      </c>
      <c r="AK337" s="6">
        <v>1332</v>
      </c>
      <c r="AL337" s="15">
        <v>909</v>
      </c>
      <c r="AM337" s="15">
        <v>11489000</v>
      </c>
      <c r="AN337" s="29">
        <v>0</v>
      </c>
      <c r="AO337" s="15">
        <v>200000</v>
      </c>
      <c r="AP337" s="9" t="s">
        <v>68</v>
      </c>
      <c r="AQ337" s="9">
        <v>0</v>
      </c>
      <c r="AR337" s="11">
        <v>0</v>
      </c>
    </row>
    <row r="338" spans="1:44" ht="15.6" x14ac:dyDescent="0.3">
      <c r="A338" s="12" t="s">
        <v>2806</v>
      </c>
      <c r="B338" s="6" t="s">
        <v>8</v>
      </c>
      <c r="C338" s="6" t="s">
        <v>57</v>
      </c>
      <c r="D338" s="32">
        <v>42963</v>
      </c>
      <c r="E338" s="7">
        <v>2017</v>
      </c>
      <c r="F338" s="6" t="s">
        <v>2807</v>
      </c>
      <c r="G338" s="6" t="s">
        <v>2154</v>
      </c>
      <c r="H338" s="7" t="s">
        <v>72</v>
      </c>
      <c r="I338" s="6" t="s">
        <v>322</v>
      </c>
      <c r="J338" s="6">
        <v>2</v>
      </c>
      <c r="K338" s="13" t="s">
        <v>2155</v>
      </c>
      <c r="L338" s="7" t="s">
        <v>72</v>
      </c>
      <c r="M338" s="13" t="s">
        <v>2155</v>
      </c>
      <c r="N338" s="6" t="s">
        <v>2156</v>
      </c>
      <c r="O338" s="6" t="s">
        <v>2157</v>
      </c>
      <c r="P338" s="6" t="s">
        <v>2158</v>
      </c>
      <c r="Q338" s="6">
        <v>336510</v>
      </c>
      <c r="R338" s="6" t="s">
        <v>65</v>
      </c>
      <c r="S338" s="7" t="s">
        <v>77</v>
      </c>
      <c r="T338" s="7" t="s">
        <v>65</v>
      </c>
      <c r="U338" s="6" t="s">
        <v>2159</v>
      </c>
      <c r="V338" s="11">
        <v>50000</v>
      </c>
      <c r="W338" s="11"/>
      <c r="X338" s="11"/>
      <c r="Y338" s="6">
        <v>25</v>
      </c>
      <c r="Z338" s="6">
        <v>28</v>
      </c>
      <c r="AA338" s="15">
        <v>33540</v>
      </c>
      <c r="AB338" s="15">
        <v>1200000</v>
      </c>
      <c r="AC338" s="6"/>
      <c r="AD338" s="6">
        <v>3</v>
      </c>
      <c r="AE338" s="10" t="s">
        <v>11</v>
      </c>
      <c r="AF338" s="15">
        <v>0</v>
      </c>
      <c r="AG338" s="21">
        <v>50000</v>
      </c>
      <c r="AH338" s="15"/>
      <c r="AI338" s="15"/>
      <c r="AJ338" s="7">
        <v>60</v>
      </c>
      <c r="AK338" s="6">
        <v>28</v>
      </c>
      <c r="AL338" s="15">
        <v>801</v>
      </c>
      <c r="AM338" s="15">
        <v>1591232</v>
      </c>
      <c r="AN338" s="29">
        <v>0</v>
      </c>
      <c r="AO338" s="15">
        <v>393781</v>
      </c>
      <c r="AP338" s="9" t="s">
        <v>1599</v>
      </c>
      <c r="AQ338" s="9">
        <v>400000</v>
      </c>
      <c r="AR338" s="11">
        <v>50000</v>
      </c>
    </row>
    <row r="339" spans="1:44" ht="15.6" x14ac:dyDescent="0.3">
      <c r="A339" s="12" t="s">
        <v>2808</v>
      </c>
      <c r="B339" s="6" t="s">
        <v>8</v>
      </c>
      <c r="C339" s="6" t="s">
        <v>57</v>
      </c>
      <c r="D339" s="32">
        <v>42968</v>
      </c>
      <c r="E339" s="7">
        <v>2017</v>
      </c>
      <c r="F339" s="6" t="s">
        <v>2809</v>
      </c>
      <c r="G339" s="6" t="s">
        <v>2810</v>
      </c>
      <c r="H339" s="7" t="s">
        <v>72</v>
      </c>
      <c r="I339" s="6" t="s">
        <v>375</v>
      </c>
      <c r="J339" s="6">
        <v>2</v>
      </c>
      <c r="K339" s="13" t="s">
        <v>2811</v>
      </c>
      <c r="L339" s="7" t="s">
        <v>72</v>
      </c>
      <c r="M339" s="13" t="s">
        <v>2811</v>
      </c>
      <c r="N339" s="6" t="s">
        <v>2812</v>
      </c>
      <c r="O339" s="6" t="s">
        <v>2813</v>
      </c>
      <c r="P339" s="6" t="s">
        <v>2814</v>
      </c>
      <c r="Q339" s="6">
        <v>423820</v>
      </c>
      <c r="R339" s="6" t="s">
        <v>65</v>
      </c>
      <c r="S339" s="7" t="s">
        <v>77</v>
      </c>
      <c r="T339" s="7" t="s">
        <v>65</v>
      </c>
      <c r="U339" s="6" t="s">
        <v>2129</v>
      </c>
      <c r="V339" s="11">
        <v>60000</v>
      </c>
      <c r="W339" s="11"/>
      <c r="X339" s="11"/>
      <c r="Y339" s="6">
        <v>28</v>
      </c>
      <c r="Z339" s="6">
        <v>39</v>
      </c>
      <c r="AA339" s="15">
        <v>39832</v>
      </c>
      <c r="AB339" s="15">
        <v>10700000</v>
      </c>
      <c r="AC339" s="6"/>
      <c r="AD339" s="6">
        <v>5</v>
      </c>
      <c r="AE339" s="10" t="s">
        <v>9</v>
      </c>
      <c r="AF339" s="15">
        <v>60000</v>
      </c>
      <c r="AG339" s="21">
        <v>0</v>
      </c>
      <c r="AH339" s="15"/>
      <c r="AI339" s="15"/>
      <c r="AJ339" s="7">
        <v>3</v>
      </c>
      <c r="AK339" s="6">
        <v>39</v>
      </c>
      <c r="AL339" s="15">
        <v>1176</v>
      </c>
      <c r="AM339" s="15">
        <v>317155</v>
      </c>
      <c r="AN339" s="29">
        <v>0</v>
      </c>
      <c r="AO339" s="15">
        <v>64000</v>
      </c>
      <c r="AP339" s="9" t="s">
        <v>2815</v>
      </c>
      <c r="AQ339" s="9">
        <v>0</v>
      </c>
      <c r="AR339" s="11">
        <v>0</v>
      </c>
    </row>
    <row r="340" spans="1:44" ht="15.6" x14ac:dyDescent="0.3">
      <c r="A340" s="12" t="s">
        <v>2816</v>
      </c>
      <c r="B340" s="6" t="s">
        <v>8</v>
      </c>
      <c r="C340" s="6" t="s">
        <v>57</v>
      </c>
      <c r="D340" s="32">
        <v>42997</v>
      </c>
      <c r="E340" s="7">
        <v>2017</v>
      </c>
      <c r="F340" s="6" t="s">
        <v>2817</v>
      </c>
      <c r="G340" s="6" t="s">
        <v>2818</v>
      </c>
      <c r="H340" s="7" t="s">
        <v>72</v>
      </c>
      <c r="I340" s="6" t="s">
        <v>366</v>
      </c>
      <c r="J340" s="6">
        <v>1</v>
      </c>
      <c r="K340" s="13" t="s">
        <v>315</v>
      </c>
      <c r="L340" s="7" t="s">
        <v>57</v>
      </c>
      <c r="M340" s="6" t="s">
        <v>2819</v>
      </c>
      <c r="N340" s="6" t="s">
        <v>137</v>
      </c>
      <c r="O340" s="6" t="s">
        <v>2820</v>
      </c>
      <c r="P340" s="6" t="s">
        <v>2821</v>
      </c>
      <c r="Q340" s="6">
        <v>321113</v>
      </c>
      <c r="R340" s="6" t="s">
        <v>65</v>
      </c>
      <c r="S340" s="7" t="s">
        <v>77</v>
      </c>
      <c r="T340" s="7" t="s">
        <v>65</v>
      </c>
      <c r="U340" s="6" t="s">
        <v>2661</v>
      </c>
      <c r="V340" s="11">
        <v>150000</v>
      </c>
      <c r="W340" s="11"/>
      <c r="X340" s="11"/>
      <c r="Y340" s="6">
        <v>41</v>
      </c>
      <c r="Z340" s="6">
        <v>507</v>
      </c>
      <c r="AA340" s="15">
        <v>38168</v>
      </c>
      <c r="AB340" s="15">
        <v>27000000</v>
      </c>
      <c r="AC340" s="6"/>
      <c r="AD340" s="6">
        <v>3</v>
      </c>
      <c r="AE340" s="10" t="s">
        <v>11</v>
      </c>
      <c r="AF340" s="15">
        <v>0</v>
      </c>
      <c r="AG340" s="21">
        <v>150000</v>
      </c>
      <c r="AH340" s="15"/>
      <c r="AI340" s="15"/>
      <c r="AJ340" s="7">
        <v>93</v>
      </c>
      <c r="AK340" s="6">
        <v>507</v>
      </c>
      <c r="AL340" s="15">
        <v>1060</v>
      </c>
      <c r="AM340" s="15">
        <v>70000000</v>
      </c>
      <c r="AN340" s="29">
        <v>0</v>
      </c>
      <c r="AO340" s="15">
        <v>1415939.2</v>
      </c>
      <c r="AP340" s="9" t="s">
        <v>133</v>
      </c>
      <c r="AQ340" s="9">
        <v>387960</v>
      </c>
      <c r="AR340" s="11">
        <v>150000</v>
      </c>
    </row>
    <row r="341" spans="1:44" ht="15.6" x14ac:dyDescent="0.3">
      <c r="A341" s="12" t="s">
        <v>2822</v>
      </c>
      <c r="B341" s="6" t="s">
        <v>8</v>
      </c>
      <c r="C341" s="6" t="s">
        <v>57</v>
      </c>
      <c r="D341" s="32">
        <v>43013</v>
      </c>
      <c r="E341" s="7">
        <v>2017</v>
      </c>
      <c r="F341" s="6" t="s">
        <v>2823</v>
      </c>
      <c r="G341" s="6" t="s">
        <v>2824</v>
      </c>
      <c r="H341" s="7" t="s">
        <v>72</v>
      </c>
      <c r="I341" s="6" t="s">
        <v>213</v>
      </c>
      <c r="J341" s="6">
        <v>2</v>
      </c>
      <c r="K341" s="13" t="s">
        <v>2825</v>
      </c>
      <c r="L341" s="7" t="s">
        <v>72</v>
      </c>
      <c r="M341" s="6" t="s">
        <v>2826</v>
      </c>
      <c r="N341" s="6" t="s">
        <v>2827</v>
      </c>
      <c r="O341" s="6" t="s">
        <v>2828</v>
      </c>
      <c r="P341" s="6" t="s">
        <v>2829</v>
      </c>
      <c r="Q341" s="6" t="s">
        <v>2830</v>
      </c>
      <c r="R341" s="6" t="s">
        <v>65</v>
      </c>
      <c r="S341" s="7" t="s">
        <v>77</v>
      </c>
      <c r="T341" s="7" t="s">
        <v>65</v>
      </c>
      <c r="U341" s="6" t="s">
        <v>427</v>
      </c>
      <c r="V341" s="11">
        <v>160000</v>
      </c>
      <c r="W341" s="11"/>
      <c r="X341" s="11"/>
      <c r="Y341" s="6">
        <v>72</v>
      </c>
      <c r="Z341" s="6">
        <v>155</v>
      </c>
      <c r="AA341" s="15">
        <v>52052</v>
      </c>
      <c r="AB341" s="15">
        <v>3000000</v>
      </c>
      <c r="AC341" s="6"/>
      <c r="AD341" s="6">
        <v>3</v>
      </c>
      <c r="AE341" s="10" t="s">
        <v>11</v>
      </c>
      <c r="AF341" s="15">
        <v>0</v>
      </c>
      <c r="AG341" s="21">
        <v>160000</v>
      </c>
      <c r="AH341" s="15"/>
      <c r="AI341" s="15"/>
      <c r="AJ341" s="7">
        <v>81</v>
      </c>
      <c r="AK341" s="6">
        <v>155</v>
      </c>
      <c r="AL341" s="15">
        <v>1619</v>
      </c>
      <c r="AM341" s="15">
        <v>3486418</v>
      </c>
      <c r="AN341" s="29">
        <v>0</v>
      </c>
      <c r="AO341" s="15">
        <v>80000</v>
      </c>
      <c r="AP341" s="9" t="s">
        <v>68</v>
      </c>
      <c r="AQ341" s="9">
        <v>80000</v>
      </c>
      <c r="AR341" s="11">
        <v>160000</v>
      </c>
    </row>
    <row r="342" spans="1:44" ht="15.6" x14ac:dyDescent="0.3">
      <c r="A342" s="12" t="s">
        <v>2831</v>
      </c>
      <c r="B342" s="6" t="s">
        <v>8</v>
      </c>
      <c r="C342" s="6" t="s">
        <v>57</v>
      </c>
      <c r="D342" s="32">
        <v>43027</v>
      </c>
      <c r="E342" s="7">
        <v>2017</v>
      </c>
      <c r="F342" s="6" t="s">
        <v>2832</v>
      </c>
      <c r="G342" s="6" t="s">
        <v>2833</v>
      </c>
      <c r="H342" s="7" t="s">
        <v>72</v>
      </c>
      <c r="I342" s="6" t="s">
        <v>1144</v>
      </c>
      <c r="J342" s="6">
        <v>2</v>
      </c>
      <c r="K342" s="13" t="s">
        <v>2834</v>
      </c>
      <c r="L342" s="7" t="s">
        <v>72</v>
      </c>
      <c r="M342" s="13" t="s">
        <v>2834</v>
      </c>
      <c r="N342" s="6" t="s">
        <v>2835</v>
      </c>
      <c r="O342" s="6" t="s">
        <v>2836</v>
      </c>
      <c r="P342" s="6" t="s">
        <v>2837</v>
      </c>
      <c r="Q342" s="6">
        <v>611710</v>
      </c>
      <c r="R342" s="6">
        <v>541511</v>
      </c>
      <c r="S342" s="7" t="s">
        <v>77</v>
      </c>
      <c r="T342" s="7" t="s">
        <v>65</v>
      </c>
      <c r="U342" s="6" t="s">
        <v>2129</v>
      </c>
      <c r="V342" s="11">
        <v>150000</v>
      </c>
      <c r="W342" s="11"/>
      <c r="X342" s="11"/>
      <c r="Y342" s="6">
        <v>68</v>
      </c>
      <c r="Z342" s="6">
        <v>53</v>
      </c>
      <c r="AA342" s="15">
        <v>52572</v>
      </c>
      <c r="AB342" s="15">
        <v>551000</v>
      </c>
      <c r="AC342" s="6"/>
      <c r="AD342" s="6">
        <v>3</v>
      </c>
      <c r="AE342" s="10" t="s">
        <v>10</v>
      </c>
      <c r="AF342" s="15">
        <v>0</v>
      </c>
      <c r="AG342" s="21">
        <v>0</v>
      </c>
      <c r="AH342" s="15"/>
      <c r="AI342" s="15"/>
      <c r="AJ342" s="7">
        <v>0</v>
      </c>
      <c r="AK342" s="6">
        <v>53</v>
      </c>
      <c r="AL342" s="15">
        <v>0</v>
      </c>
      <c r="AM342" s="15">
        <v>0</v>
      </c>
      <c r="AN342" s="29">
        <v>0</v>
      </c>
      <c r="AO342" s="15">
        <v>75000</v>
      </c>
      <c r="AP342" s="9" t="s">
        <v>68</v>
      </c>
      <c r="AQ342" s="9">
        <v>0</v>
      </c>
      <c r="AR342" s="11">
        <v>0</v>
      </c>
    </row>
    <row r="343" spans="1:44" ht="15.6" x14ac:dyDescent="0.3">
      <c r="A343" s="12" t="s">
        <v>2838</v>
      </c>
      <c r="B343" s="6" t="s">
        <v>8</v>
      </c>
      <c r="C343" s="6" t="s">
        <v>57</v>
      </c>
      <c r="D343" s="32">
        <v>43028</v>
      </c>
      <c r="E343" s="7">
        <v>2017</v>
      </c>
      <c r="F343" s="6" t="s">
        <v>2839</v>
      </c>
      <c r="G343" s="6" t="s">
        <v>2840</v>
      </c>
      <c r="H343" s="7" t="s">
        <v>72</v>
      </c>
      <c r="I343" s="6" t="s">
        <v>2225</v>
      </c>
      <c r="J343" s="6">
        <v>2</v>
      </c>
      <c r="K343" s="13" t="s">
        <v>2841</v>
      </c>
      <c r="L343" s="7" t="s">
        <v>72</v>
      </c>
      <c r="M343" s="6" t="s">
        <v>2842</v>
      </c>
      <c r="N343" s="6">
        <v>28754</v>
      </c>
      <c r="O343" s="6" t="s">
        <v>2843</v>
      </c>
      <c r="P343" s="6" t="s">
        <v>2844</v>
      </c>
      <c r="Q343" s="6">
        <v>327910</v>
      </c>
      <c r="R343" s="6">
        <v>333515</v>
      </c>
      <c r="S343" s="7" t="s">
        <v>77</v>
      </c>
      <c r="T343" s="7" t="s">
        <v>65</v>
      </c>
      <c r="U343" s="6" t="s">
        <v>67</v>
      </c>
      <c r="V343" s="11">
        <v>100000</v>
      </c>
      <c r="W343" s="11"/>
      <c r="X343" s="11"/>
      <c r="Y343" s="6">
        <v>42</v>
      </c>
      <c r="Z343" s="6">
        <v>35</v>
      </c>
      <c r="AA343" s="15">
        <v>30472</v>
      </c>
      <c r="AB343" s="15">
        <v>23400000</v>
      </c>
      <c r="AC343" s="6"/>
      <c r="AD343" s="6">
        <v>4</v>
      </c>
      <c r="AE343" s="10" t="s">
        <v>10</v>
      </c>
      <c r="AF343" s="15">
        <v>0</v>
      </c>
      <c r="AG343" s="21">
        <v>0</v>
      </c>
      <c r="AH343" s="15"/>
      <c r="AI343" s="15"/>
      <c r="AJ343" s="7">
        <v>0</v>
      </c>
      <c r="AK343" s="6">
        <v>35</v>
      </c>
      <c r="AL343" s="15">
        <v>0</v>
      </c>
      <c r="AM343" s="15">
        <v>0</v>
      </c>
      <c r="AN343" s="29">
        <v>0</v>
      </c>
      <c r="AO343" s="15">
        <v>952560</v>
      </c>
      <c r="AP343" s="9" t="s">
        <v>133</v>
      </c>
      <c r="AQ343" s="9">
        <v>0</v>
      </c>
      <c r="AR343" s="11">
        <v>0</v>
      </c>
    </row>
    <row r="344" spans="1:44" ht="15.6" x14ac:dyDescent="0.3">
      <c r="A344" s="12" t="s">
        <v>2845</v>
      </c>
      <c r="B344" s="6" t="s">
        <v>8</v>
      </c>
      <c r="C344" s="6" t="s">
        <v>57</v>
      </c>
      <c r="D344" s="32">
        <v>43059</v>
      </c>
      <c r="E344" s="7">
        <v>2017</v>
      </c>
      <c r="F344" s="6" t="s">
        <v>2846</v>
      </c>
      <c r="G344" s="6" t="s">
        <v>2847</v>
      </c>
      <c r="H344" s="7" t="s">
        <v>72</v>
      </c>
      <c r="I344" s="6" t="s">
        <v>533</v>
      </c>
      <c r="J344" s="6">
        <v>2</v>
      </c>
      <c r="K344" s="13" t="s">
        <v>315</v>
      </c>
      <c r="L344" s="7" t="s">
        <v>57</v>
      </c>
      <c r="M344" s="6" t="s">
        <v>2848</v>
      </c>
      <c r="N344" s="6" t="s">
        <v>2849</v>
      </c>
      <c r="O344" s="6" t="s">
        <v>2850</v>
      </c>
      <c r="P344" s="6" t="s">
        <v>2851</v>
      </c>
      <c r="Q344" s="6">
        <v>325120</v>
      </c>
      <c r="R344" s="6" t="s">
        <v>65</v>
      </c>
      <c r="S344" s="7" t="s">
        <v>77</v>
      </c>
      <c r="T344" s="7" t="s">
        <v>65</v>
      </c>
      <c r="U344" s="6" t="s">
        <v>2159</v>
      </c>
      <c r="V344" s="11">
        <v>100000</v>
      </c>
      <c r="W344" s="11"/>
      <c r="X344" s="11"/>
      <c r="Y344" s="6">
        <v>32</v>
      </c>
      <c r="Z344" s="6">
        <v>661</v>
      </c>
      <c r="AA344" s="15">
        <v>70876</v>
      </c>
      <c r="AB344" s="15">
        <v>42000000</v>
      </c>
      <c r="AC344" s="6"/>
      <c r="AD344" s="6">
        <v>5</v>
      </c>
      <c r="AE344" s="10" t="s">
        <v>9</v>
      </c>
      <c r="AF344" s="15">
        <v>100000</v>
      </c>
      <c r="AG344" s="21">
        <v>0</v>
      </c>
      <c r="AH344" s="15"/>
      <c r="AI344" s="15"/>
      <c r="AJ344" s="7">
        <v>0</v>
      </c>
      <c r="AK344" s="6">
        <v>661</v>
      </c>
      <c r="AL344" s="15">
        <v>0</v>
      </c>
      <c r="AM344" s="15">
        <v>18490000</v>
      </c>
      <c r="AN344" s="29">
        <v>0</v>
      </c>
      <c r="AO344" s="15">
        <v>950000</v>
      </c>
      <c r="AP344" s="9" t="s">
        <v>2264</v>
      </c>
      <c r="AQ344" s="9">
        <v>0</v>
      </c>
      <c r="AR344" s="11">
        <v>0</v>
      </c>
    </row>
    <row r="345" spans="1:44" ht="15.6" x14ac:dyDescent="0.3">
      <c r="A345" s="12" t="s">
        <v>2852</v>
      </c>
      <c r="B345" s="6" t="s">
        <v>8</v>
      </c>
      <c r="C345" s="6" t="s">
        <v>57</v>
      </c>
      <c r="D345" s="32">
        <v>43074</v>
      </c>
      <c r="E345" s="7">
        <v>2017</v>
      </c>
      <c r="F345" s="6" t="s">
        <v>2853</v>
      </c>
      <c r="G345" s="6" t="s">
        <v>2854</v>
      </c>
      <c r="H345" s="7" t="s">
        <v>57</v>
      </c>
      <c r="I345" s="6" t="s">
        <v>98</v>
      </c>
      <c r="J345" s="6">
        <v>2</v>
      </c>
      <c r="K345" s="13" t="s">
        <v>2855</v>
      </c>
      <c r="L345" s="7" t="s">
        <v>57</v>
      </c>
      <c r="M345" s="6" t="s">
        <v>2856</v>
      </c>
      <c r="N345" s="6" t="s">
        <v>2857</v>
      </c>
      <c r="O345" s="6" t="s">
        <v>2858</v>
      </c>
      <c r="P345" s="6" t="s">
        <v>2859</v>
      </c>
      <c r="Q345" s="6">
        <v>326199</v>
      </c>
      <c r="R345" s="6" t="s">
        <v>65</v>
      </c>
      <c r="S345" s="7" t="s">
        <v>77</v>
      </c>
      <c r="T345" s="7" t="s">
        <v>65</v>
      </c>
      <c r="U345" s="6" t="s">
        <v>2129</v>
      </c>
      <c r="V345" s="11">
        <v>500000</v>
      </c>
      <c r="W345" s="11"/>
      <c r="X345" s="11"/>
      <c r="Y345" s="6">
        <v>92</v>
      </c>
      <c r="Z345" s="6">
        <v>0</v>
      </c>
      <c r="AA345" s="15">
        <v>31200</v>
      </c>
      <c r="AB345" s="15">
        <v>16000000</v>
      </c>
      <c r="AC345" s="6"/>
      <c r="AD345" s="6">
        <v>4</v>
      </c>
      <c r="AE345" s="10" t="s">
        <v>9</v>
      </c>
      <c r="AF345" s="15">
        <v>500000</v>
      </c>
      <c r="AG345" s="21">
        <v>0</v>
      </c>
      <c r="AH345" s="15"/>
      <c r="AI345" s="15"/>
      <c r="AJ345" s="7">
        <v>0</v>
      </c>
      <c r="AK345" s="6">
        <v>0</v>
      </c>
      <c r="AL345" s="15">
        <v>0</v>
      </c>
      <c r="AM345" s="15">
        <v>0</v>
      </c>
      <c r="AN345" s="29">
        <v>0</v>
      </c>
      <c r="AO345" s="15">
        <v>771750</v>
      </c>
      <c r="AP345" s="9" t="s">
        <v>68</v>
      </c>
      <c r="AQ345" s="9">
        <v>0</v>
      </c>
      <c r="AR345" s="11">
        <v>0</v>
      </c>
    </row>
    <row r="346" spans="1:44" ht="15.6" x14ac:dyDescent="0.3">
      <c r="A346" s="12" t="s">
        <v>2860</v>
      </c>
      <c r="B346" s="6" t="s">
        <v>8</v>
      </c>
      <c r="C346" s="6" t="s">
        <v>57</v>
      </c>
      <c r="D346" s="32">
        <v>43082</v>
      </c>
      <c r="E346" s="7">
        <v>2017</v>
      </c>
      <c r="F346" s="6" t="s">
        <v>2861</v>
      </c>
      <c r="G346" s="6" t="s">
        <v>2862</v>
      </c>
      <c r="H346" s="7" t="s">
        <v>72</v>
      </c>
      <c r="I346" s="6" t="s">
        <v>2863</v>
      </c>
      <c r="J346" s="6">
        <v>1</v>
      </c>
      <c r="K346" s="13" t="s">
        <v>2864</v>
      </c>
      <c r="L346" s="7" t="s">
        <v>72</v>
      </c>
      <c r="M346" s="13" t="s">
        <v>2864</v>
      </c>
      <c r="N346" s="6">
        <v>28094</v>
      </c>
      <c r="O346" s="6" t="s">
        <v>2865</v>
      </c>
      <c r="P346" s="6" t="s">
        <v>2866</v>
      </c>
      <c r="Q346" s="6">
        <v>331420</v>
      </c>
      <c r="R346" s="6" t="s">
        <v>65</v>
      </c>
      <c r="S346" s="7" t="s">
        <v>77</v>
      </c>
      <c r="T346" s="7" t="s">
        <v>65</v>
      </c>
      <c r="U346" s="6" t="s">
        <v>1174</v>
      </c>
      <c r="V346" s="11">
        <v>50000</v>
      </c>
      <c r="W346" s="11"/>
      <c r="X346" s="11"/>
      <c r="Y346" s="6">
        <v>14</v>
      </c>
      <c r="Z346" s="6">
        <v>65</v>
      </c>
      <c r="AA346" s="15">
        <v>34476</v>
      </c>
      <c r="AB346" s="15">
        <v>5400000</v>
      </c>
      <c r="AC346" s="6"/>
      <c r="AD346" s="6">
        <v>3</v>
      </c>
      <c r="AE346" s="10" t="s">
        <v>10</v>
      </c>
      <c r="AF346" s="15">
        <v>0</v>
      </c>
      <c r="AG346" s="21">
        <v>0</v>
      </c>
      <c r="AH346" s="15"/>
      <c r="AI346" s="15"/>
      <c r="AJ346" s="7">
        <v>0</v>
      </c>
      <c r="AK346" s="6">
        <v>65</v>
      </c>
      <c r="AL346" s="15">
        <v>0</v>
      </c>
      <c r="AM346" s="15">
        <v>0</v>
      </c>
      <c r="AN346" s="29">
        <v>0</v>
      </c>
      <c r="AO346" s="15">
        <v>26000</v>
      </c>
      <c r="AP346" s="9" t="s">
        <v>2867</v>
      </c>
      <c r="AQ346" s="9">
        <v>0</v>
      </c>
      <c r="AR346" s="11">
        <v>0</v>
      </c>
    </row>
    <row r="347" spans="1:44" ht="15.6" x14ac:dyDescent="0.3">
      <c r="A347" s="12" t="s">
        <v>2868</v>
      </c>
      <c r="B347" s="6" t="s">
        <v>8</v>
      </c>
      <c r="C347" s="6" t="s">
        <v>57</v>
      </c>
      <c r="D347" s="32">
        <v>43082</v>
      </c>
      <c r="E347" s="7">
        <v>2017</v>
      </c>
      <c r="F347" s="6" t="s">
        <v>2869</v>
      </c>
      <c r="G347" s="6" t="s">
        <v>2870</v>
      </c>
      <c r="H347" s="7" t="s">
        <v>72</v>
      </c>
      <c r="I347" s="6" t="s">
        <v>1642</v>
      </c>
      <c r="J347" s="6">
        <v>2</v>
      </c>
      <c r="K347" s="13" t="s">
        <v>2871</v>
      </c>
      <c r="L347" s="7" t="s">
        <v>72</v>
      </c>
      <c r="M347" s="13" t="s">
        <v>2871</v>
      </c>
      <c r="N347" s="6" t="s">
        <v>2872</v>
      </c>
      <c r="O347" s="6" t="s">
        <v>2873</v>
      </c>
      <c r="P347" s="6" t="s">
        <v>2874</v>
      </c>
      <c r="Q347" s="6">
        <v>332111</v>
      </c>
      <c r="R347" s="6" t="s">
        <v>65</v>
      </c>
      <c r="S347" s="7" t="s">
        <v>77</v>
      </c>
      <c r="T347" s="7" t="s">
        <v>65</v>
      </c>
      <c r="U347" s="6" t="s">
        <v>427</v>
      </c>
      <c r="V347" s="11">
        <v>62000</v>
      </c>
      <c r="W347" s="11"/>
      <c r="X347" s="11"/>
      <c r="Y347" s="6">
        <v>28</v>
      </c>
      <c r="Z347" s="6">
        <v>270</v>
      </c>
      <c r="AA347" s="15">
        <v>44772</v>
      </c>
      <c r="AB347" s="15">
        <v>6000000</v>
      </c>
      <c r="AC347" s="6"/>
      <c r="AD347" s="6">
        <v>3</v>
      </c>
      <c r="AE347" s="10" t="s">
        <v>10</v>
      </c>
      <c r="AF347" s="15">
        <v>0</v>
      </c>
      <c r="AG347" s="21">
        <v>0</v>
      </c>
      <c r="AH347" s="15"/>
      <c r="AI347" s="15"/>
      <c r="AJ347" s="7">
        <v>0</v>
      </c>
      <c r="AK347" s="6">
        <v>270</v>
      </c>
      <c r="AL347" s="15">
        <v>0</v>
      </c>
      <c r="AM347" s="15">
        <v>0</v>
      </c>
      <c r="AN347" s="29">
        <v>0</v>
      </c>
      <c r="AO347" s="15">
        <v>200000</v>
      </c>
      <c r="AP347" s="9" t="s">
        <v>68</v>
      </c>
      <c r="AQ347" s="9">
        <v>0</v>
      </c>
      <c r="AR347" s="11">
        <v>0</v>
      </c>
    </row>
    <row r="348" spans="1:44" ht="15.6" x14ac:dyDescent="0.3">
      <c r="A348" s="12" t="s">
        <v>2875</v>
      </c>
      <c r="B348" s="6" t="s">
        <v>8</v>
      </c>
      <c r="C348" s="6" t="s">
        <v>57</v>
      </c>
      <c r="D348" s="32">
        <v>43082</v>
      </c>
      <c r="E348" s="7">
        <v>2017</v>
      </c>
      <c r="F348" s="6" t="s">
        <v>2876</v>
      </c>
      <c r="G348" s="6" t="s">
        <v>2877</v>
      </c>
      <c r="H348" s="7" t="s">
        <v>72</v>
      </c>
      <c r="I348" s="6" t="s">
        <v>1422</v>
      </c>
      <c r="J348" s="6">
        <v>1</v>
      </c>
      <c r="K348" s="13" t="s">
        <v>2878</v>
      </c>
      <c r="L348" s="7" t="s">
        <v>72</v>
      </c>
      <c r="M348" s="13" t="s">
        <v>2878</v>
      </c>
      <c r="N348" s="6">
        <v>28645</v>
      </c>
      <c r="O348" s="6" t="s">
        <v>2879</v>
      </c>
      <c r="P348" s="6" t="s">
        <v>2880</v>
      </c>
      <c r="Q348" s="6">
        <v>325211</v>
      </c>
      <c r="R348" s="6">
        <v>326291</v>
      </c>
      <c r="S348" s="7" t="s">
        <v>77</v>
      </c>
      <c r="T348" s="7" t="s">
        <v>65</v>
      </c>
      <c r="U348" s="6" t="s">
        <v>427</v>
      </c>
      <c r="V348" s="11">
        <v>100000</v>
      </c>
      <c r="W348" s="11"/>
      <c r="X348" s="11"/>
      <c r="Y348" s="6">
        <v>23</v>
      </c>
      <c r="Z348" s="6">
        <v>236</v>
      </c>
      <c r="AA348" s="15">
        <v>44356</v>
      </c>
      <c r="AB348" s="15">
        <v>9000000</v>
      </c>
      <c r="AC348" s="6"/>
      <c r="AD348" s="6">
        <v>3</v>
      </c>
      <c r="AE348" s="10" t="s">
        <v>10</v>
      </c>
      <c r="AF348" s="15">
        <v>0</v>
      </c>
      <c r="AG348" s="21">
        <v>0</v>
      </c>
      <c r="AH348" s="15"/>
      <c r="AI348" s="15"/>
      <c r="AJ348" s="7">
        <v>0</v>
      </c>
      <c r="AK348" s="6">
        <v>236</v>
      </c>
      <c r="AL348" s="15">
        <v>0</v>
      </c>
      <c r="AM348" s="15">
        <v>0</v>
      </c>
      <c r="AN348" s="29">
        <v>0</v>
      </c>
      <c r="AO348" s="15">
        <v>200000</v>
      </c>
      <c r="AP348" s="9" t="s">
        <v>68</v>
      </c>
      <c r="AQ348" s="9">
        <v>0</v>
      </c>
      <c r="AR348" s="11">
        <v>0</v>
      </c>
    </row>
    <row r="349" spans="1:44" ht="15.6" x14ac:dyDescent="0.3">
      <c r="A349" s="12" t="s">
        <v>2881</v>
      </c>
      <c r="B349" s="6" t="s">
        <v>8</v>
      </c>
      <c r="C349" s="6" t="s">
        <v>72</v>
      </c>
      <c r="D349" s="32">
        <v>43088</v>
      </c>
      <c r="E349" s="7">
        <v>2017</v>
      </c>
      <c r="F349" s="6" t="s">
        <v>111</v>
      </c>
      <c r="G349" s="6" t="s">
        <v>2882</v>
      </c>
      <c r="H349" s="7" t="s">
        <v>57</v>
      </c>
      <c r="I349" s="6" t="s">
        <v>1017</v>
      </c>
      <c r="J349" s="6">
        <v>1</v>
      </c>
      <c r="K349" s="13" t="s">
        <v>2883</v>
      </c>
      <c r="L349" s="7" t="s">
        <v>57</v>
      </c>
      <c r="M349" s="6" t="s">
        <v>2884</v>
      </c>
      <c r="N349" s="6">
        <v>27801</v>
      </c>
      <c r="O349" s="6" t="s">
        <v>2885</v>
      </c>
      <c r="P349" s="6" t="s">
        <v>2886</v>
      </c>
      <c r="Q349" s="6">
        <v>326211</v>
      </c>
      <c r="R349" s="6" t="s">
        <v>65</v>
      </c>
      <c r="S349" s="7" t="s">
        <v>77</v>
      </c>
      <c r="T349" s="7" t="s">
        <v>65</v>
      </c>
      <c r="U349" s="6" t="s">
        <v>2661</v>
      </c>
      <c r="V349" s="11">
        <v>16000000</v>
      </c>
      <c r="W349" s="11"/>
      <c r="X349" s="11"/>
      <c r="Y349" s="6">
        <v>640</v>
      </c>
      <c r="Z349" s="6">
        <v>0</v>
      </c>
      <c r="AA349" s="15">
        <v>50804</v>
      </c>
      <c r="AB349" s="15">
        <v>463881600</v>
      </c>
      <c r="AC349" s="6"/>
      <c r="AD349" s="6">
        <v>6</v>
      </c>
      <c r="AE349" s="10" t="s">
        <v>10</v>
      </c>
      <c r="AF349" s="15">
        <v>0</v>
      </c>
      <c r="AG349" s="21">
        <v>0</v>
      </c>
      <c r="AH349" s="15"/>
      <c r="AI349" s="15"/>
      <c r="AJ349" s="7">
        <v>0</v>
      </c>
      <c r="AK349" s="6">
        <v>0</v>
      </c>
      <c r="AL349" s="15">
        <v>0</v>
      </c>
      <c r="AM349" s="15">
        <v>0</v>
      </c>
      <c r="AN349" s="29">
        <v>0</v>
      </c>
      <c r="AO349" s="15">
        <v>89081400</v>
      </c>
      <c r="AP349" s="9" t="s">
        <v>2887</v>
      </c>
      <c r="AQ349" s="9">
        <v>0</v>
      </c>
      <c r="AR349" s="11">
        <v>0</v>
      </c>
    </row>
    <row r="350" spans="1:44" ht="15.6" x14ac:dyDescent="0.3">
      <c r="A350" s="12" t="s">
        <v>2888</v>
      </c>
      <c r="B350" s="6" t="s">
        <v>8</v>
      </c>
      <c r="C350" s="6" t="s">
        <v>57</v>
      </c>
      <c r="D350" s="32">
        <v>43091</v>
      </c>
      <c r="E350" s="7">
        <v>2017</v>
      </c>
      <c r="F350" s="6" t="s">
        <v>2889</v>
      </c>
      <c r="G350" s="6" t="s">
        <v>2890</v>
      </c>
      <c r="H350" s="7" t="s">
        <v>72</v>
      </c>
      <c r="I350" s="6" t="s">
        <v>2891</v>
      </c>
      <c r="J350" s="6">
        <v>2</v>
      </c>
      <c r="K350" s="13" t="s">
        <v>315</v>
      </c>
      <c r="L350" s="7" t="s">
        <v>57</v>
      </c>
      <c r="M350" s="6" t="s">
        <v>2892</v>
      </c>
      <c r="N350" s="6" t="s">
        <v>137</v>
      </c>
      <c r="O350" s="6" t="s">
        <v>2893</v>
      </c>
      <c r="P350" s="6" t="s">
        <v>2894</v>
      </c>
      <c r="Q350" s="6">
        <v>493110</v>
      </c>
      <c r="R350" s="6" t="s">
        <v>65</v>
      </c>
      <c r="S350" s="7" t="s">
        <v>77</v>
      </c>
      <c r="T350" s="7" t="s">
        <v>65</v>
      </c>
      <c r="U350" s="6" t="s">
        <v>2895</v>
      </c>
      <c r="V350" s="11">
        <v>200000</v>
      </c>
      <c r="W350" s="11"/>
      <c r="X350" s="11"/>
      <c r="Y350" s="6">
        <v>126</v>
      </c>
      <c r="Z350" s="6">
        <v>176</v>
      </c>
      <c r="AA350" s="15">
        <v>31044</v>
      </c>
      <c r="AB350" s="15">
        <v>0</v>
      </c>
      <c r="AC350" s="6"/>
      <c r="AD350" s="6">
        <v>5</v>
      </c>
      <c r="AE350" s="10" t="s">
        <v>10</v>
      </c>
      <c r="AF350" s="15">
        <v>0</v>
      </c>
      <c r="AG350" s="21">
        <v>0</v>
      </c>
      <c r="AH350" s="15"/>
      <c r="AI350" s="15"/>
      <c r="AJ350" s="7">
        <v>0</v>
      </c>
      <c r="AK350" s="6">
        <v>176</v>
      </c>
      <c r="AL350" s="15">
        <v>0</v>
      </c>
      <c r="AM350" s="15">
        <v>0</v>
      </c>
      <c r="AN350" s="29">
        <v>0</v>
      </c>
      <c r="AO350" s="15">
        <v>4422031</v>
      </c>
      <c r="AP350" s="9" t="s">
        <v>2896</v>
      </c>
      <c r="AQ350" s="9">
        <v>0</v>
      </c>
      <c r="AR350" s="11">
        <v>0</v>
      </c>
    </row>
    <row r="351" spans="1:44" ht="15.6" x14ac:dyDescent="0.3">
      <c r="A351" s="12" t="s">
        <v>2897</v>
      </c>
      <c r="B351" s="6" t="s">
        <v>135</v>
      </c>
      <c r="C351" s="6" t="s">
        <v>57</v>
      </c>
      <c r="D351" s="32">
        <v>42752</v>
      </c>
      <c r="E351" s="6">
        <v>2017</v>
      </c>
      <c r="F351" s="6" t="s">
        <v>2898</v>
      </c>
      <c r="G351" s="6" t="s">
        <v>137</v>
      </c>
      <c r="H351" s="6" t="s">
        <v>137</v>
      </c>
      <c r="I351" s="6" t="s">
        <v>476</v>
      </c>
      <c r="J351" s="6">
        <v>2</v>
      </c>
      <c r="K351" s="6" t="s">
        <v>1774</v>
      </c>
      <c r="L351" s="6" t="s">
        <v>137</v>
      </c>
      <c r="M351" s="6" t="s">
        <v>2899</v>
      </c>
      <c r="N351" s="6">
        <v>28603</v>
      </c>
      <c r="O351" s="6" t="s">
        <v>1776</v>
      </c>
      <c r="P351" s="6" t="s">
        <v>2900</v>
      </c>
      <c r="Q351" s="6" t="s">
        <v>143</v>
      </c>
      <c r="R351" s="6" t="s">
        <v>143</v>
      </c>
      <c r="S351" s="6" t="s">
        <v>143</v>
      </c>
      <c r="T351" s="6" t="s">
        <v>143</v>
      </c>
      <c r="U351" s="6" t="s">
        <v>647</v>
      </c>
      <c r="V351" s="26">
        <v>671920</v>
      </c>
      <c r="W351" s="11" t="s">
        <v>137</v>
      </c>
      <c r="X351" s="11" t="s">
        <v>137</v>
      </c>
      <c r="Y351" s="6" t="s">
        <v>143</v>
      </c>
      <c r="Z351" s="6" t="s">
        <v>143</v>
      </c>
      <c r="AA351" s="15" t="s">
        <v>143</v>
      </c>
      <c r="AB351" s="15" t="s">
        <v>143</v>
      </c>
      <c r="AC351" s="6" t="s">
        <v>137</v>
      </c>
      <c r="AD351" s="6" t="s">
        <v>137</v>
      </c>
      <c r="AE351" s="6" t="s">
        <v>11</v>
      </c>
      <c r="AF351" s="22">
        <v>0</v>
      </c>
      <c r="AG351" s="22">
        <v>671919.55</v>
      </c>
      <c r="AH351" s="15" t="s">
        <v>137</v>
      </c>
      <c r="AI351" s="15" t="s">
        <v>137</v>
      </c>
      <c r="AJ351" s="6" t="s">
        <v>143</v>
      </c>
      <c r="AK351" s="6" t="s">
        <v>143</v>
      </c>
      <c r="AL351" s="15" t="s">
        <v>143</v>
      </c>
      <c r="AM351" s="15" t="s">
        <v>143</v>
      </c>
      <c r="AN351" s="15" t="s">
        <v>145</v>
      </c>
      <c r="AO351" s="15" t="s">
        <v>143</v>
      </c>
      <c r="AP351" s="6" t="s">
        <v>143</v>
      </c>
      <c r="AQ351" s="11" t="s">
        <v>143</v>
      </c>
      <c r="AR351" s="11">
        <v>671919.55</v>
      </c>
    </row>
    <row r="352" spans="1:44" ht="15.6" x14ac:dyDescent="0.3">
      <c r="A352" s="12" t="s">
        <v>2901</v>
      </c>
      <c r="B352" s="6" t="s">
        <v>135</v>
      </c>
      <c r="C352" s="6" t="s">
        <v>57</v>
      </c>
      <c r="D352" s="32">
        <v>42752</v>
      </c>
      <c r="E352" s="6">
        <v>2017</v>
      </c>
      <c r="F352" s="6" t="s">
        <v>2902</v>
      </c>
      <c r="G352" s="6" t="s">
        <v>137</v>
      </c>
      <c r="H352" s="6" t="s">
        <v>137</v>
      </c>
      <c r="I352" s="6" t="s">
        <v>221</v>
      </c>
      <c r="J352" s="6">
        <v>2</v>
      </c>
      <c r="K352" s="6" t="s">
        <v>2903</v>
      </c>
      <c r="L352" s="6" t="s">
        <v>137</v>
      </c>
      <c r="M352" s="6" t="s">
        <v>2904</v>
      </c>
      <c r="N352" s="6">
        <v>27834</v>
      </c>
      <c r="O352" s="6" t="s">
        <v>2905</v>
      </c>
      <c r="P352" s="6" t="s">
        <v>2906</v>
      </c>
      <c r="Q352" s="6" t="s">
        <v>143</v>
      </c>
      <c r="R352" s="6" t="s">
        <v>143</v>
      </c>
      <c r="S352" s="6" t="s">
        <v>143</v>
      </c>
      <c r="T352" s="6" t="s">
        <v>143</v>
      </c>
      <c r="U352" s="6" t="s">
        <v>178</v>
      </c>
      <c r="V352" s="26">
        <v>773822</v>
      </c>
      <c r="W352" s="11" t="s">
        <v>137</v>
      </c>
      <c r="X352" s="11" t="s">
        <v>137</v>
      </c>
      <c r="Y352" s="6" t="s">
        <v>143</v>
      </c>
      <c r="Z352" s="6" t="s">
        <v>143</v>
      </c>
      <c r="AA352" s="15" t="s">
        <v>143</v>
      </c>
      <c r="AB352" s="15" t="s">
        <v>143</v>
      </c>
      <c r="AC352" s="6" t="s">
        <v>137</v>
      </c>
      <c r="AD352" s="6" t="s">
        <v>137</v>
      </c>
      <c r="AE352" s="6" t="s">
        <v>11</v>
      </c>
      <c r="AF352" s="22">
        <v>0</v>
      </c>
      <c r="AG352" s="22">
        <v>773822.00000000012</v>
      </c>
      <c r="AH352" s="15" t="s">
        <v>137</v>
      </c>
      <c r="AI352" s="15" t="s">
        <v>137</v>
      </c>
      <c r="AJ352" s="6" t="s">
        <v>143</v>
      </c>
      <c r="AK352" s="6" t="s">
        <v>143</v>
      </c>
      <c r="AL352" s="15" t="s">
        <v>143</v>
      </c>
      <c r="AM352" s="15" t="s">
        <v>143</v>
      </c>
      <c r="AN352" s="15" t="s">
        <v>145</v>
      </c>
      <c r="AO352" s="15" t="s">
        <v>143</v>
      </c>
      <c r="AP352" s="6" t="s">
        <v>143</v>
      </c>
      <c r="AQ352" s="11" t="s">
        <v>143</v>
      </c>
      <c r="AR352" s="11">
        <v>773822.00000000012</v>
      </c>
    </row>
    <row r="353" spans="1:44" ht="15.6" x14ac:dyDescent="0.3">
      <c r="A353" s="12" t="s">
        <v>2907</v>
      </c>
      <c r="B353" s="6" t="s">
        <v>135</v>
      </c>
      <c r="C353" s="6" t="s">
        <v>57</v>
      </c>
      <c r="D353" s="32">
        <v>42768</v>
      </c>
      <c r="E353" s="6">
        <v>2017</v>
      </c>
      <c r="F353" s="6" t="s">
        <v>2908</v>
      </c>
      <c r="G353" s="6" t="s">
        <v>2908</v>
      </c>
      <c r="H353" s="6" t="s">
        <v>72</v>
      </c>
      <c r="I353" s="6" t="s">
        <v>138</v>
      </c>
      <c r="J353" s="6">
        <v>1</v>
      </c>
      <c r="K353" s="6" t="s">
        <v>2909</v>
      </c>
      <c r="L353" s="6" t="s">
        <v>72</v>
      </c>
      <c r="M353" s="6" t="s">
        <v>2910</v>
      </c>
      <c r="N353" s="6">
        <v>27889</v>
      </c>
      <c r="O353" s="6" t="s">
        <v>141</v>
      </c>
      <c r="P353" s="6" t="s">
        <v>142</v>
      </c>
      <c r="Q353" s="6">
        <v>336612</v>
      </c>
      <c r="R353" s="6" t="s">
        <v>143</v>
      </c>
      <c r="S353" s="6" t="s">
        <v>77</v>
      </c>
      <c r="T353" s="6" t="s">
        <v>143</v>
      </c>
      <c r="U353" s="6" t="s">
        <v>144</v>
      </c>
      <c r="V353" s="26">
        <v>337000</v>
      </c>
      <c r="W353" s="11" t="s">
        <v>137</v>
      </c>
      <c r="X353" s="11" t="s">
        <v>137</v>
      </c>
      <c r="Y353" s="6" t="s">
        <v>143</v>
      </c>
      <c r="Z353" s="6" t="s">
        <v>143</v>
      </c>
      <c r="AA353" s="15" t="s">
        <v>143</v>
      </c>
      <c r="AB353" s="15" t="s">
        <v>143</v>
      </c>
      <c r="AC353" s="6" t="s">
        <v>137</v>
      </c>
      <c r="AD353" s="6" t="s">
        <v>137</v>
      </c>
      <c r="AE353" s="6" t="s">
        <v>11</v>
      </c>
      <c r="AF353" s="22">
        <v>0</v>
      </c>
      <c r="AG353" s="22">
        <v>334194.96000000002</v>
      </c>
      <c r="AH353" s="15" t="s">
        <v>137</v>
      </c>
      <c r="AI353" s="15" t="s">
        <v>137</v>
      </c>
      <c r="AJ353" s="6" t="s">
        <v>143</v>
      </c>
      <c r="AK353" s="6" t="s">
        <v>143</v>
      </c>
      <c r="AL353" s="15" t="s">
        <v>143</v>
      </c>
      <c r="AM353" s="15" t="s">
        <v>143</v>
      </c>
      <c r="AN353" s="15" t="s">
        <v>145</v>
      </c>
      <c r="AO353" s="15" t="s">
        <v>143</v>
      </c>
      <c r="AP353" s="6" t="s">
        <v>143</v>
      </c>
      <c r="AQ353" s="11" t="s">
        <v>143</v>
      </c>
      <c r="AR353" s="11">
        <v>334194.96000000002</v>
      </c>
    </row>
    <row r="354" spans="1:44" ht="15.6" x14ac:dyDescent="0.3">
      <c r="A354" s="12" t="s">
        <v>2911</v>
      </c>
      <c r="B354" s="6" t="s">
        <v>135</v>
      </c>
      <c r="C354" s="6" t="s">
        <v>57</v>
      </c>
      <c r="D354" s="32">
        <v>42768</v>
      </c>
      <c r="E354" s="6">
        <v>2017</v>
      </c>
      <c r="F354" s="6" t="s">
        <v>2912</v>
      </c>
      <c r="G354" s="6" t="s">
        <v>137</v>
      </c>
      <c r="H354" s="6" t="s">
        <v>137</v>
      </c>
      <c r="I354" s="6" t="s">
        <v>60</v>
      </c>
      <c r="J354" s="6">
        <v>2</v>
      </c>
      <c r="K354" s="6" t="s">
        <v>2913</v>
      </c>
      <c r="L354" s="6" t="s">
        <v>137</v>
      </c>
      <c r="M354" s="6" t="s">
        <v>2914</v>
      </c>
      <c r="N354" s="6">
        <v>27549</v>
      </c>
      <c r="O354" s="6" t="s">
        <v>2915</v>
      </c>
      <c r="P354" s="6" t="s">
        <v>2916</v>
      </c>
      <c r="Q354" s="6" t="s">
        <v>143</v>
      </c>
      <c r="R354" s="6" t="s">
        <v>143</v>
      </c>
      <c r="S354" s="6" t="s">
        <v>143</v>
      </c>
      <c r="T354" s="6" t="s">
        <v>143</v>
      </c>
      <c r="U354" s="6" t="s">
        <v>178</v>
      </c>
      <c r="V354" s="26">
        <v>1807000</v>
      </c>
      <c r="W354" s="11" t="s">
        <v>137</v>
      </c>
      <c r="X354" s="11" t="s">
        <v>137</v>
      </c>
      <c r="Y354" s="6" t="s">
        <v>143</v>
      </c>
      <c r="Z354" s="6" t="s">
        <v>143</v>
      </c>
      <c r="AA354" s="15" t="s">
        <v>143</v>
      </c>
      <c r="AB354" s="15" t="s">
        <v>143</v>
      </c>
      <c r="AC354" s="6" t="s">
        <v>137</v>
      </c>
      <c r="AD354" s="6" t="s">
        <v>137</v>
      </c>
      <c r="AE354" s="6" t="s">
        <v>11</v>
      </c>
      <c r="AF354" s="22">
        <v>0</v>
      </c>
      <c r="AG354" s="22">
        <v>1805877.71</v>
      </c>
      <c r="AH354" s="15" t="s">
        <v>137</v>
      </c>
      <c r="AI354" s="15" t="s">
        <v>137</v>
      </c>
      <c r="AJ354" s="6" t="s">
        <v>143</v>
      </c>
      <c r="AK354" s="6" t="s">
        <v>143</v>
      </c>
      <c r="AL354" s="15" t="s">
        <v>143</v>
      </c>
      <c r="AM354" s="15" t="s">
        <v>143</v>
      </c>
      <c r="AN354" s="15" t="s">
        <v>145</v>
      </c>
      <c r="AO354" s="15" t="s">
        <v>143</v>
      </c>
      <c r="AP354" s="6" t="s">
        <v>143</v>
      </c>
      <c r="AQ354" s="11" t="s">
        <v>143</v>
      </c>
      <c r="AR354" s="11">
        <v>1805877.71</v>
      </c>
    </row>
    <row r="355" spans="1:44" ht="15.6" x14ac:dyDescent="0.3">
      <c r="A355" s="12" t="s">
        <v>2917</v>
      </c>
      <c r="B355" s="6" t="s">
        <v>135</v>
      </c>
      <c r="C355" s="6" t="s">
        <v>57</v>
      </c>
      <c r="D355" s="32">
        <v>42809</v>
      </c>
      <c r="E355" s="6">
        <v>2017</v>
      </c>
      <c r="F355" s="6" t="s">
        <v>2918</v>
      </c>
      <c r="G355" s="6" t="s">
        <v>2919</v>
      </c>
      <c r="H355" s="6" t="s">
        <v>72</v>
      </c>
      <c r="I355" s="6" t="s">
        <v>354</v>
      </c>
      <c r="J355" s="6">
        <v>1</v>
      </c>
      <c r="K355" s="6" t="s">
        <v>2920</v>
      </c>
      <c r="L355" s="6" t="s">
        <v>137</v>
      </c>
      <c r="M355" s="6" t="s">
        <v>2921</v>
      </c>
      <c r="N355" s="6">
        <v>28358</v>
      </c>
      <c r="O355" s="6" t="s">
        <v>2922</v>
      </c>
      <c r="P355" s="6" t="s">
        <v>2923</v>
      </c>
      <c r="Q355" s="6">
        <v>311615</v>
      </c>
      <c r="R355" s="6" t="s">
        <v>143</v>
      </c>
      <c r="S355" s="6" t="s">
        <v>77</v>
      </c>
      <c r="T355" s="6" t="s">
        <v>143</v>
      </c>
      <c r="U355" s="6" t="s">
        <v>178</v>
      </c>
      <c r="V355" s="26">
        <v>1000000</v>
      </c>
      <c r="W355" s="11" t="s">
        <v>137</v>
      </c>
      <c r="X355" s="11" t="s">
        <v>137</v>
      </c>
      <c r="Y355" s="6" t="s">
        <v>143</v>
      </c>
      <c r="Z355" s="6" t="s">
        <v>143</v>
      </c>
      <c r="AA355" s="15" t="s">
        <v>143</v>
      </c>
      <c r="AB355" s="15" t="s">
        <v>143</v>
      </c>
      <c r="AC355" s="6" t="s">
        <v>137</v>
      </c>
      <c r="AD355" s="6" t="s">
        <v>137</v>
      </c>
      <c r="AE355" s="6" t="s">
        <v>11</v>
      </c>
      <c r="AF355" s="22">
        <v>0</v>
      </c>
      <c r="AG355" s="22">
        <v>1000000</v>
      </c>
      <c r="AH355" s="15" t="s">
        <v>137</v>
      </c>
      <c r="AI355" s="15" t="s">
        <v>137</v>
      </c>
      <c r="AJ355" s="6" t="s">
        <v>143</v>
      </c>
      <c r="AK355" s="6" t="s">
        <v>143</v>
      </c>
      <c r="AL355" s="15" t="s">
        <v>143</v>
      </c>
      <c r="AM355" s="15" t="s">
        <v>143</v>
      </c>
      <c r="AN355" s="15" t="s">
        <v>145</v>
      </c>
      <c r="AO355" s="15" t="s">
        <v>143</v>
      </c>
      <c r="AP355" s="6" t="s">
        <v>143</v>
      </c>
      <c r="AQ355" s="11" t="s">
        <v>143</v>
      </c>
      <c r="AR355" s="11">
        <v>1000000</v>
      </c>
    </row>
    <row r="356" spans="1:44" ht="15.6" x14ac:dyDescent="0.3">
      <c r="A356" s="12" t="s">
        <v>2924</v>
      </c>
      <c r="B356" s="6" t="s">
        <v>135</v>
      </c>
      <c r="C356" s="6" t="s">
        <v>57</v>
      </c>
      <c r="D356" s="32">
        <v>42821</v>
      </c>
      <c r="E356" s="6">
        <v>2017</v>
      </c>
      <c r="F356" s="6" t="s">
        <v>2883</v>
      </c>
      <c r="G356" s="6" t="s">
        <v>137</v>
      </c>
      <c r="H356" s="6" t="s">
        <v>137</v>
      </c>
      <c r="I356" s="6" t="s">
        <v>1017</v>
      </c>
      <c r="J356" s="6">
        <v>1</v>
      </c>
      <c r="K356" s="6" t="s">
        <v>1799</v>
      </c>
      <c r="L356" s="6" t="s">
        <v>137</v>
      </c>
      <c r="M356" s="6" t="s">
        <v>1800</v>
      </c>
      <c r="N356" s="6">
        <v>27886</v>
      </c>
      <c r="O356" s="6" t="s">
        <v>1801</v>
      </c>
      <c r="P356" s="6" t="s">
        <v>1802</v>
      </c>
      <c r="Q356" s="6" t="s">
        <v>143</v>
      </c>
      <c r="R356" s="6" t="s">
        <v>143</v>
      </c>
      <c r="S356" s="6" t="s">
        <v>143</v>
      </c>
      <c r="T356" s="6" t="s">
        <v>143</v>
      </c>
      <c r="U356" s="6" t="s">
        <v>2925</v>
      </c>
      <c r="V356" s="26">
        <v>1704700</v>
      </c>
      <c r="W356" s="11" t="s">
        <v>137</v>
      </c>
      <c r="X356" s="11" t="s">
        <v>137</v>
      </c>
      <c r="Y356" s="6" t="s">
        <v>143</v>
      </c>
      <c r="Z356" s="6" t="s">
        <v>143</v>
      </c>
      <c r="AA356" s="15" t="s">
        <v>143</v>
      </c>
      <c r="AB356" s="15" t="s">
        <v>143</v>
      </c>
      <c r="AC356" s="6" t="s">
        <v>137</v>
      </c>
      <c r="AD356" s="6" t="s">
        <v>137</v>
      </c>
      <c r="AE356" s="6" t="s">
        <v>11</v>
      </c>
      <c r="AF356" s="22">
        <v>0</v>
      </c>
      <c r="AG356" s="22">
        <v>1699700</v>
      </c>
      <c r="AH356" s="15" t="s">
        <v>137</v>
      </c>
      <c r="AI356" s="15" t="s">
        <v>137</v>
      </c>
      <c r="AJ356" s="6" t="s">
        <v>143</v>
      </c>
      <c r="AK356" s="6" t="s">
        <v>143</v>
      </c>
      <c r="AL356" s="15" t="s">
        <v>143</v>
      </c>
      <c r="AM356" s="15" t="s">
        <v>143</v>
      </c>
      <c r="AN356" s="15" t="s">
        <v>145</v>
      </c>
      <c r="AO356" s="15" t="s">
        <v>143</v>
      </c>
      <c r="AP356" s="6" t="s">
        <v>143</v>
      </c>
      <c r="AQ356" s="11" t="s">
        <v>143</v>
      </c>
      <c r="AR356" s="11">
        <v>1699700</v>
      </c>
    </row>
    <row r="357" spans="1:44" ht="15.6" x14ac:dyDescent="0.3">
      <c r="A357" s="12" t="s">
        <v>2926</v>
      </c>
      <c r="B357" s="6" t="s">
        <v>135</v>
      </c>
      <c r="C357" s="6" t="s">
        <v>57</v>
      </c>
      <c r="D357" s="32">
        <v>42821</v>
      </c>
      <c r="E357" s="6">
        <v>2017</v>
      </c>
      <c r="F357" s="6" t="s">
        <v>2927</v>
      </c>
      <c r="G357" s="6" t="s">
        <v>137</v>
      </c>
      <c r="H357" s="6" t="s">
        <v>137</v>
      </c>
      <c r="I357" s="6" t="s">
        <v>234</v>
      </c>
      <c r="J357" s="6">
        <v>2</v>
      </c>
      <c r="K357" s="6" t="s">
        <v>2928</v>
      </c>
      <c r="L357" s="6" t="s">
        <v>137</v>
      </c>
      <c r="M357" s="6" t="s">
        <v>2929</v>
      </c>
      <c r="N357" s="6">
        <v>27402</v>
      </c>
      <c r="O357" s="6" t="s">
        <v>2930</v>
      </c>
      <c r="P357" s="6" t="s">
        <v>1789</v>
      </c>
      <c r="Q357" s="6" t="s">
        <v>143</v>
      </c>
      <c r="R357" s="6" t="s">
        <v>143</v>
      </c>
      <c r="S357" s="6" t="s">
        <v>143</v>
      </c>
      <c r="T357" s="6" t="s">
        <v>143</v>
      </c>
      <c r="U357" s="6" t="s">
        <v>2925</v>
      </c>
      <c r="V357" s="26">
        <v>1418000</v>
      </c>
      <c r="W357" s="11" t="s">
        <v>137</v>
      </c>
      <c r="X357" s="11" t="s">
        <v>137</v>
      </c>
      <c r="Y357" s="6" t="s">
        <v>143</v>
      </c>
      <c r="Z357" s="6" t="s">
        <v>143</v>
      </c>
      <c r="AA357" s="15" t="s">
        <v>143</v>
      </c>
      <c r="AB357" s="15" t="s">
        <v>143</v>
      </c>
      <c r="AC357" s="6" t="s">
        <v>137</v>
      </c>
      <c r="AD357" s="6" t="s">
        <v>137</v>
      </c>
      <c r="AE357" s="6" t="s">
        <v>9</v>
      </c>
      <c r="AF357" s="22">
        <v>1418000</v>
      </c>
      <c r="AG357" s="22">
        <v>0</v>
      </c>
      <c r="AH357" s="15" t="s">
        <v>137</v>
      </c>
      <c r="AI357" s="15" t="s">
        <v>137</v>
      </c>
      <c r="AJ357" s="6" t="s">
        <v>143</v>
      </c>
      <c r="AK357" s="6" t="s">
        <v>143</v>
      </c>
      <c r="AL357" s="15" t="s">
        <v>143</v>
      </c>
      <c r="AM357" s="15" t="s">
        <v>143</v>
      </c>
      <c r="AN357" s="15" t="s">
        <v>145</v>
      </c>
      <c r="AO357" s="15" t="s">
        <v>143</v>
      </c>
      <c r="AP357" s="6" t="s">
        <v>143</v>
      </c>
      <c r="AQ357" s="11" t="s">
        <v>143</v>
      </c>
      <c r="AR357" s="11">
        <v>0</v>
      </c>
    </row>
    <row r="358" spans="1:44" ht="15.6" x14ac:dyDescent="0.3">
      <c r="A358" s="12" t="s">
        <v>2931</v>
      </c>
      <c r="B358" s="6" t="s">
        <v>135</v>
      </c>
      <c r="C358" s="6" t="s">
        <v>57</v>
      </c>
      <c r="D358" s="32">
        <v>42893</v>
      </c>
      <c r="E358" s="6">
        <v>2017</v>
      </c>
      <c r="F358" s="6" t="s">
        <v>2932</v>
      </c>
      <c r="G358" s="6" t="s">
        <v>2932</v>
      </c>
      <c r="H358" s="6" t="s">
        <v>72</v>
      </c>
      <c r="I358" s="6" t="s">
        <v>128</v>
      </c>
      <c r="J358" s="6">
        <v>2</v>
      </c>
      <c r="K358" s="6" t="s">
        <v>2933</v>
      </c>
      <c r="L358" s="6" t="s">
        <v>137</v>
      </c>
      <c r="M358" s="6" t="s">
        <v>2934</v>
      </c>
      <c r="N358" s="6">
        <v>28101</v>
      </c>
      <c r="O358" s="6" t="s">
        <v>2935</v>
      </c>
      <c r="P358" s="6" t="s">
        <v>2936</v>
      </c>
      <c r="Q358" s="6">
        <v>314000</v>
      </c>
      <c r="R358" s="6" t="s">
        <v>143</v>
      </c>
      <c r="S358" s="6" t="s">
        <v>77</v>
      </c>
      <c r="T358" s="6" t="s">
        <v>143</v>
      </c>
      <c r="U358" s="6" t="s">
        <v>178</v>
      </c>
      <c r="V358" s="26">
        <v>750000</v>
      </c>
      <c r="W358" s="11" t="s">
        <v>137</v>
      </c>
      <c r="X358" s="11" t="s">
        <v>137</v>
      </c>
      <c r="Y358" s="6" t="s">
        <v>143</v>
      </c>
      <c r="Z358" s="6" t="s">
        <v>143</v>
      </c>
      <c r="AA358" s="15" t="s">
        <v>143</v>
      </c>
      <c r="AB358" s="15" t="s">
        <v>143</v>
      </c>
      <c r="AC358" s="6" t="s">
        <v>137</v>
      </c>
      <c r="AD358" s="6" t="s">
        <v>137</v>
      </c>
      <c r="AE358" s="6" t="s">
        <v>11</v>
      </c>
      <c r="AF358" s="22">
        <v>0</v>
      </c>
      <c r="AG358" s="22">
        <v>739370.11</v>
      </c>
      <c r="AH358" s="15" t="s">
        <v>137</v>
      </c>
      <c r="AI358" s="15" t="s">
        <v>137</v>
      </c>
      <c r="AJ358" s="6" t="s">
        <v>143</v>
      </c>
      <c r="AK358" s="6" t="s">
        <v>143</v>
      </c>
      <c r="AL358" s="15" t="s">
        <v>143</v>
      </c>
      <c r="AM358" s="15" t="s">
        <v>143</v>
      </c>
      <c r="AN358" s="15" t="s">
        <v>145</v>
      </c>
      <c r="AO358" s="15" t="s">
        <v>143</v>
      </c>
      <c r="AP358" s="6" t="s">
        <v>143</v>
      </c>
      <c r="AQ358" s="11" t="s">
        <v>143</v>
      </c>
      <c r="AR358" s="11">
        <v>739370.11</v>
      </c>
    </row>
    <row r="359" spans="1:44" ht="15.6" x14ac:dyDescent="0.3">
      <c r="A359" s="12" t="s">
        <v>2937</v>
      </c>
      <c r="B359" s="12" t="s">
        <v>254</v>
      </c>
      <c r="C359" s="12" t="s">
        <v>57</v>
      </c>
      <c r="D359" s="17" t="s">
        <v>2938</v>
      </c>
      <c r="E359" s="12">
        <v>2017</v>
      </c>
      <c r="F359" s="12" t="s">
        <v>2939</v>
      </c>
      <c r="G359" s="12" t="s">
        <v>2940</v>
      </c>
      <c r="H359" s="12" t="s">
        <v>72</v>
      </c>
      <c r="I359" s="12" t="s">
        <v>173</v>
      </c>
      <c r="J359" s="12">
        <v>2</v>
      </c>
      <c r="K359" s="12" t="s">
        <v>2941</v>
      </c>
      <c r="L359" s="12" t="s">
        <v>72</v>
      </c>
      <c r="M359" s="12" t="s">
        <v>2942</v>
      </c>
      <c r="N359" s="12" t="s">
        <v>2943</v>
      </c>
      <c r="O359" s="12" t="s">
        <v>2944</v>
      </c>
      <c r="P359" s="12" t="s">
        <v>2945</v>
      </c>
      <c r="Q359" s="12">
        <v>322121</v>
      </c>
      <c r="R359" s="12" t="s">
        <v>263</v>
      </c>
      <c r="S359" s="12" t="s">
        <v>77</v>
      </c>
      <c r="T359" s="12" t="s">
        <v>263</v>
      </c>
      <c r="U359" s="12" t="s">
        <v>2946</v>
      </c>
      <c r="V359" s="27">
        <v>2928000</v>
      </c>
      <c r="W359" s="27">
        <v>2635200</v>
      </c>
      <c r="X359" s="27">
        <v>292800</v>
      </c>
      <c r="Y359" s="12">
        <v>162</v>
      </c>
      <c r="Z359" s="12">
        <v>264</v>
      </c>
      <c r="AA359" s="23">
        <v>36712</v>
      </c>
      <c r="AB359" s="23">
        <v>297000000</v>
      </c>
      <c r="AC359" s="12">
        <v>1</v>
      </c>
      <c r="AD359" s="12">
        <v>12</v>
      </c>
      <c r="AE359" s="12" t="s">
        <v>9</v>
      </c>
      <c r="AF359" s="23">
        <v>1976400</v>
      </c>
      <c r="AG359" s="23">
        <v>558293</v>
      </c>
      <c r="AH359" s="23">
        <v>219600</v>
      </c>
      <c r="AI359" s="23">
        <v>62032</v>
      </c>
      <c r="AJ359" s="12">
        <v>170</v>
      </c>
      <c r="AK359" s="12">
        <v>435</v>
      </c>
      <c r="AL359" s="23">
        <v>67027</v>
      </c>
      <c r="AM359" s="23">
        <v>420161698</v>
      </c>
      <c r="AN359" s="23" t="s">
        <v>263</v>
      </c>
      <c r="AO359" s="23">
        <v>6092843</v>
      </c>
      <c r="AP359" s="12" t="s">
        <v>2947</v>
      </c>
      <c r="AQ359" s="27">
        <v>5760865.1200000001</v>
      </c>
      <c r="AR359" s="11">
        <f t="shared" ref="AR359:AR382" si="5">IFERROR(AG359-AN359,AG359)</f>
        <v>558293</v>
      </c>
    </row>
    <row r="360" spans="1:44" ht="15.6" x14ac:dyDescent="0.3">
      <c r="A360" s="12" t="s">
        <v>2948</v>
      </c>
      <c r="B360" s="12" t="s">
        <v>254</v>
      </c>
      <c r="C360" s="12" t="s">
        <v>57</v>
      </c>
      <c r="D360" s="17" t="s">
        <v>2949</v>
      </c>
      <c r="E360" s="12">
        <v>2017</v>
      </c>
      <c r="F360" s="12" t="s">
        <v>2950</v>
      </c>
      <c r="G360" s="12" t="s">
        <v>2951</v>
      </c>
      <c r="H360" s="12" t="s">
        <v>72</v>
      </c>
      <c r="I360" s="12" t="s">
        <v>272</v>
      </c>
      <c r="J360" s="12">
        <v>3</v>
      </c>
      <c r="K360" s="12" t="s">
        <v>2952</v>
      </c>
      <c r="L360" s="12" t="s">
        <v>72</v>
      </c>
      <c r="M360" s="12" t="s">
        <v>2953</v>
      </c>
      <c r="N360" s="12" t="s">
        <v>2954</v>
      </c>
      <c r="O360" s="12" t="s">
        <v>2955</v>
      </c>
      <c r="P360" s="12" t="s">
        <v>955</v>
      </c>
      <c r="Q360" s="12">
        <v>327212</v>
      </c>
      <c r="R360" s="12" t="s">
        <v>263</v>
      </c>
      <c r="S360" s="12" t="s">
        <v>77</v>
      </c>
      <c r="T360" s="12" t="s">
        <v>263</v>
      </c>
      <c r="U360" s="12" t="s">
        <v>2440</v>
      </c>
      <c r="V360" s="27">
        <v>2832000</v>
      </c>
      <c r="W360" s="27">
        <v>2124000</v>
      </c>
      <c r="X360" s="27">
        <v>708000</v>
      </c>
      <c r="Y360" s="12">
        <v>200</v>
      </c>
      <c r="Z360" s="12">
        <v>1533</v>
      </c>
      <c r="AA360" s="23">
        <v>52331</v>
      </c>
      <c r="AB360" s="23">
        <v>98100000</v>
      </c>
      <c r="AC360" s="12">
        <v>1</v>
      </c>
      <c r="AD360" s="12">
        <v>12</v>
      </c>
      <c r="AE360" s="12" t="s">
        <v>9</v>
      </c>
      <c r="AF360" s="23">
        <v>1593000</v>
      </c>
      <c r="AG360" s="23">
        <v>414812</v>
      </c>
      <c r="AH360" s="23">
        <v>531000</v>
      </c>
      <c r="AI360" s="23">
        <v>138270</v>
      </c>
      <c r="AJ360" s="12">
        <v>233</v>
      </c>
      <c r="AK360" s="12">
        <v>1659</v>
      </c>
      <c r="AL360" s="23">
        <v>58717</v>
      </c>
      <c r="AM360" s="23">
        <v>161495019</v>
      </c>
      <c r="AN360" s="23" t="s">
        <v>263</v>
      </c>
      <c r="AO360" s="23">
        <v>3424750</v>
      </c>
      <c r="AP360" s="12" t="s">
        <v>133</v>
      </c>
      <c r="AQ360" s="27">
        <v>0</v>
      </c>
      <c r="AR360" s="11">
        <f t="shared" si="5"/>
        <v>414812</v>
      </c>
    </row>
    <row r="361" spans="1:44" ht="15.6" x14ac:dyDescent="0.3">
      <c r="A361" s="12" t="s">
        <v>2956</v>
      </c>
      <c r="B361" s="12" t="s">
        <v>254</v>
      </c>
      <c r="C361" s="12" t="s">
        <v>57</v>
      </c>
      <c r="D361" s="17" t="s">
        <v>2949</v>
      </c>
      <c r="E361" s="12">
        <v>2017</v>
      </c>
      <c r="F361" s="12" t="s">
        <v>2957</v>
      </c>
      <c r="G361" s="12" t="s">
        <v>2958</v>
      </c>
      <c r="H361" s="12" t="s">
        <v>72</v>
      </c>
      <c r="I361" s="12" t="s">
        <v>476</v>
      </c>
      <c r="J361" s="12">
        <v>2</v>
      </c>
      <c r="K361" s="12" t="s">
        <v>2959</v>
      </c>
      <c r="L361" s="12" t="s">
        <v>57</v>
      </c>
      <c r="M361" s="12" t="s">
        <v>2960</v>
      </c>
      <c r="N361" s="12" t="s">
        <v>2961</v>
      </c>
      <c r="O361" s="12" t="s">
        <v>2962</v>
      </c>
      <c r="P361" s="12" t="s">
        <v>955</v>
      </c>
      <c r="Q361" s="12">
        <v>335921</v>
      </c>
      <c r="R361" s="12" t="s">
        <v>263</v>
      </c>
      <c r="S361" s="12" t="s">
        <v>77</v>
      </c>
      <c r="T361" s="12" t="s">
        <v>263</v>
      </c>
      <c r="U361" s="12" t="s">
        <v>2440</v>
      </c>
      <c r="V361" s="27">
        <v>2904000</v>
      </c>
      <c r="W361" s="27">
        <v>2613600</v>
      </c>
      <c r="X361" s="27">
        <v>290400</v>
      </c>
      <c r="Y361" s="12">
        <v>200</v>
      </c>
      <c r="Z361" s="12">
        <v>1448</v>
      </c>
      <c r="AA361" s="23">
        <v>51267</v>
      </c>
      <c r="AB361" s="23">
        <v>60300000</v>
      </c>
      <c r="AC361" s="12">
        <v>1</v>
      </c>
      <c r="AD361" s="12">
        <v>12</v>
      </c>
      <c r="AE361" s="12" t="s">
        <v>2039</v>
      </c>
      <c r="AF361" s="23">
        <v>0</v>
      </c>
      <c r="AG361" s="23">
        <v>0</v>
      </c>
      <c r="AH361" s="23">
        <v>0</v>
      </c>
      <c r="AI361" s="23">
        <v>0</v>
      </c>
      <c r="AJ361" s="12" t="s">
        <v>266</v>
      </c>
      <c r="AK361" s="12" t="s">
        <v>266</v>
      </c>
      <c r="AL361" s="23" t="s">
        <v>266</v>
      </c>
      <c r="AM361" s="23" t="s">
        <v>266</v>
      </c>
      <c r="AN361" s="23" t="s">
        <v>263</v>
      </c>
      <c r="AO361" s="23">
        <v>3241287</v>
      </c>
      <c r="AP361" s="12" t="s">
        <v>2963</v>
      </c>
      <c r="AQ361" s="27">
        <v>1639223</v>
      </c>
      <c r="AR361" s="11">
        <f t="shared" si="5"/>
        <v>0</v>
      </c>
    </row>
    <row r="362" spans="1:44" ht="15.6" x14ac:dyDescent="0.3">
      <c r="A362" s="12" t="s">
        <v>2964</v>
      </c>
      <c r="B362" s="12" t="s">
        <v>254</v>
      </c>
      <c r="C362" s="12" t="s">
        <v>57</v>
      </c>
      <c r="D362" s="17" t="s">
        <v>2965</v>
      </c>
      <c r="E362" s="12">
        <v>2017</v>
      </c>
      <c r="F362" s="12" t="s">
        <v>2966</v>
      </c>
      <c r="G362" s="12" t="s">
        <v>2967</v>
      </c>
      <c r="H362" s="12" t="s">
        <v>72</v>
      </c>
      <c r="I362" s="12" t="s">
        <v>272</v>
      </c>
      <c r="J362" s="12">
        <v>3</v>
      </c>
      <c r="K362" s="12" t="s">
        <v>2968</v>
      </c>
      <c r="L362" s="12" t="s">
        <v>72</v>
      </c>
      <c r="M362" s="12" t="s">
        <v>2968</v>
      </c>
      <c r="N362" s="12" t="s">
        <v>275</v>
      </c>
      <c r="O362" s="12" t="s">
        <v>2969</v>
      </c>
      <c r="P362" s="12" t="s">
        <v>2970</v>
      </c>
      <c r="Q362" s="12">
        <v>335911</v>
      </c>
      <c r="R362" s="12" t="s">
        <v>263</v>
      </c>
      <c r="S362" s="12" t="s">
        <v>77</v>
      </c>
      <c r="T362" s="12" t="s">
        <v>263</v>
      </c>
      <c r="U362" s="12" t="s">
        <v>2971</v>
      </c>
      <c r="V362" s="27">
        <v>3518000</v>
      </c>
      <c r="W362" s="27">
        <v>2638500</v>
      </c>
      <c r="X362" s="27">
        <v>879500</v>
      </c>
      <c r="Y362" s="12">
        <v>182</v>
      </c>
      <c r="Z362" s="12">
        <v>215</v>
      </c>
      <c r="AA362" s="23">
        <v>56237</v>
      </c>
      <c r="AB362" s="23">
        <v>226350000</v>
      </c>
      <c r="AC362" s="12">
        <v>5</v>
      </c>
      <c r="AD362" s="12">
        <v>12</v>
      </c>
      <c r="AE362" s="12" t="s">
        <v>706</v>
      </c>
      <c r="AF362" s="23">
        <v>0</v>
      </c>
      <c r="AG362" s="23">
        <v>0</v>
      </c>
      <c r="AH362" s="23">
        <v>0</v>
      </c>
      <c r="AI362" s="23">
        <v>0</v>
      </c>
      <c r="AJ362" s="12" t="s">
        <v>266</v>
      </c>
      <c r="AK362" s="12" t="s">
        <v>266</v>
      </c>
      <c r="AL362" s="23" t="s">
        <v>266</v>
      </c>
      <c r="AM362" s="23" t="s">
        <v>266</v>
      </c>
      <c r="AN362" s="23" t="s">
        <v>263</v>
      </c>
      <c r="AO362" s="23" t="s">
        <v>2523</v>
      </c>
      <c r="AP362" s="12" t="s">
        <v>2523</v>
      </c>
      <c r="AQ362" s="27" t="s">
        <v>2523</v>
      </c>
      <c r="AR362" s="11">
        <f t="shared" si="5"/>
        <v>0</v>
      </c>
    </row>
    <row r="363" spans="1:44" ht="15.6" x14ac:dyDescent="0.3">
      <c r="A363" s="12" t="s">
        <v>2972</v>
      </c>
      <c r="B363" s="12" t="s">
        <v>254</v>
      </c>
      <c r="C363" s="12" t="s">
        <v>57</v>
      </c>
      <c r="D363" s="17" t="s">
        <v>2973</v>
      </c>
      <c r="E363" s="12">
        <v>2017</v>
      </c>
      <c r="F363" s="12" t="s">
        <v>2974</v>
      </c>
      <c r="G363" s="12" t="s">
        <v>2975</v>
      </c>
      <c r="H363" s="12" t="s">
        <v>72</v>
      </c>
      <c r="I363" s="12" t="s">
        <v>98</v>
      </c>
      <c r="J363" s="12">
        <v>2</v>
      </c>
      <c r="K363" s="12" t="s">
        <v>2976</v>
      </c>
      <c r="L363" s="12" t="s">
        <v>72</v>
      </c>
      <c r="M363" s="12" t="s">
        <v>2977</v>
      </c>
      <c r="N363" s="12" t="s">
        <v>2978</v>
      </c>
      <c r="O363" s="12" t="s">
        <v>2979</v>
      </c>
      <c r="P363" s="12" t="s">
        <v>2980</v>
      </c>
      <c r="Q363" s="12">
        <v>336340</v>
      </c>
      <c r="R363" s="12" t="s">
        <v>263</v>
      </c>
      <c r="S363" s="12" t="s">
        <v>77</v>
      </c>
      <c r="T363" s="12" t="s">
        <v>263</v>
      </c>
      <c r="U363" s="12" t="s">
        <v>2981</v>
      </c>
      <c r="V363" s="27">
        <v>1783000</v>
      </c>
      <c r="W363" s="27">
        <v>1604700</v>
      </c>
      <c r="X363" s="27">
        <v>178300</v>
      </c>
      <c r="Y363" s="12">
        <v>152</v>
      </c>
      <c r="Z363" s="12">
        <v>429</v>
      </c>
      <c r="AA363" s="23">
        <v>34876</v>
      </c>
      <c r="AB363" s="23">
        <v>36873625</v>
      </c>
      <c r="AC363" s="12">
        <v>3</v>
      </c>
      <c r="AD363" s="12">
        <v>12</v>
      </c>
      <c r="AE363" s="12" t="s">
        <v>9</v>
      </c>
      <c r="AF363" s="23">
        <v>1485900</v>
      </c>
      <c r="AG363" s="23">
        <v>0</v>
      </c>
      <c r="AH363" s="23">
        <v>165100</v>
      </c>
      <c r="AI363" s="23">
        <v>0</v>
      </c>
      <c r="AJ363" s="12">
        <v>82</v>
      </c>
      <c r="AK363" s="12">
        <v>429</v>
      </c>
      <c r="AL363" s="23">
        <v>43487</v>
      </c>
      <c r="AM363" s="23">
        <v>63727350</v>
      </c>
      <c r="AN363" s="23" t="s">
        <v>263</v>
      </c>
      <c r="AO363" s="23">
        <v>2782300</v>
      </c>
      <c r="AP363" s="12" t="s">
        <v>267</v>
      </c>
      <c r="AQ363" s="27">
        <v>18884</v>
      </c>
      <c r="AR363" s="11">
        <f t="shared" si="5"/>
        <v>0</v>
      </c>
    </row>
    <row r="364" spans="1:44" ht="15.6" x14ac:dyDescent="0.3">
      <c r="A364" s="12" t="s">
        <v>2982</v>
      </c>
      <c r="B364" s="12" t="s">
        <v>254</v>
      </c>
      <c r="C364" s="12" t="s">
        <v>57</v>
      </c>
      <c r="D364" s="17" t="s">
        <v>2973</v>
      </c>
      <c r="E364" s="12">
        <v>2017</v>
      </c>
      <c r="F364" s="12" t="s">
        <v>2983</v>
      </c>
      <c r="G364" s="12" t="s">
        <v>2984</v>
      </c>
      <c r="H364" s="12" t="s">
        <v>72</v>
      </c>
      <c r="I364" s="12" t="s">
        <v>432</v>
      </c>
      <c r="J364" s="12">
        <v>3</v>
      </c>
      <c r="K364" s="12" t="s">
        <v>2985</v>
      </c>
      <c r="L364" s="12" t="s">
        <v>72</v>
      </c>
      <c r="M364" s="12" t="s">
        <v>2986</v>
      </c>
      <c r="N364" s="12" t="s">
        <v>2987</v>
      </c>
      <c r="O364" s="12" t="s">
        <v>2988</v>
      </c>
      <c r="P364" s="12" t="s">
        <v>2989</v>
      </c>
      <c r="Q364" s="12">
        <v>541512</v>
      </c>
      <c r="R364" s="12">
        <v>551114</v>
      </c>
      <c r="S364" s="12" t="s">
        <v>728</v>
      </c>
      <c r="T364" s="12" t="s">
        <v>408</v>
      </c>
      <c r="U364" s="12" t="s">
        <v>2990</v>
      </c>
      <c r="V364" s="27">
        <v>1772000</v>
      </c>
      <c r="W364" s="27">
        <v>1329000</v>
      </c>
      <c r="X364" s="27">
        <v>443000</v>
      </c>
      <c r="Y364" s="12">
        <v>130</v>
      </c>
      <c r="Z364" s="12">
        <v>14</v>
      </c>
      <c r="AA364" s="23">
        <v>94813</v>
      </c>
      <c r="AB364" s="23" t="s">
        <v>263</v>
      </c>
      <c r="AC364" s="12">
        <v>5</v>
      </c>
      <c r="AD364" s="12">
        <v>12</v>
      </c>
      <c r="AE364" s="12" t="s">
        <v>9</v>
      </c>
      <c r="AF364" s="23">
        <v>1289250</v>
      </c>
      <c r="AG364" s="23">
        <v>10387</v>
      </c>
      <c r="AH364" s="23">
        <v>429500</v>
      </c>
      <c r="AI364" s="23">
        <v>3462</v>
      </c>
      <c r="AJ364" s="12">
        <v>30</v>
      </c>
      <c r="AK364" s="12">
        <v>14</v>
      </c>
      <c r="AL364" s="23">
        <v>111378</v>
      </c>
      <c r="AM364" s="23">
        <v>0</v>
      </c>
      <c r="AN364" s="23" t="s">
        <v>263</v>
      </c>
      <c r="AO364" s="23">
        <v>37916</v>
      </c>
      <c r="AP364" s="12" t="s">
        <v>2991</v>
      </c>
      <c r="AQ364" s="27">
        <v>9500</v>
      </c>
      <c r="AR364" s="11">
        <f t="shared" si="5"/>
        <v>10387</v>
      </c>
    </row>
    <row r="365" spans="1:44" ht="15.6" x14ac:dyDescent="0.3">
      <c r="A365" s="12" t="s">
        <v>2992</v>
      </c>
      <c r="B365" s="12" t="s">
        <v>254</v>
      </c>
      <c r="C365" s="12" t="s">
        <v>57</v>
      </c>
      <c r="D365" s="17" t="s">
        <v>2993</v>
      </c>
      <c r="E365" s="12">
        <v>2017</v>
      </c>
      <c r="F365" s="12" t="s">
        <v>2994</v>
      </c>
      <c r="G365" s="12" t="s">
        <v>2995</v>
      </c>
      <c r="H365" s="12" t="s">
        <v>72</v>
      </c>
      <c r="I365" s="12" t="s">
        <v>432</v>
      </c>
      <c r="J365" s="12">
        <v>3</v>
      </c>
      <c r="K365" s="12" t="s">
        <v>2996</v>
      </c>
      <c r="L365" s="12" t="s">
        <v>72</v>
      </c>
      <c r="M365" s="12" t="s">
        <v>2997</v>
      </c>
      <c r="N365" s="12" t="s">
        <v>2998</v>
      </c>
      <c r="O365" s="12" t="s">
        <v>2999</v>
      </c>
      <c r="P365" s="12" t="s">
        <v>3000</v>
      </c>
      <c r="Q365" s="12">
        <v>523110</v>
      </c>
      <c r="R365" s="12">
        <v>523120</v>
      </c>
      <c r="S365" s="12" t="s">
        <v>717</v>
      </c>
      <c r="T365" s="12" t="s">
        <v>717</v>
      </c>
      <c r="U365" s="12" t="s">
        <v>3001</v>
      </c>
      <c r="V365" s="27">
        <v>53648000</v>
      </c>
      <c r="W365" s="27">
        <v>40236000</v>
      </c>
      <c r="X365" s="27">
        <v>13412000</v>
      </c>
      <c r="Y365" s="12">
        <v>960</v>
      </c>
      <c r="Z365" s="12">
        <v>1499</v>
      </c>
      <c r="AA365" s="23">
        <v>80243</v>
      </c>
      <c r="AB365" s="23">
        <v>56400000</v>
      </c>
      <c r="AC365" s="12">
        <v>2</v>
      </c>
      <c r="AD365" s="12">
        <v>12</v>
      </c>
      <c r="AE365" s="12" t="s">
        <v>9</v>
      </c>
      <c r="AF365" s="23">
        <v>38073750</v>
      </c>
      <c r="AG365" s="23">
        <v>1667570</v>
      </c>
      <c r="AH365" s="23">
        <v>12691250</v>
      </c>
      <c r="AI365" s="23">
        <v>555857</v>
      </c>
      <c r="AJ365" s="12">
        <v>794</v>
      </c>
      <c r="AK365" s="12">
        <v>1499</v>
      </c>
      <c r="AL365" s="23">
        <v>91199</v>
      </c>
      <c r="AM365" s="23">
        <v>0</v>
      </c>
      <c r="AN365" s="23" t="s">
        <v>263</v>
      </c>
      <c r="AO365" s="23">
        <v>1693410</v>
      </c>
      <c r="AP365" s="12" t="s">
        <v>730</v>
      </c>
      <c r="AQ365" s="27">
        <v>3925091</v>
      </c>
      <c r="AR365" s="11">
        <f t="shared" si="5"/>
        <v>1667570</v>
      </c>
    </row>
    <row r="366" spans="1:44" ht="15.6" x14ac:dyDescent="0.3">
      <c r="A366" s="12" t="s">
        <v>3002</v>
      </c>
      <c r="B366" s="12" t="s">
        <v>254</v>
      </c>
      <c r="C366" s="12" t="s">
        <v>57</v>
      </c>
      <c r="D366" s="17" t="s">
        <v>2993</v>
      </c>
      <c r="E366" s="12">
        <v>2017</v>
      </c>
      <c r="F366" s="12" t="s">
        <v>3003</v>
      </c>
      <c r="G366" s="12" t="s">
        <v>3004</v>
      </c>
      <c r="H366" s="12" t="s">
        <v>72</v>
      </c>
      <c r="I366" s="12" t="s">
        <v>743</v>
      </c>
      <c r="J366" s="12">
        <v>3</v>
      </c>
      <c r="K366" s="12" t="s">
        <v>3005</v>
      </c>
      <c r="L366" s="12" t="s">
        <v>72</v>
      </c>
      <c r="M366" s="12" t="s">
        <v>3006</v>
      </c>
      <c r="N366" s="12" t="s">
        <v>3007</v>
      </c>
      <c r="O366" s="12" t="s">
        <v>3008</v>
      </c>
      <c r="P366" s="12" t="s">
        <v>3009</v>
      </c>
      <c r="Q366" s="12">
        <v>551114</v>
      </c>
      <c r="R366" s="12" t="s">
        <v>263</v>
      </c>
      <c r="S366" s="12" t="s">
        <v>408</v>
      </c>
      <c r="T366" s="12" t="s">
        <v>263</v>
      </c>
      <c r="U366" s="12" t="s">
        <v>2440</v>
      </c>
      <c r="V366" s="27">
        <v>15766000</v>
      </c>
      <c r="W366" s="27">
        <v>11824500</v>
      </c>
      <c r="X366" s="27">
        <v>3941500</v>
      </c>
      <c r="Y366" s="12">
        <v>495</v>
      </c>
      <c r="Z366" s="12">
        <v>618</v>
      </c>
      <c r="AA366" s="23">
        <v>98303</v>
      </c>
      <c r="AB366" s="23">
        <v>16200000</v>
      </c>
      <c r="AC366" s="12">
        <v>4</v>
      </c>
      <c r="AD366" s="12">
        <v>10</v>
      </c>
      <c r="AE366" s="12" t="s">
        <v>9</v>
      </c>
      <c r="AF366" s="23">
        <v>11061000</v>
      </c>
      <c r="AG366" s="23">
        <v>763500</v>
      </c>
      <c r="AH366" s="23">
        <v>3687000</v>
      </c>
      <c r="AI366" s="23">
        <v>254500</v>
      </c>
      <c r="AJ366" s="12">
        <v>333</v>
      </c>
      <c r="AK366" s="12">
        <v>618</v>
      </c>
      <c r="AL366" s="23">
        <v>152476</v>
      </c>
      <c r="AM366" s="23">
        <v>31167491</v>
      </c>
      <c r="AN366" s="23" t="s">
        <v>263</v>
      </c>
      <c r="AO366" s="23">
        <v>946367</v>
      </c>
      <c r="AP366" s="12" t="s">
        <v>267</v>
      </c>
      <c r="AQ366" s="27">
        <v>396730.7</v>
      </c>
      <c r="AR366" s="11">
        <f t="shared" si="5"/>
        <v>763500</v>
      </c>
    </row>
    <row r="367" spans="1:44" ht="15.6" x14ac:dyDescent="0.3">
      <c r="A367" s="12" t="s">
        <v>3010</v>
      </c>
      <c r="B367" s="12" t="s">
        <v>254</v>
      </c>
      <c r="C367" s="12" t="s">
        <v>57</v>
      </c>
      <c r="D367" s="17" t="s">
        <v>3011</v>
      </c>
      <c r="E367" s="12">
        <v>2017</v>
      </c>
      <c r="F367" s="12" t="s">
        <v>3012</v>
      </c>
      <c r="G367" s="12" t="s">
        <v>3013</v>
      </c>
      <c r="H367" s="12" t="s">
        <v>72</v>
      </c>
      <c r="I367" s="12" t="s">
        <v>432</v>
      </c>
      <c r="J367" s="12">
        <v>3</v>
      </c>
      <c r="K367" s="12" t="s">
        <v>3014</v>
      </c>
      <c r="L367" s="12" t="s">
        <v>57</v>
      </c>
      <c r="M367" s="12" t="s">
        <v>3015</v>
      </c>
      <c r="N367" s="12" t="s">
        <v>3016</v>
      </c>
      <c r="O367" s="12" t="s">
        <v>3017</v>
      </c>
      <c r="P367" s="12" t="s">
        <v>3018</v>
      </c>
      <c r="Q367" s="12">
        <v>541512</v>
      </c>
      <c r="R367" s="12" t="s">
        <v>263</v>
      </c>
      <c r="S367" s="12" t="s">
        <v>728</v>
      </c>
      <c r="T367" s="12" t="s">
        <v>263</v>
      </c>
      <c r="U367" s="12" t="s">
        <v>3019</v>
      </c>
      <c r="V367" s="27">
        <v>29850000</v>
      </c>
      <c r="W367" s="27">
        <v>22387500</v>
      </c>
      <c r="X367" s="27">
        <v>7462500</v>
      </c>
      <c r="Y367" s="12">
        <v>1600</v>
      </c>
      <c r="Z367" s="12">
        <v>1162</v>
      </c>
      <c r="AA367" s="23">
        <v>64931</v>
      </c>
      <c r="AB367" s="23">
        <v>7857000</v>
      </c>
      <c r="AC367" s="12">
        <v>4</v>
      </c>
      <c r="AD367" s="12">
        <v>12</v>
      </c>
      <c r="AE367" s="12" t="s">
        <v>9</v>
      </c>
      <c r="AF367" s="23">
        <v>20874750</v>
      </c>
      <c r="AG367" s="23">
        <v>0</v>
      </c>
      <c r="AH367" s="23">
        <v>6958250</v>
      </c>
      <c r="AI367" s="23">
        <v>0</v>
      </c>
      <c r="AJ367" s="12">
        <v>353</v>
      </c>
      <c r="AK367" s="12">
        <v>1162</v>
      </c>
      <c r="AL367" s="23">
        <v>71519</v>
      </c>
      <c r="AM367" s="23">
        <v>7681267</v>
      </c>
      <c r="AN367" s="23" t="s">
        <v>263</v>
      </c>
      <c r="AO367" s="23">
        <v>1093634</v>
      </c>
      <c r="AP367" s="12" t="s">
        <v>730</v>
      </c>
      <c r="AQ367" s="27">
        <v>0</v>
      </c>
      <c r="AR367" s="11">
        <f t="shared" si="5"/>
        <v>0</v>
      </c>
    </row>
    <row r="368" spans="1:44" ht="15.6" x14ac:dyDescent="0.3">
      <c r="A368" s="12" t="s">
        <v>2774</v>
      </c>
      <c r="B368" s="12" t="s">
        <v>254</v>
      </c>
      <c r="C368" s="12" t="s">
        <v>72</v>
      </c>
      <c r="D368" s="17" t="s">
        <v>3020</v>
      </c>
      <c r="E368" s="12">
        <v>2017</v>
      </c>
      <c r="F368" s="12" t="s">
        <v>3021</v>
      </c>
      <c r="G368" s="12" t="s">
        <v>2776</v>
      </c>
      <c r="H368" s="12" t="s">
        <v>57</v>
      </c>
      <c r="I368" s="12" t="s">
        <v>82</v>
      </c>
      <c r="J368" s="12">
        <v>2</v>
      </c>
      <c r="K368" s="12" t="s">
        <v>3022</v>
      </c>
      <c r="L368" s="12" t="s">
        <v>57</v>
      </c>
      <c r="M368" s="12" t="s">
        <v>3023</v>
      </c>
      <c r="N368" s="12" t="s">
        <v>3024</v>
      </c>
      <c r="O368" s="12" t="s">
        <v>3025</v>
      </c>
      <c r="P368" s="12" t="s">
        <v>2780</v>
      </c>
      <c r="Q368" s="12">
        <v>321219</v>
      </c>
      <c r="R368" s="12" t="s">
        <v>263</v>
      </c>
      <c r="S368" s="12" t="s">
        <v>77</v>
      </c>
      <c r="T368" s="12" t="s">
        <v>263</v>
      </c>
      <c r="U368" s="12" t="s">
        <v>2449</v>
      </c>
      <c r="V368" s="27">
        <v>5965000</v>
      </c>
      <c r="W368" s="27">
        <v>5368500</v>
      </c>
      <c r="X368" s="27">
        <v>596500</v>
      </c>
      <c r="Y368" s="12">
        <v>320</v>
      </c>
      <c r="Z368" s="12" t="s">
        <v>263</v>
      </c>
      <c r="AA368" s="23">
        <v>35209</v>
      </c>
      <c r="AB368" s="23">
        <v>270000000</v>
      </c>
      <c r="AC368" s="12">
        <v>3</v>
      </c>
      <c r="AD368" s="12">
        <v>12</v>
      </c>
      <c r="AE368" s="12" t="s">
        <v>9</v>
      </c>
      <c r="AF368" s="23">
        <v>5085900</v>
      </c>
      <c r="AG368" s="23">
        <v>282600</v>
      </c>
      <c r="AH368" s="23">
        <v>565100</v>
      </c>
      <c r="AI368" s="23">
        <v>31400</v>
      </c>
      <c r="AJ368" s="12">
        <v>319</v>
      </c>
      <c r="AK368" s="12">
        <v>0</v>
      </c>
      <c r="AL368" s="23">
        <v>43676</v>
      </c>
      <c r="AM368" s="23">
        <v>0</v>
      </c>
      <c r="AN368" s="23" t="s">
        <v>263</v>
      </c>
      <c r="AO368" s="23" t="s">
        <v>3026</v>
      </c>
      <c r="AP368" s="12" t="s">
        <v>3027</v>
      </c>
      <c r="AQ368" s="27">
        <v>1067540</v>
      </c>
      <c r="AR368" s="11">
        <f t="shared" si="5"/>
        <v>282600</v>
      </c>
    </row>
    <row r="369" spans="1:44" ht="15.6" x14ac:dyDescent="0.3">
      <c r="A369" s="12" t="s">
        <v>3028</v>
      </c>
      <c r="B369" s="12" t="s">
        <v>254</v>
      </c>
      <c r="C369" s="12" t="s">
        <v>57</v>
      </c>
      <c r="D369" s="17" t="s">
        <v>3029</v>
      </c>
      <c r="E369" s="12">
        <v>2017</v>
      </c>
      <c r="F369" s="12" t="s">
        <v>3030</v>
      </c>
      <c r="G369" s="12" t="s">
        <v>3031</v>
      </c>
      <c r="H369" s="12" t="s">
        <v>72</v>
      </c>
      <c r="I369" s="12" t="s">
        <v>432</v>
      </c>
      <c r="J369" s="12">
        <v>3</v>
      </c>
      <c r="K369" s="12" t="s">
        <v>3032</v>
      </c>
      <c r="L369" s="12" t="s">
        <v>57</v>
      </c>
      <c r="M369" s="12" t="s">
        <v>3033</v>
      </c>
      <c r="N369" s="12" t="s">
        <v>137</v>
      </c>
      <c r="O369" s="12" t="s">
        <v>3034</v>
      </c>
      <c r="P369" s="12" t="s">
        <v>3035</v>
      </c>
      <c r="Q369" s="12">
        <v>551114</v>
      </c>
      <c r="R369" s="12" t="s">
        <v>263</v>
      </c>
      <c r="S369" s="12" t="s">
        <v>408</v>
      </c>
      <c r="T369" s="12" t="s">
        <v>263</v>
      </c>
      <c r="U369" s="12" t="s">
        <v>3036</v>
      </c>
      <c r="V369" s="27">
        <v>4461000</v>
      </c>
      <c r="W369" s="27">
        <v>3345750</v>
      </c>
      <c r="X369" s="27">
        <v>1115250</v>
      </c>
      <c r="Y369" s="12">
        <v>225</v>
      </c>
      <c r="Z369" s="12">
        <v>128</v>
      </c>
      <c r="AA369" s="23">
        <v>84330</v>
      </c>
      <c r="AB369" s="23" t="s">
        <v>263</v>
      </c>
      <c r="AC369" s="12">
        <v>4</v>
      </c>
      <c r="AD369" s="12">
        <v>12</v>
      </c>
      <c r="AE369" s="12" t="s">
        <v>2039</v>
      </c>
      <c r="AF369" s="23">
        <v>0</v>
      </c>
      <c r="AG369" s="23">
        <v>0</v>
      </c>
      <c r="AH369" s="23">
        <v>0</v>
      </c>
      <c r="AI369" s="23">
        <v>0</v>
      </c>
      <c r="AJ369" s="12" t="s">
        <v>266</v>
      </c>
      <c r="AK369" s="12" t="s">
        <v>266</v>
      </c>
      <c r="AL369" s="23" t="s">
        <v>266</v>
      </c>
      <c r="AM369" s="23" t="s">
        <v>266</v>
      </c>
      <c r="AN369" s="23" t="s">
        <v>263</v>
      </c>
      <c r="AO369" s="23">
        <v>58813</v>
      </c>
      <c r="AP369" s="12" t="s">
        <v>3037</v>
      </c>
      <c r="AQ369" s="27">
        <v>0</v>
      </c>
      <c r="AR369" s="11">
        <f t="shared" si="5"/>
        <v>0</v>
      </c>
    </row>
    <row r="370" spans="1:44" ht="15.6" x14ac:dyDescent="0.3">
      <c r="A370" s="12" t="s">
        <v>3038</v>
      </c>
      <c r="B370" s="12" t="s">
        <v>254</v>
      </c>
      <c r="C370" s="12" t="s">
        <v>57</v>
      </c>
      <c r="D370" s="17" t="s">
        <v>3039</v>
      </c>
      <c r="E370" s="12">
        <v>2017</v>
      </c>
      <c r="F370" s="12" t="s">
        <v>3040</v>
      </c>
      <c r="G370" s="12" t="s">
        <v>3041</v>
      </c>
      <c r="H370" s="12" t="s">
        <v>72</v>
      </c>
      <c r="I370" s="12" t="s">
        <v>743</v>
      </c>
      <c r="J370" s="12">
        <v>3</v>
      </c>
      <c r="K370" s="12" t="s">
        <v>3042</v>
      </c>
      <c r="L370" s="12" t="s">
        <v>72</v>
      </c>
      <c r="M370" s="12" t="s">
        <v>3043</v>
      </c>
      <c r="N370" s="12" t="s">
        <v>3044</v>
      </c>
      <c r="O370" s="12" t="s">
        <v>3045</v>
      </c>
      <c r="P370" s="12" t="s">
        <v>3046</v>
      </c>
      <c r="Q370" s="12">
        <v>524126</v>
      </c>
      <c r="R370" s="12" t="s">
        <v>263</v>
      </c>
      <c r="S370" s="12" t="s">
        <v>717</v>
      </c>
      <c r="T370" s="12" t="s">
        <v>263</v>
      </c>
      <c r="U370" s="12" t="s">
        <v>2449</v>
      </c>
      <c r="V370" s="27">
        <v>23816000</v>
      </c>
      <c r="W370" s="27">
        <v>17862000</v>
      </c>
      <c r="X370" s="27">
        <v>5954000</v>
      </c>
      <c r="Y370" s="12">
        <v>2025</v>
      </c>
      <c r="Z370" s="12">
        <v>1892</v>
      </c>
      <c r="AA370" s="23">
        <v>46813</v>
      </c>
      <c r="AB370" s="23">
        <v>20362500</v>
      </c>
      <c r="AC370" s="12">
        <v>3</v>
      </c>
      <c r="AD370" s="12">
        <v>12</v>
      </c>
      <c r="AE370" s="12" t="s">
        <v>9</v>
      </c>
      <c r="AF370" s="23">
        <v>14499000</v>
      </c>
      <c r="AG370" s="23">
        <v>0</v>
      </c>
      <c r="AH370" s="23">
        <v>4833000</v>
      </c>
      <c r="AI370" s="23">
        <v>0</v>
      </c>
      <c r="AJ370" s="12">
        <v>0</v>
      </c>
      <c r="AK370" s="12">
        <v>1491</v>
      </c>
      <c r="AL370" s="23">
        <v>0</v>
      </c>
      <c r="AM370" s="23">
        <v>34672707</v>
      </c>
      <c r="AN370" s="23" t="s">
        <v>263</v>
      </c>
      <c r="AO370" s="23">
        <v>1443525</v>
      </c>
      <c r="AP370" s="12" t="s">
        <v>267</v>
      </c>
      <c r="AQ370" s="27">
        <v>0</v>
      </c>
      <c r="AR370" s="11">
        <f t="shared" si="5"/>
        <v>0</v>
      </c>
    </row>
    <row r="371" spans="1:44" ht="15.6" x14ac:dyDescent="0.3">
      <c r="A371" s="12" t="s">
        <v>3047</v>
      </c>
      <c r="B371" s="12" t="s">
        <v>254</v>
      </c>
      <c r="C371" s="12" t="s">
        <v>57</v>
      </c>
      <c r="D371" s="17" t="s">
        <v>3048</v>
      </c>
      <c r="E371" s="12">
        <v>2017</v>
      </c>
      <c r="F371" s="12" t="s">
        <v>3049</v>
      </c>
      <c r="G371" s="12" t="s">
        <v>3050</v>
      </c>
      <c r="H371" s="12" t="s">
        <v>72</v>
      </c>
      <c r="I371" s="12" t="s">
        <v>173</v>
      </c>
      <c r="J371" s="12">
        <v>2</v>
      </c>
      <c r="K371" s="12" t="s">
        <v>3051</v>
      </c>
      <c r="L371" s="12" t="s">
        <v>72</v>
      </c>
      <c r="M371" s="12" t="s">
        <v>3052</v>
      </c>
      <c r="N371" s="12" t="s">
        <v>3053</v>
      </c>
      <c r="O371" s="12" t="s">
        <v>3054</v>
      </c>
      <c r="P371" s="12" t="s">
        <v>3055</v>
      </c>
      <c r="Q371" s="12">
        <v>551114</v>
      </c>
      <c r="R371" s="12" t="s">
        <v>263</v>
      </c>
      <c r="S371" s="12" t="s">
        <v>408</v>
      </c>
      <c r="T371" s="12" t="s">
        <v>263</v>
      </c>
      <c r="U371" s="12" t="s">
        <v>3056</v>
      </c>
      <c r="V371" s="27">
        <v>4793000</v>
      </c>
      <c r="W371" s="27">
        <v>4313700</v>
      </c>
      <c r="X371" s="27">
        <v>479300</v>
      </c>
      <c r="Y371" s="12">
        <v>153</v>
      </c>
      <c r="Z371" s="12">
        <v>271</v>
      </c>
      <c r="AA371" s="23">
        <v>70403</v>
      </c>
      <c r="AB371" s="23">
        <v>9450000</v>
      </c>
      <c r="AC371" s="12">
        <v>5</v>
      </c>
      <c r="AD371" s="12">
        <v>12</v>
      </c>
      <c r="AE371" s="12" t="s">
        <v>706</v>
      </c>
      <c r="AF371" s="23">
        <v>0</v>
      </c>
      <c r="AG371" s="23">
        <v>0</v>
      </c>
      <c r="AH371" s="23">
        <v>0</v>
      </c>
      <c r="AI371" s="23">
        <v>0</v>
      </c>
      <c r="AJ371" s="12" t="s">
        <v>266</v>
      </c>
      <c r="AK371" s="12" t="s">
        <v>266</v>
      </c>
      <c r="AL371" s="23" t="s">
        <v>266</v>
      </c>
      <c r="AM371" s="23" t="s">
        <v>266</v>
      </c>
      <c r="AN371" s="23" t="s">
        <v>263</v>
      </c>
      <c r="AO371" s="23">
        <v>329700</v>
      </c>
      <c r="AP371" s="12" t="s">
        <v>3057</v>
      </c>
      <c r="AQ371" s="27">
        <v>90597.55</v>
      </c>
      <c r="AR371" s="11">
        <f t="shared" si="5"/>
        <v>0</v>
      </c>
    </row>
    <row r="372" spans="1:44" ht="15.6" x14ac:dyDescent="0.3">
      <c r="A372" s="12" t="s">
        <v>3058</v>
      </c>
      <c r="B372" s="12" t="s">
        <v>254</v>
      </c>
      <c r="C372" s="12" t="s">
        <v>57</v>
      </c>
      <c r="D372" s="17" t="s">
        <v>3048</v>
      </c>
      <c r="E372" s="12">
        <v>2017</v>
      </c>
      <c r="F372" s="12" t="s">
        <v>795</v>
      </c>
      <c r="G372" s="12" t="s">
        <v>3059</v>
      </c>
      <c r="H372" s="12" t="s">
        <v>57</v>
      </c>
      <c r="I372" s="12" t="s">
        <v>234</v>
      </c>
      <c r="J372" s="12">
        <v>2</v>
      </c>
      <c r="K372" s="12" t="s">
        <v>3060</v>
      </c>
      <c r="L372" s="12" t="s">
        <v>57</v>
      </c>
      <c r="M372" s="12" t="s">
        <v>3060</v>
      </c>
      <c r="N372" s="12" t="s">
        <v>3061</v>
      </c>
      <c r="O372" s="12" t="s">
        <v>3062</v>
      </c>
      <c r="P372" s="12" t="s">
        <v>3063</v>
      </c>
      <c r="Q372" s="12">
        <v>313230</v>
      </c>
      <c r="R372" s="12" t="s">
        <v>263</v>
      </c>
      <c r="S372" s="12" t="s">
        <v>77</v>
      </c>
      <c r="T372" s="12" t="s">
        <v>263</v>
      </c>
      <c r="U372" s="12" t="s">
        <v>2449</v>
      </c>
      <c r="V372" s="27">
        <v>2185000</v>
      </c>
      <c r="W372" s="27">
        <v>1966500</v>
      </c>
      <c r="X372" s="27">
        <v>218500</v>
      </c>
      <c r="Y372" s="12">
        <v>131</v>
      </c>
      <c r="Z372" s="12">
        <v>0</v>
      </c>
      <c r="AA372" s="23">
        <v>37086</v>
      </c>
      <c r="AB372" s="23">
        <v>54000000</v>
      </c>
      <c r="AC372" s="12">
        <v>5</v>
      </c>
      <c r="AD372" s="12">
        <v>12</v>
      </c>
      <c r="AE372" s="12" t="s">
        <v>2039</v>
      </c>
      <c r="AF372" s="23">
        <v>0</v>
      </c>
      <c r="AG372" s="23">
        <v>0</v>
      </c>
      <c r="AH372" s="23">
        <v>0</v>
      </c>
      <c r="AI372" s="23">
        <v>0</v>
      </c>
      <c r="AJ372" s="12">
        <v>32</v>
      </c>
      <c r="AK372" s="12">
        <v>0</v>
      </c>
      <c r="AL372" s="23">
        <v>36720</v>
      </c>
      <c r="AM372" s="23">
        <v>0</v>
      </c>
      <c r="AN372" s="23" t="s">
        <v>263</v>
      </c>
      <c r="AO372" s="23">
        <v>2100000</v>
      </c>
      <c r="AP372" s="12" t="s">
        <v>267</v>
      </c>
      <c r="AQ372" s="27">
        <v>50000</v>
      </c>
      <c r="AR372" s="11">
        <f t="shared" si="5"/>
        <v>0</v>
      </c>
    </row>
    <row r="373" spans="1:44" ht="15.6" x14ac:dyDescent="0.3">
      <c r="A373" s="12" t="s">
        <v>3064</v>
      </c>
      <c r="B373" s="12" t="s">
        <v>254</v>
      </c>
      <c r="C373" s="12" t="s">
        <v>57</v>
      </c>
      <c r="D373" s="17" t="s">
        <v>3065</v>
      </c>
      <c r="E373" s="12">
        <v>2017</v>
      </c>
      <c r="F373" s="12" t="s">
        <v>1684</v>
      </c>
      <c r="G373" s="12" t="s">
        <v>3066</v>
      </c>
      <c r="H373" s="12" t="s">
        <v>57</v>
      </c>
      <c r="I373" s="12" t="s">
        <v>743</v>
      </c>
      <c r="J373" s="12">
        <v>3</v>
      </c>
      <c r="K373" s="12" t="s">
        <v>3067</v>
      </c>
      <c r="L373" s="12" t="s">
        <v>57</v>
      </c>
      <c r="M373" s="12" t="s">
        <v>3068</v>
      </c>
      <c r="N373" s="12" t="s">
        <v>3069</v>
      </c>
      <c r="O373" s="12" t="s">
        <v>3070</v>
      </c>
      <c r="P373" s="12" t="s">
        <v>3071</v>
      </c>
      <c r="Q373" s="12">
        <v>551114</v>
      </c>
      <c r="R373" s="12" t="s">
        <v>263</v>
      </c>
      <c r="S373" s="12" t="s">
        <v>408</v>
      </c>
      <c r="T373" s="12" t="s">
        <v>263</v>
      </c>
      <c r="U373" s="12" t="s">
        <v>2440</v>
      </c>
      <c r="V373" s="27">
        <v>3688000</v>
      </c>
      <c r="W373" s="27">
        <v>2766000</v>
      </c>
      <c r="X373" s="27">
        <v>922000</v>
      </c>
      <c r="Y373" s="12">
        <v>180</v>
      </c>
      <c r="Z373" s="12">
        <v>0</v>
      </c>
      <c r="AA373" s="23">
        <v>125926</v>
      </c>
      <c r="AB373" s="23">
        <v>9019161</v>
      </c>
      <c r="AC373" s="12">
        <v>5</v>
      </c>
      <c r="AD373" s="12">
        <v>12</v>
      </c>
      <c r="AE373" s="12" t="s">
        <v>2477</v>
      </c>
      <c r="AF373" s="23">
        <v>0</v>
      </c>
      <c r="AG373" s="23">
        <v>59250</v>
      </c>
      <c r="AH373" s="23">
        <v>0</v>
      </c>
      <c r="AI373" s="23">
        <v>19750</v>
      </c>
      <c r="AJ373" s="12">
        <v>42</v>
      </c>
      <c r="AK373" s="12">
        <v>0</v>
      </c>
      <c r="AL373" s="23">
        <v>326843</v>
      </c>
      <c r="AM373" s="23">
        <v>9750798</v>
      </c>
      <c r="AN373" s="23" t="s">
        <v>263</v>
      </c>
      <c r="AO373" s="23">
        <v>288166</v>
      </c>
      <c r="AP373" s="12" t="s">
        <v>267</v>
      </c>
      <c r="AQ373" s="27">
        <v>0</v>
      </c>
      <c r="AR373" s="11">
        <f t="shared" si="5"/>
        <v>59250</v>
      </c>
    </row>
    <row r="374" spans="1:44" ht="15.6" x14ac:dyDescent="0.3">
      <c r="A374" s="12" t="s">
        <v>3072</v>
      </c>
      <c r="B374" s="12" t="s">
        <v>254</v>
      </c>
      <c r="C374" s="12" t="s">
        <v>57</v>
      </c>
      <c r="D374" s="17" t="s">
        <v>3073</v>
      </c>
      <c r="E374" s="12">
        <v>2017</v>
      </c>
      <c r="F374" s="12" t="s">
        <v>3074</v>
      </c>
      <c r="G374" s="12" t="s">
        <v>3075</v>
      </c>
      <c r="H374" s="12" t="s">
        <v>72</v>
      </c>
      <c r="I374" s="12" t="s">
        <v>1642</v>
      </c>
      <c r="J374" s="12">
        <v>2</v>
      </c>
      <c r="K374" s="12" t="s">
        <v>3076</v>
      </c>
      <c r="L374" s="12" t="s">
        <v>72</v>
      </c>
      <c r="M374" s="12" t="s">
        <v>3077</v>
      </c>
      <c r="N374" s="12" t="s">
        <v>3078</v>
      </c>
      <c r="O374" s="12" t="s">
        <v>3079</v>
      </c>
      <c r="P374" s="12" t="s">
        <v>3080</v>
      </c>
      <c r="Q374" s="12">
        <v>325411</v>
      </c>
      <c r="R374" s="12" t="s">
        <v>263</v>
      </c>
      <c r="S374" s="12" t="s">
        <v>77</v>
      </c>
      <c r="T374" s="12" t="s">
        <v>263</v>
      </c>
      <c r="U374" s="12" t="s">
        <v>2946</v>
      </c>
      <c r="V374" s="27">
        <v>8033000</v>
      </c>
      <c r="W374" s="27">
        <v>7229700</v>
      </c>
      <c r="X374" s="27">
        <v>803300</v>
      </c>
      <c r="Y374" s="12">
        <v>356</v>
      </c>
      <c r="Z374" s="12">
        <v>162</v>
      </c>
      <c r="AA374" s="23">
        <v>45203</v>
      </c>
      <c r="AB374" s="23">
        <v>135000000</v>
      </c>
      <c r="AC374" s="12">
        <v>4</v>
      </c>
      <c r="AD374" s="12">
        <v>12</v>
      </c>
      <c r="AE374" s="12" t="s">
        <v>9</v>
      </c>
      <c r="AF374" s="23">
        <v>7094700</v>
      </c>
      <c r="AG374" s="23">
        <v>135000</v>
      </c>
      <c r="AH374" s="23">
        <v>788300</v>
      </c>
      <c r="AI374" s="23">
        <v>15000</v>
      </c>
      <c r="AJ374" s="12">
        <v>113</v>
      </c>
      <c r="AK374" s="12">
        <v>162</v>
      </c>
      <c r="AL374" s="23">
        <v>70474</v>
      </c>
      <c r="AM374" s="23">
        <v>0</v>
      </c>
      <c r="AN374" s="23" t="s">
        <v>263</v>
      </c>
      <c r="AO374" s="23">
        <v>9330000</v>
      </c>
      <c r="AP374" s="12" t="s">
        <v>3081</v>
      </c>
      <c r="AQ374" s="27">
        <v>1450000</v>
      </c>
      <c r="AR374" s="11">
        <f t="shared" si="5"/>
        <v>135000</v>
      </c>
    </row>
    <row r="375" spans="1:44" ht="15.6" x14ac:dyDescent="0.3">
      <c r="A375" s="12" t="s">
        <v>3082</v>
      </c>
      <c r="B375" s="12" t="s">
        <v>254</v>
      </c>
      <c r="C375" s="12" t="s">
        <v>57</v>
      </c>
      <c r="D375" s="17" t="s">
        <v>3083</v>
      </c>
      <c r="E375" s="12">
        <v>2017</v>
      </c>
      <c r="F375" s="12" t="s">
        <v>3084</v>
      </c>
      <c r="G375" s="12" t="s">
        <v>3085</v>
      </c>
      <c r="H375" s="12" t="s">
        <v>72</v>
      </c>
      <c r="I375" s="12" t="s">
        <v>1120</v>
      </c>
      <c r="J375" s="12">
        <v>1</v>
      </c>
      <c r="K375" s="12" t="s">
        <v>3086</v>
      </c>
      <c r="L375" s="12" t="s">
        <v>72</v>
      </c>
      <c r="M375" s="12" t="s">
        <v>3087</v>
      </c>
      <c r="N375" s="12" t="s">
        <v>3088</v>
      </c>
      <c r="O375" s="12" t="s">
        <v>3089</v>
      </c>
      <c r="P375" s="12" t="s">
        <v>3090</v>
      </c>
      <c r="Q375" s="12">
        <v>621511</v>
      </c>
      <c r="R375" s="12" t="s">
        <v>263</v>
      </c>
      <c r="S375" s="12" t="s">
        <v>766</v>
      </c>
      <c r="T375" s="12" t="s">
        <v>263</v>
      </c>
      <c r="U375" s="12" t="s">
        <v>3091</v>
      </c>
      <c r="V375" s="27">
        <v>3161000</v>
      </c>
      <c r="W375" s="27">
        <v>3161000</v>
      </c>
      <c r="X375" s="27">
        <v>0</v>
      </c>
      <c r="Y375" s="12">
        <v>138</v>
      </c>
      <c r="Z375" s="12">
        <v>169</v>
      </c>
      <c r="AA375" s="23">
        <v>46788</v>
      </c>
      <c r="AB375" s="23">
        <v>13855179</v>
      </c>
      <c r="AC375" s="12">
        <v>3</v>
      </c>
      <c r="AD375" s="12">
        <v>12</v>
      </c>
      <c r="AE375" s="12" t="s">
        <v>9</v>
      </c>
      <c r="AF375" s="23">
        <v>3019000</v>
      </c>
      <c r="AG375" s="23">
        <v>40161</v>
      </c>
      <c r="AH375" s="23">
        <v>0</v>
      </c>
      <c r="AI375" s="23">
        <v>0</v>
      </c>
      <c r="AJ375" s="12">
        <v>50</v>
      </c>
      <c r="AK375" s="12">
        <v>169</v>
      </c>
      <c r="AL375" s="23">
        <v>34244</v>
      </c>
      <c r="AM375" s="23">
        <v>0</v>
      </c>
      <c r="AN375" s="23" t="s">
        <v>263</v>
      </c>
      <c r="AO375" s="23">
        <v>763050</v>
      </c>
      <c r="AP375" s="12" t="s">
        <v>3092</v>
      </c>
      <c r="AQ375" s="27">
        <v>450000</v>
      </c>
      <c r="AR375" s="11">
        <f t="shared" si="5"/>
        <v>40161</v>
      </c>
    </row>
    <row r="376" spans="1:44" ht="15.6" x14ac:dyDescent="0.3">
      <c r="A376" s="12" t="s">
        <v>3093</v>
      </c>
      <c r="B376" s="12" t="s">
        <v>254</v>
      </c>
      <c r="C376" s="12" t="s">
        <v>57</v>
      </c>
      <c r="D376" s="17" t="s">
        <v>3094</v>
      </c>
      <c r="E376" s="12">
        <v>2017</v>
      </c>
      <c r="F376" s="12" t="s">
        <v>3095</v>
      </c>
      <c r="G376" s="12" t="s">
        <v>3096</v>
      </c>
      <c r="H376" s="12" t="s">
        <v>72</v>
      </c>
      <c r="I376" s="12" t="s">
        <v>1017</v>
      </c>
      <c r="J376" s="12">
        <v>1</v>
      </c>
      <c r="K376" s="12" t="s">
        <v>3097</v>
      </c>
      <c r="L376" s="12" t="s">
        <v>57</v>
      </c>
      <c r="M376" s="12" t="s">
        <v>2953</v>
      </c>
      <c r="N376" s="12" t="s">
        <v>3098</v>
      </c>
      <c r="O376" s="12" t="s">
        <v>3099</v>
      </c>
      <c r="P376" s="12" t="s">
        <v>955</v>
      </c>
      <c r="Q376" s="12">
        <v>493110</v>
      </c>
      <c r="R376" s="12" t="s">
        <v>263</v>
      </c>
      <c r="S376" s="12" t="s">
        <v>328</v>
      </c>
      <c r="T376" s="12" t="s">
        <v>263</v>
      </c>
      <c r="U376" s="12" t="s">
        <v>3100</v>
      </c>
      <c r="V376" s="27">
        <v>1236000</v>
      </c>
      <c r="W376" s="27">
        <v>1236000</v>
      </c>
      <c r="X376" s="27">
        <v>0</v>
      </c>
      <c r="Y376" s="12">
        <v>100</v>
      </c>
      <c r="Z376" s="12">
        <v>320</v>
      </c>
      <c r="AA376" s="23">
        <v>33771</v>
      </c>
      <c r="AB376" s="23">
        <v>77400000</v>
      </c>
      <c r="AC376" s="12">
        <v>1</v>
      </c>
      <c r="AD376" s="12">
        <v>12</v>
      </c>
      <c r="AE376" s="12" t="s">
        <v>9</v>
      </c>
      <c r="AF376" s="23">
        <v>1133000</v>
      </c>
      <c r="AG376" s="23">
        <v>101434</v>
      </c>
      <c r="AH376" s="23">
        <v>0</v>
      </c>
      <c r="AI376" s="23">
        <v>0</v>
      </c>
      <c r="AJ376" s="12">
        <v>274</v>
      </c>
      <c r="AK376" s="12">
        <v>330</v>
      </c>
      <c r="AL376" s="23">
        <v>40572</v>
      </c>
      <c r="AM376" s="23">
        <v>65657725</v>
      </c>
      <c r="AN376" s="23" t="s">
        <v>263</v>
      </c>
      <c r="AO376" s="23">
        <v>3000000</v>
      </c>
      <c r="AP376" s="12" t="s">
        <v>3101</v>
      </c>
      <c r="AQ376" s="27">
        <v>3000000</v>
      </c>
      <c r="AR376" s="11">
        <f t="shared" si="5"/>
        <v>101434</v>
      </c>
    </row>
    <row r="377" spans="1:44" ht="15.6" x14ac:dyDescent="0.3">
      <c r="A377" s="12" t="s">
        <v>3102</v>
      </c>
      <c r="B377" s="12" t="s">
        <v>254</v>
      </c>
      <c r="C377" s="12" t="s">
        <v>57</v>
      </c>
      <c r="D377" s="17" t="s">
        <v>3094</v>
      </c>
      <c r="E377" s="12">
        <v>2017</v>
      </c>
      <c r="F377" s="12" t="s">
        <v>3103</v>
      </c>
      <c r="G377" s="12" t="s">
        <v>3104</v>
      </c>
      <c r="H377" s="12" t="s">
        <v>72</v>
      </c>
      <c r="I377" s="12" t="s">
        <v>701</v>
      </c>
      <c r="J377" s="12">
        <v>3</v>
      </c>
      <c r="K377" s="12" t="s">
        <v>3105</v>
      </c>
      <c r="L377" s="12" t="s">
        <v>72</v>
      </c>
      <c r="M377" s="12" t="s">
        <v>2953</v>
      </c>
      <c r="N377" s="12" t="s">
        <v>3106</v>
      </c>
      <c r="O377" s="12" t="s">
        <v>3099</v>
      </c>
      <c r="P377" s="12" t="s">
        <v>955</v>
      </c>
      <c r="Q377" s="12">
        <v>327213</v>
      </c>
      <c r="R377" s="12" t="s">
        <v>263</v>
      </c>
      <c r="S377" s="12" t="s">
        <v>77</v>
      </c>
      <c r="T377" s="12" t="s">
        <v>263</v>
      </c>
      <c r="U377" s="12" t="s">
        <v>3100</v>
      </c>
      <c r="V377" s="27">
        <v>4287000</v>
      </c>
      <c r="W377" s="27">
        <v>3215250</v>
      </c>
      <c r="X377" s="27">
        <v>1071750</v>
      </c>
      <c r="Y377" s="12">
        <v>285</v>
      </c>
      <c r="Z377" s="12">
        <v>420</v>
      </c>
      <c r="AA377" s="23">
        <v>59399</v>
      </c>
      <c r="AB377" s="23">
        <v>189000000</v>
      </c>
      <c r="AC377" s="12">
        <v>2</v>
      </c>
      <c r="AD377" s="12">
        <v>12</v>
      </c>
      <c r="AE377" s="12" t="s">
        <v>9</v>
      </c>
      <c r="AF377" s="23">
        <v>3215250</v>
      </c>
      <c r="AG377" s="23">
        <v>0</v>
      </c>
      <c r="AH377" s="23">
        <v>1071750</v>
      </c>
      <c r="AI377" s="23">
        <v>0</v>
      </c>
      <c r="AJ377" s="12" t="s">
        <v>266</v>
      </c>
      <c r="AK377" s="12" t="s">
        <v>266</v>
      </c>
      <c r="AL377" s="23" t="s">
        <v>266</v>
      </c>
      <c r="AM377" s="23" t="s">
        <v>266</v>
      </c>
      <c r="AN377" s="23" t="s">
        <v>263</v>
      </c>
      <c r="AO377" s="23">
        <v>2700000</v>
      </c>
      <c r="AP377" s="12" t="s">
        <v>707</v>
      </c>
      <c r="AQ377" s="27">
        <v>0</v>
      </c>
      <c r="AR377" s="11">
        <f t="shared" si="5"/>
        <v>0</v>
      </c>
    </row>
    <row r="378" spans="1:44" ht="15.6" x14ac:dyDescent="0.3">
      <c r="A378" s="12" t="s">
        <v>3107</v>
      </c>
      <c r="B378" s="12" t="s">
        <v>254</v>
      </c>
      <c r="C378" s="12" t="s">
        <v>57</v>
      </c>
      <c r="D378" s="17" t="s">
        <v>3108</v>
      </c>
      <c r="E378" s="12">
        <v>2017</v>
      </c>
      <c r="F378" s="12" t="s">
        <v>3109</v>
      </c>
      <c r="G378" s="12" t="s">
        <v>3110</v>
      </c>
      <c r="H378" s="12" t="s">
        <v>72</v>
      </c>
      <c r="I378" s="12" t="s">
        <v>432</v>
      </c>
      <c r="J378" s="12">
        <v>3</v>
      </c>
      <c r="K378" s="12" t="s">
        <v>3111</v>
      </c>
      <c r="L378" s="12" t="s">
        <v>57</v>
      </c>
      <c r="M378" s="12" t="s">
        <v>3112</v>
      </c>
      <c r="N378" s="12" t="s">
        <v>3113</v>
      </c>
      <c r="O378" s="12" t="s">
        <v>3114</v>
      </c>
      <c r="P378" s="12" t="s">
        <v>3115</v>
      </c>
      <c r="Q378" s="12">
        <v>551114</v>
      </c>
      <c r="R378" s="12" t="s">
        <v>263</v>
      </c>
      <c r="S378" s="12" t="s">
        <v>408</v>
      </c>
      <c r="T378" s="12" t="s">
        <v>263</v>
      </c>
      <c r="U378" s="12" t="s">
        <v>2449</v>
      </c>
      <c r="V378" s="27">
        <v>2806000</v>
      </c>
      <c r="W378" s="27">
        <v>2104500</v>
      </c>
      <c r="X378" s="27">
        <v>701500</v>
      </c>
      <c r="Y378" s="12">
        <v>180</v>
      </c>
      <c r="Z378" s="12">
        <v>0</v>
      </c>
      <c r="AA378" s="23">
        <v>81120</v>
      </c>
      <c r="AB378" s="23" t="s">
        <v>263</v>
      </c>
      <c r="AC378" s="12">
        <v>3</v>
      </c>
      <c r="AD378" s="12">
        <v>12</v>
      </c>
      <c r="AE378" s="12" t="s">
        <v>9</v>
      </c>
      <c r="AF378" s="23">
        <v>1867500</v>
      </c>
      <c r="AG378" s="23">
        <v>53293</v>
      </c>
      <c r="AH378" s="23">
        <v>622500</v>
      </c>
      <c r="AI378" s="23">
        <v>17764</v>
      </c>
      <c r="AJ378" s="12">
        <v>89</v>
      </c>
      <c r="AK378" s="12">
        <v>6</v>
      </c>
      <c r="AL378" s="23">
        <v>122094</v>
      </c>
      <c r="AM378" s="23">
        <v>0</v>
      </c>
      <c r="AN378" s="23" t="s">
        <v>263</v>
      </c>
      <c r="AO378" s="23">
        <v>69555</v>
      </c>
      <c r="AP378" s="12" t="s">
        <v>767</v>
      </c>
      <c r="AQ378" s="27">
        <v>0</v>
      </c>
      <c r="AR378" s="11">
        <f t="shared" si="5"/>
        <v>53293</v>
      </c>
    </row>
    <row r="379" spans="1:44" ht="15.6" x14ac:dyDescent="0.3">
      <c r="A379" s="12" t="s">
        <v>3116</v>
      </c>
      <c r="B379" s="12" t="s">
        <v>254</v>
      </c>
      <c r="C379" s="12" t="s">
        <v>72</v>
      </c>
      <c r="D379" s="17" t="s">
        <v>3117</v>
      </c>
      <c r="E379" s="12">
        <v>2017</v>
      </c>
      <c r="F379" s="12" t="s">
        <v>3118</v>
      </c>
      <c r="G379" s="12" t="s">
        <v>2882</v>
      </c>
      <c r="H379" s="12" t="s">
        <v>57</v>
      </c>
      <c r="I379" s="12" t="s">
        <v>1017</v>
      </c>
      <c r="J379" s="12">
        <v>1</v>
      </c>
      <c r="K379" s="12" t="s">
        <v>3119</v>
      </c>
      <c r="L379" s="12" t="s">
        <v>57</v>
      </c>
      <c r="M379" s="12" t="s">
        <v>3120</v>
      </c>
      <c r="N379" s="12" t="s">
        <v>3121</v>
      </c>
      <c r="O379" s="12" t="s">
        <v>3122</v>
      </c>
      <c r="P379" s="12" t="s">
        <v>2886</v>
      </c>
      <c r="Q379" s="12">
        <v>326211</v>
      </c>
      <c r="R379" s="12" t="s">
        <v>263</v>
      </c>
      <c r="S379" s="12" t="s">
        <v>77</v>
      </c>
      <c r="T379" s="12" t="s">
        <v>263</v>
      </c>
      <c r="U379" s="12" t="s">
        <v>3100</v>
      </c>
      <c r="V379" s="27">
        <v>20126000</v>
      </c>
      <c r="W379" s="27">
        <v>20126000</v>
      </c>
      <c r="X379" s="27">
        <v>0</v>
      </c>
      <c r="Y379" s="12">
        <v>640</v>
      </c>
      <c r="Z379" s="12">
        <v>0</v>
      </c>
      <c r="AA379" s="23">
        <v>50805</v>
      </c>
      <c r="AB379" s="23">
        <v>463881600</v>
      </c>
      <c r="AC379" s="12">
        <v>3</v>
      </c>
      <c r="AD379" s="12">
        <v>12</v>
      </c>
      <c r="AE379" s="12" t="s">
        <v>2039</v>
      </c>
      <c r="AF379" s="23">
        <v>0</v>
      </c>
      <c r="AG379" s="23">
        <v>0</v>
      </c>
      <c r="AH379" s="23">
        <v>0</v>
      </c>
      <c r="AI379" s="23">
        <v>0</v>
      </c>
      <c r="AJ379" s="12" t="s">
        <v>266</v>
      </c>
      <c r="AK379" s="12" t="s">
        <v>266</v>
      </c>
      <c r="AL379" s="23" t="s">
        <v>266</v>
      </c>
      <c r="AM379" s="23" t="s">
        <v>266</v>
      </c>
      <c r="AN379" s="23" t="s">
        <v>263</v>
      </c>
      <c r="AO379" s="23" t="s">
        <v>3123</v>
      </c>
      <c r="AP379" s="12" t="s">
        <v>3101</v>
      </c>
      <c r="AQ379" s="27" t="s">
        <v>3124</v>
      </c>
      <c r="AR379" s="11">
        <f t="shared" si="5"/>
        <v>0</v>
      </c>
    </row>
    <row r="380" spans="1:44" ht="15.6" x14ac:dyDescent="0.3">
      <c r="A380" s="12" t="s">
        <v>3125</v>
      </c>
      <c r="B380" s="12" t="s">
        <v>254</v>
      </c>
      <c r="C380" s="12" t="s">
        <v>57</v>
      </c>
      <c r="D380" s="17" t="s">
        <v>3126</v>
      </c>
      <c r="E380" s="12">
        <v>2017</v>
      </c>
      <c r="F380" s="12" t="s">
        <v>3127</v>
      </c>
      <c r="G380" s="12" t="s">
        <v>3128</v>
      </c>
      <c r="H380" s="12" t="s">
        <v>57</v>
      </c>
      <c r="I380" s="12" t="s">
        <v>128</v>
      </c>
      <c r="J380" s="12">
        <v>2</v>
      </c>
      <c r="K380" s="12" t="s">
        <v>3129</v>
      </c>
      <c r="L380" s="12" t="s">
        <v>57</v>
      </c>
      <c r="M380" s="12" t="s">
        <v>3130</v>
      </c>
      <c r="N380" s="12" t="s">
        <v>3131</v>
      </c>
      <c r="O380" s="12" t="s">
        <v>3132</v>
      </c>
      <c r="P380" s="12" t="s">
        <v>3133</v>
      </c>
      <c r="Q380" s="12">
        <v>333999</v>
      </c>
      <c r="R380" s="12" t="s">
        <v>263</v>
      </c>
      <c r="S380" s="12" t="s">
        <v>77</v>
      </c>
      <c r="T380" s="12" t="s">
        <v>263</v>
      </c>
      <c r="U380" s="12" t="s">
        <v>3091</v>
      </c>
      <c r="V380" s="27">
        <v>1624000</v>
      </c>
      <c r="W380" s="27">
        <v>1461600</v>
      </c>
      <c r="X380" s="27">
        <v>162400</v>
      </c>
      <c r="Y380" s="12">
        <v>135</v>
      </c>
      <c r="Z380" s="12">
        <v>0</v>
      </c>
      <c r="AA380" s="23">
        <v>39756</v>
      </c>
      <c r="AB380" s="23">
        <v>23400000</v>
      </c>
      <c r="AC380" s="12">
        <v>4</v>
      </c>
      <c r="AD380" s="12">
        <v>12</v>
      </c>
      <c r="AE380" s="12" t="s">
        <v>9</v>
      </c>
      <c r="AF380" s="23">
        <v>1429200</v>
      </c>
      <c r="AG380" s="23">
        <v>0</v>
      </c>
      <c r="AH380" s="23">
        <v>158800</v>
      </c>
      <c r="AI380" s="23">
        <v>0</v>
      </c>
      <c r="AJ380" s="12">
        <v>4</v>
      </c>
      <c r="AK380" s="12">
        <v>0</v>
      </c>
      <c r="AL380" s="23">
        <v>76872</v>
      </c>
      <c r="AM380" s="23">
        <v>0</v>
      </c>
      <c r="AN380" s="23" t="s">
        <v>263</v>
      </c>
      <c r="AO380" s="23">
        <v>185000</v>
      </c>
      <c r="AP380" s="12" t="s">
        <v>3134</v>
      </c>
      <c r="AQ380" s="27">
        <v>160000</v>
      </c>
      <c r="AR380" s="11">
        <f t="shared" si="5"/>
        <v>0</v>
      </c>
    </row>
    <row r="381" spans="1:44" ht="15.6" x14ac:dyDescent="0.3">
      <c r="A381" s="12" t="s">
        <v>3135</v>
      </c>
      <c r="B381" s="12" t="s">
        <v>254</v>
      </c>
      <c r="C381" s="12" t="s">
        <v>57</v>
      </c>
      <c r="D381" s="17" t="s">
        <v>3126</v>
      </c>
      <c r="E381" s="12">
        <v>2017</v>
      </c>
      <c r="F381" s="12" t="s">
        <v>3136</v>
      </c>
      <c r="G381" s="12" t="s">
        <v>3137</v>
      </c>
      <c r="H381" s="12" t="s">
        <v>72</v>
      </c>
      <c r="I381" s="12" t="s">
        <v>98</v>
      </c>
      <c r="J381" s="12">
        <v>2</v>
      </c>
      <c r="K381" s="12" t="s">
        <v>3138</v>
      </c>
      <c r="L381" s="12" t="s">
        <v>57</v>
      </c>
      <c r="M381" s="12" t="s">
        <v>3139</v>
      </c>
      <c r="N381" s="12" t="s">
        <v>3140</v>
      </c>
      <c r="O381" s="12" t="s">
        <v>3141</v>
      </c>
      <c r="P381" s="12" t="s">
        <v>3142</v>
      </c>
      <c r="Q381" s="12">
        <v>333112</v>
      </c>
      <c r="R381" s="12" t="s">
        <v>263</v>
      </c>
      <c r="S381" s="12" t="s">
        <v>77</v>
      </c>
      <c r="T381" s="12" t="s">
        <v>263</v>
      </c>
      <c r="U381" s="12" t="s">
        <v>3143</v>
      </c>
      <c r="V381" s="27">
        <v>1530000</v>
      </c>
      <c r="W381" s="27">
        <v>1377000</v>
      </c>
      <c r="X381" s="27">
        <v>153000</v>
      </c>
      <c r="Y381" s="12">
        <v>168</v>
      </c>
      <c r="Z381" s="12">
        <v>0</v>
      </c>
      <c r="AA381" s="23">
        <v>29709</v>
      </c>
      <c r="AB381" s="23">
        <v>20902500</v>
      </c>
      <c r="AC381" s="12">
        <v>5</v>
      </c>
      <c r="AD381" s="12">
        <v>12</v>
      </c>
      <c r="AE381" s="12" t="s">
        <v>9</v>
      </c>
      <c r="AF381" s="23">
        <v>1334700</v>
      </c>
      <c r="AG381" s="23">
        <v>13036</v>
      </c>
      <c r="AH381" s="23">
        <v>148300</v>
      </c>
      <c r="AI381" s="23">
        <v>1448</v>
      </c>
      <c r="AJ381" s="12">
        <v>24</v>
      </c>
      <c r="AK381" s="12">
        <v>3</v>
      </c>
      <c r="AL381" s="23">
        <v>36457</v>
      </c>
      <c r="AM381" s="23">
        <v>0</v>
      </c>
      <c r="AN381" s="23" t="s">
        <v>263</v>
      </c>
      <c r="AO381" s="23">
        <v>450000</v>
      </c>
      <c r="AP381" s="12" t="s">
        <v>267</v>
      </c>
      <c r="AQ381" s="27">
        <v>26742</v>
      </c>
      <c r="AR381" s="11">
        <f t="shared" si="5"/>
        <v>13036</v>
      </c>
    </row>
    <row r="382" spans="1:44" ht="15.6" x14ac:dyDescent="0.3">
      <c r="A382" s="12" t="s">
        <v>3144</v>
      </c>
      <c r="B382" s="12" t="s">
        <v>254</v>
      </c>
      <c r="C382" s="12" t="s">
        <v>57</v>
      </c>
      <c r="D382" s="17" t="s">
        <v>3126</v>
      </c>
      <c r="E382" s="12">
        <v>2017</v>
      </c>
      <c r="F382" s="12" t="s">
        <v>3145</v>
      </c>
      <c r="G382" s="12" t="s">
        <v>3146</v>
      </c>
      <c r="H382" s="12" t="s">
        <v>57</v>
      </c>
      <c r="I382" s="12" t="s">
        <v>282</v>
      </c>
      <c r="J382" s="12">
        <v>3</v>
      </c>
      <c r="K382" s="12" t="s">
        <v>293</v>
      </c>
      <c r="L382" s="12" t="s">
        <v>57</v>
      </c>
      <c r="M382" s="12" t="s">
        <v>3147</v>
      </c>
      <c r="N382" s="12" t="s">
        <v>295</v>
      </c>
      <c r="O382" s="12" t="s">
        <v>3148</v>
      </c>
      <c r="P382" s="12" t="s">
        <v>3149</v>
      </c>
      <c r="Q382" s="12">
        <v>326220</v>
      </c>
      <c r="R382" s="12" t="s">
        <v>263</v>
      </c>
      <c r="S382" s="12" t="s">
        <v>77</v>
      </c>
      <c r="T382" s="12" t="s">
        <v>263</v>
      </c>
      <c r="U382" s="12" t="s">
        <v>3100</v>
      </c>
      <c r="V382" s="27">
        <v>1344000</v>
      </c>
      <c r="W382" s="27">
        <v>1008000</v>
      </c>
      <c r="X382" s="27">
        <v>336000</v>
      </c>
      <c r="Y382" s="12">
        <v>272</v>
      </c>
      <c r="Z382" s="12">
        <v>0</v>
      </c>
      <c r="AA382" s="23">
        <v>34419</v>
      </c>
      <c r="AB382" s="23">
        <v>21252600</v>
      </c>
      <c r="AC382" s="12">
        <v>5</v>
      </c>
      <c r="AD382" s="12">
        <v>12</v>
      </c>
      <c r="AE382" s="12" t="s">
        <v>2039</v>
      </c>
      <c r="AF382" s="23">
        <v>0</v>
      </c>
      <c r="AG382" s="23">
        <v>0</v>
      </c>
      <c r="AH382" s="23">
        <v>0</v>
      </c>
      <c r="AI382" s="23">
        <v>0</v>
      </c>
      <c r="AJ382" s="12">
        <v>36</v>
      </c>
      <c r="AK382" s="12">
        <v>0</v>
      </c>
      <c r="AL382" s="23">
        <v>55610</v>
      </c>
      <c r="AM382" s="23">
        <v>0</v>
      </c>
      <c r="AN382" s="23" t="s">
        <v>263</v>
      </c>
      <c r="AO382" s="23">
        <v>1378000</v>
      </c>
      <c r="AP382" s="12" t="s">
        <v>3150</v>
      </c>
      <c r="AQ382" s="27">
        <v>421283</v>
      </c>
      <c r="AR382" s="11">
        <f t="shared" si="5"/>
        <v>0</v>
      </c>
    </row>
    <row r="383" spans="1:44" ht="15.6" x14ac:dyDescent="0.3">
      <c r="A383" s="5" t="s">
        <v>3151</v>
      </c>
      <c r="B383" s="6" t="s">
        <v>8</v>
      </c>
      <c r="C383" s="7" t="s">
        <v>57</v>
      </c>
      <c r="D383" s="31">
        <v>42388</v>
      </c>
      <c r="E383" s="7">
        <v>2016</v>
      </c>
      <c r="F383" s="7" t="s">
        <v>3152</v>
      </c>
      <c r="G383" s="7" t="s">
        <v>3153</v>
      </c>
      <c r="H383" s="7" t="s">
        <v>72</v>
      </c>
      <c r="I383" s="7" t="s">
        <v>1017</v>
      </c>
      <c r="J383" s="8">
        <v>1</v>
      </c>
      <c r="K383" s="8" t="s">
        <v>1018</v>
      </c>
      <c r="L383" s="7" t="s">
        <v>72</v>
      </c>
      <c r="M383" s="7" t="s">
        <v>3154</v>
      </c>
      <c r="N383" s="7" t="s">
        <v>3155</v>
      </c>
      <c r="O383" s="7" t="s">
        <v>3156</v>
      </c>
      <c r="P383" s="7" t="s">
        <v>3157</v>
      </c>
      <c r="Q383" s="7">
        <v>311812</v>
      </c>
      <c r="R383" s="7" t="s">
        <v>65</v>
      </c>
      <c r="S383" s="7" t="s">
        <v>77</v>
      </c>
      <c r="T383" s="7" t="s">
        <v>65</v>
      </c>
      <c r="U383" s="7" t="s">
        <v>67</v>
      </c>
      <c r="V383" s="24">
        <v>300000</v>
      </c>
      <c r="W383" s="11"/>
      <c r="X383" s="11"/>
      <c r="Y383" s="7">
        <v>88</v>
      </c>
      <c r="Z383" s="7">
        <v>687</v>
      </c>
      <c r="AA383" s="29">
        <v>30316</v>
      </c>
      <c r="AB383" s="29">
        <v>25000000</v>
      </c>
      <c r="AC383" s="6"/>
      <c r="AD383" s="6">
        <v>3</v>
      </c>
      <c r="AE383" s="10" t="s">
        <v>10</v>
      </c>
      <c r="AF383" s="21">
        <v>0</v>
      </c>
      <c r="AG383" s="21">
        <v>0</v>
      </c>
      <c r="AH383" s="15"/>
      <c r="AI383" s="15"/>
      <c r="AJ383" s="7">
        <v>39</v>
      </c>
      <c r="AK383" s="7">
        <v>687</v>
      </c>
      <c r="AL383" s="29">
        <v>1084</v>
      </c>
      <c r="AM383" s="29">
        <v>29712869</v>
      </c>
      <c r="AN383" s="29">
        <v>0</v>
      </c>
      <c r="AO383" s="29">
        <v>300000</v>
      </c>
      <c r="AP383" s="9" t="s">
        <v>68</v>
      </c>
      <c r="AQ383" s="9">
        <v>0</v>
      </c>
      <c r="AR383" s="11">
        <v>0</v>
      </c>
    </row>
    <row r="384" spans="1:44" ht="15.6" x14ac:dyDescent="0.3">
      <c r="A384" s="5" t="s">
        <v>3158</v>
      </c>
      <c r="B384" s="6" t="s">
        <v>8</v>
      </c>
      <c r="C384" s="7" t="s">
        <v>57</v>
      </c>
      <c r="D384" s="31">
        <v>42390</v>
      </c>
      <c r="E384" s="7">
        <v>2016</v>
      </c>
      <c r="F384" s="7" t="s">
        <v>3159</v>
      </c>
      <c r="G384" s="7" t="s">
        <v>3160</v>
      </c>
      <c r="H384" s="7" t="s">
        <v>72</v>
      </c>
      <c r="I384" s="7" t="s">
        <v>302</v>
      </c>
      <c r="J384" s="8">
        <v>2</v>
      </c>
      <c r="K384" s="8" t="s">
        <v>3161</v>
      </c>
      <c r="L384" s="7" t="s">
        <v>72</v>
      </c>
      <c r="M384" s="7" t="s">
        <v>3162</v>
      </c>
      <c r="N384" s="7" t="s">
        <v>3163</v>
      </c>
      <c r="O384" s="7" t="s">
        <v>3164</v>
      </c>
      <c r="P384" s="7" t="s">
        <v>3165</v>
      </c>
      <c r="Q384" s="7">
        <v>325620</v>
      </c>
      <c r="R384" s="7" t="s">
        <v>65</v>
      </c>
      <c r="S384" s="7" t="s">
        <v>77</v>
      </c>
      <c r="T384" s="7" t="s">
        <v>65</v>
      </c>
      <c r="U384" s="7" t="s">
        <v>2661</v>
      </c>
      <c r="V384" s="24">
        <v>62000</v>
      </c>
      <c r="W384" s="11"/>
      <c r="X384" s="11"/>
      <c r="Y384" s="7">
        <v>23</v>
      </c>
      <c r="Z384" s="7">
        <v>1206</v>
      </c>
      <c r="AA384" s="29">
        <v>40508</v>
      </c>
      <c r="AB384" s="29">
        <v>17000000</v>
      </c>
      <c r="AC384" s="6"/>
      <c r="AD384" s="6">
        <v>3</v>
      </c>
      <c r="AE384" s="10" t="s">
        <v>10</v>
      </c>
      <c r="AF384" s="21">
        <v>0</v>
      </c>
      <c r="AG384" s="21">
        <v>0</v>
      </c>
      <c r="AH384" s="15"/>
      <c r="AI384" s="15"/>
      <c r="AJ384" s="7">
        <v>0</v>
      </c>
      <c r="AK384" s="7">
        <v>1206</v>
      </c>
      <c r="AL384" s="29">
        <v>0</v>
      </c>
      <c r="AM384" s="29">
        <v>0</v>
      </c>
      <c r="AN384" s="29">
        <v>0</v>
      </c>
      <c r="AO384" s="29">
        <v>1024309.44</v>
      </c>
      <c r="AP384" s="9" t="s">
        <v>2749</v>
      </c>
      <c r="AQ384" s="9">
        <v>0</v>
      </c>
      <c r="AR384" s="11">
        <v>0</v>
      </c>
    </row>
    <row r="385" spans="1:44" ht="15.6" x14ac:dyDescent="0.3">
      <c r="A385" s="5" t="s">
        <v>3166</v>
      </c>
      <c r="B385" s="6" t="s">
        <v>8</v>
      </c>
      <c r="C385" s="7" t="s">
        <v>57</v>
      </c>
      <c r="D385" s="31">
        <v>42408</v>
      </c>
      <c r="E385" s="7">
        <v>2016</v>
      </c>
      <c r="F385" s="7" t="s">
        <v>3167</v>
      </c>
      <c r="G385" s="7" t="s">
        <v>3168</v>
      </c>
      <c r="H385" s="7" t="s">
        <v>72</v>
      </c>
      <c r="I385" s="7" t="s">
        <v>676</v>
      </c>
      <c r="J385" s="8">
        <v>1</v>
      </c>
      <c r="K385" s="8" t="s">
        <v>3169</v>
      </c>
      <c r="L385" s="7" t="s">
        <v>72</v>
      </c>
      <c r="M385" s="7" t="s">
        <v>3170</v>
      </c>
      <c r="N385" s="7">
        <v>28379</v>
      </c>
      <c r="O385" s="7" t="s">
        <v>3171</v>
      </c>
      <c r="P385" s="7" t="s">
        <v>3172</v>
      </c>
      <c r="Q385" s="7">
        <v>311615</v>
      </c>
      <c r="R385" s="7" t="s">
        <v>65</v>
      </c>
      <c r="S385" s="7" t="s">
        <v>77</v>
      </c>
      <c r="T385" s="7" t="s">
        <v>65</v>
      </c>
      <c r="U385" s="7" t="s">
        <v>427</v>
      </c>
      <c r="V385" s="24">
        <v>90000</v>
      </c>
      <c r="W385" s="11"/>
      <c r="X385" s="11"/>
      <c r="Y385" s="7">
        <v>27</v>
      </c>
      <c r="Z385" s="7">
        <v>3409</v>
      </c>
      <c r="AA385" s="29">
        <v>29536</v>
      </c>
      <c r="AB385" s="29">
        <v>9000000</v>
      </c>
      <c r="AC385" s="6"/>
      <c r="AD385" s="6">
        <v>3</v>
      </c>
      <c r="AE385" s="10" t="s">
        <v>10</v>
      </c>
      <c r="AF385" s="21">
        <v>0</v>
      </c>
      <c r="AG385" s="21">
        <v>0</v>
      </c>
      <c r="AH385" s="15"/>
      <c r="AI385" s="15"/>
      <c r="AJ385" s="7">
        <v>0</v>
      </c>
      <c r="AK385" s="7">
        <v>3409</v>
      </c>
      <c r="AL385" s="29">
        <v>0</v>
      </c>
      <c r="AM385" s="29">
        <v>0</v>
      </c>
      <c r="AN385" s="29">
        <v>0</v>
      </c>
      <c r="AO385" s="29">
        <v>264870</v>
      </c>
      <c r="AP385" s="9" t="s">
        <v>2749</v>
      </c>
      <c r="AQ385" s="9">
        <v>0</v>
      </c>
      <c r="AR385" s="11">
        <v>0</v>
      </c>
    </row>
    <row r="386" spans="1:44" ht="15.6" x14ac:dyDescent="0.3">
      <c r="A386" s="5" t="s">
        <v>3173</v>
      </c>
      <c r="B386" s="6" t="s">
        <v>8</v>
      </c>
      <c r="C386" s="7" t="s">
        <v>57</v>
      </c>
      <c r="D386" s="31">
        <v>42416</v>
      </c>
      <c r="E386" s="7">
        <v>2016</v>
      </c>
      <c r="F386" s="7" t="s">
        <v>3174</v>
      </c>
      <c r="G386" s="7" t="s">
        <v>3175</v>
      </c>
      <c r="H386" s="7" t="s">
        <v>57</v>
      </c>
      <c r="I386" s="7" t="s">
        <v>1422</v>
      </c>
      <c r="J386" s="8">
        <v>1</v>
      </c>
      <c r="K386" s="8" t="s">
        <v>3176</v>
      </c>
      <c r="L386" s="7" t="s">
        <v>57</v>
      </c>
      <c r="M386" s="7" t="s">
        <v>3177</v>
      </c>
      <c r="N386" s="7">
        <v>28603</v>
      </c>
      <c r="O386" s="7" t="s">
        <v>3178</v>
      </c>
      <c r="P386" s="7" t="s">
        <v>3179</v>
      </c>
      <c r="Q386" s="7">
        <v>334419</v>
      </c>
      <c r="R386" s="7" t="s">
        <v>65</v>
      </c>
      <c r="S386" s="7" t="s">
        <v>77</v>
      </c>
      <c r="T386" s="7" t="s">
        <v>65</v>
      </c>
      <c r="U386" s="7" t="s">
        <v>2661</v>
      </c>
      <c r="V386" s="24">
        <v>500000</v>
      </c>
      <c r="W386" s="11"/>
      <c r="X386" s="11"/>
      <c r="Y386" s="7">
        <v>74</v>
      </c>
      <c r="Z386" s="7">
        <v>0</v>
      </c>
      <c r="AA386" s="29">
        <v>54548</v>
      </c>
      <c r="AB386" s="29">
        <v>18800000</v>
      </c>
      <c r="AC386" s="6"/>
      <c r="AD386" s="6">
        <v>5</v>
      </c>
      <c r="AE386" s="10" t="s">
        <v>10</v>
      </c>
      <c r="AF386" s="21">
        <v>0</v>
      </c>
      <c r="AG386" s="21">
        <v>0</v>
      </c>
      <c r="AH386" s="15"/>
      <c r="AI386" s="15"/>
      <c r="AJ386" s="7">
        <v>0</v>
      </c>
      <c r="AK386" s="7">
        <v>0</v>
      </c>
      <c r="AL386" s="29">
        <v>0</v>
      </c>
      <c r="AM386" s="29">
        <v>0</v>
      </c>
      <c r="AN386" s="29">
        <v>0</v>
      </c>
      <c r="AO386" s="29">
        <v>500000</v>
      </c>
      <c r="AP386" s="9" t="s">
        <v>3180</v>
      </c>
      <c r="AQ386" s="9">
        <v>0</v>
      </c>
      <c r="AR386" s="11">
        <v>0</v>
      </c>
    </row>
    <row r="387" spans="1:44" ht="15.6" x14ac:dyDescent="0.3">
      <c r="A387" s="5" t="s">
        <v>3181</v>
      </c>
      <c r="B387" s="6" t="s">
        <v>8</v>
      </c>
      <c r="C387" s="7" t="s">
        <v>72</v>
      </c>
      <c r="D387" s="31">
        <v>42422</v>
      </c>
      <c r="E387" s="7">
        <v>2016</v>
      </c>
      <c r="F387" s="7" t="s">
        <v>3182</v>
      </c>
      <c r="G387" s="7" t="s">
        <v>3183</v>
      </c>
      <c r="H387" s="7" t="s">
        <v>57</v>
      </c>
      <c r="I387" s="7" t="s">
        <v>1720</v>
      </c>
      <c r="J387" s="8">
        <v>3</v>
      </c>
      <c r="K387" s="8" t="s">
        <v>3184</v>
      </c>
      <c r="L387" s="7" t="s">
        <v>57</v>
      </c>
      <c r="M387" s="7" t="s">
        <v>3185</v>
      </c>
      <c r="N387" s="7">
        <v>28759</v>
      </c>
      <c r="O387" s="7">
        <v>41526312117</v>
      </c>
      <c r="P387" s="7" t="s">
        <v>2660</v>
      </c>
      <c r="Q387" s="7">
        <v>331523</v>
      </c>
      <c r="R387" s="7" t="s">
        <v>65</v>
      </c>
      <c r="S387" s="7" t="s">
        <v>77</v>
      </c>
      <c r="T387" s="7" t="s">
        <v>65</v>
      </c>
      <c r="U387" s="7" t="s">
        <v>67</v>
      </c>
      <c r="V387" s="24">
        <v>500000</v>
      </c>
      <c r="W387" s="11"/>
      <c r="X387" s="11"/>
      <c r="Y387" s="7">
        <v>315</v>
      </c>
      <c r="Z387" s="7">
        <v>0</v>
      </c>
      <c r="AA387" s="29">
        <v>42952</v>
      </c>
      <c r="AB387" s="29">
        <v>109995861</v>
      </c>
      <c r="AC387" s="6"/>
      <c r="AD387" s="6">
        <v>5</v>
      </c>
      <c r="AE387" s="10" t="s">
        <v>9</v>
      </c>
      <c r="AF387" s="21">
        <v>500000</v>
      </c>
      <c r="AG387" s="21">
        <v>0</v>
      </c>
      <c r="AH387" s="15"/>
      <c r="AI387" s="15"/>
      <c r="AJ387" s="7">
        <v>0</v>
      </c>
      <c r="AK387" s="7">
        <v>0</v>
      </c>
      <c r="AL387" s="29">
        <v>0</v>
      </c>
      <c r="AM387" s="29">
        <v>0</v>
      </c>
      <c r="AN387" s="29">
        <v>0</v>
      </c>
      <c r="AO387" s="29">
        <v>7258598.4199999999</v>
      </c>
      <c r="AP387" s="9" t="s">
        <v>3186</v>
      </c>
      <c r="AQ387" s="9">
        <v>0</v>
      </c>
      <c r="AR387" s="11">
        <v>0</v>
      </c>
    </row>
    <row r="388" spans="1:44" ht="15.6" x14ac:dyDescent="0.3">
      <c r="A388" s="5" t="s">
        <v>3187</v>
      </c>
      <c r="B388" s="6" t="s">
        <v>8</v>
      </c>
      <c r="C388" s="7" t="s">
        <v>57</v>
      </c>
      <c r="D388" s="31">
        <v>42429</v>
      </c>
      <c r="E388" s="7">
        <v>2016</v>
      </c>
      <c r="F388" s="7" t="s">
        <v>3188</v>
      </c>
      <c r="G388" s="7" t="s">
        <v>3189</v>
      </c>
      <c r="H388" s="7" t="s">
        <v>72</v>
      </c>
      <c r="I388" s="7" t="s">
        <v>676</v>
      </c>
      <c r="J388" s="8">
        <v>1</v>
      </c>
      <c r="K388" s="8" t="s">
        <v>3190</v>
      </c>
      <c r="L388" s="7" t="s">
        <v>57</v>
      </c>
      <c r="M388" s="7" t="s">
        <v>3191</v>
      </c>
      <c r="N388" s="7" t="s">
        <v>315</v>
      </c>
      <c r="O388" s="7" t="s">
        <v>3192</v>
      </c>
      <c r="P388" s="7" t="s">
        <v>3193</v>
      </c>
      <c r="Q388" s="7">
        <v>337110</v>
      </c>
      <c r="R388" s="7" t="s">
        <v>65</v>
      </c>
      <c r="S388" s="7" t="s">
        <v>77</v>
      </c>
      <c r="T388" s="7" t="s">
        <v>65</v>
      </c>
      <c r="U388" s="7" t="s">
        <v>67</v>
      </c>
      <c r="V388" s="24">
        <v>550000</v>
      </c>
      <c r="W388" s="11"/>
      <c r="X388" s="11"/>
      <c r="Y388" s="7">
        <v>158</v>
      </c>
      <c r="Z388" s="7">
        <v>734</v>
      </c>
      <c r="AA388" s="29">
        <v>31200</v>
      </c>
      <c r="AB388" s="29">
        <v>5000000</v>
      </c>
      <c r="AC388" s="6"/>
      <c r="AD388" s="6">
        <v>5</v>
      </c>
      <c r="AE388" s="10" t="s">
        <v>10</v>
      </c>
      <c r="AF388" s="21">
        <v>0</v>
      </c>
      <c r="AG388" s="21">
        <v>0</v>
      </c>
      <c r="AH388" s="15"/>
      <c r="AI388" s="15"/>
      <c r="AJ388" s="7">
        <v>0</v>
      </c>
      <c r="AK388" s="7">
        <v>734</v>
      </c>
      <c r="AL388" s="29">
        <v>0</v>
      </c>
      <c r="AM388" s="29">
        <v>0</v>
      </c>
      <c r="AN388" s="29">
        <v>0</v>
      </c>
      <c r="AO388" s="29">
        <v>1770550</v>
      </c>
      <c r="AP388" s="9" t="s">
        <v>3194</v>
      </c>
      <c r="AQ388" s="9">
        <v>125000</v>
      </c>
      <c r="AR388" s="11">
        <v>0</v>
      </c>
    </row>
    <row r="389" spans="1:44" ht="15.6" x14ac:dyDescent="0.3">
      <c r="A389" s="5" t="s">
        <v>3195</v>
      </c>
      <c r="B389" s="6" t="s">
        <v>8</v>
      </c>
      <c r="C389" s="7" t="s">
        <v>57</v>
      </c>
      <c r="D389" s="31">
        <v>42436</v>
      </c>
      <c r="E389" s="7">
        <v>2016</v>
      </c>
      <c r="F389" s="7" t="s">
        <v>3196</v>
      </c>
      <c r="G389" s="7" t="s">
        <v>3197</v>
      </c>
      <c r="H389" s="7" t="s">
        <v>72</v>
      </c>
      <c r="I389" s="7" t="s">
        <v>3198</v>
      </c>
      <c r="J389" s="8" t="s">
        <v>3199</v>
      </c>
      <c r="K389" s="8" t="s">
        <v>3200</v>
      </c>
      <c r="L389" s="7" t="s">
        <v>72</v>
      </c>
      <c r="M389" s="7" t="s">
        <v>3201</v>
      </c>
      <c r="N389" s="7" t="s">
        <v>3202</v>
      </c>
      <c r="O389" s="7" t="s">
        <v>3203</v>
      </c>
      <c r="P389" s="7" t="s">
        <v>3204</v>
      </c>
      <c r="Q389" s="7">
        <v>327213</v>
      </c>
      <c r="R389" s="7" t="s">
        <v>65</v>
      </c>
      <c r="S389" s="7" t="s">
        <v>77</v>
      </c>
      <c r="T389" s="7" t="s">
        <v>65</v>
      </c>
      <c r="U389" s="7" t="s">
        <v>67</v>
      </c>
      <c r="V389" s="24">
        <v>1000000</v>
      </c>
      <c r="W389" s="11"/>
      <c r="X389" s="11"/>
      <c r="Y389" s="7">
        <v>0</v>
      </c>
      <c r="Z389" s="7">
        <v>535</v>
      </c>
      <c r="AA389" s="29">
        <v>67548</v>
      </c>
      <c r="AB389" s="29">
        <v>75000000</v>
      </c>
      <c r="AC389" s="6"/>
      <c r="AD389" s="6">
        <v>6</v>
      </c>
      <c r="AE389" s="10" t="s">
        <v>9</v>
      </c>
      <c r="AF389" s="21">
        <v>800000</v>
      </c>
      <c r="AG389" s="21">
        <v>200000</v>
      </c>
      <c r="AH389" s="15"/>
      <c r="AI389" s="15"/>
      <c r="AJ389" s="7">
        <v>0</v>
      </c>
      <c r="AK389" s="7">
        <v>535</v>
      </c>
      <c r="AL389" s="29">
        <v>1439</v>
      </c>
      <c r="AM389" s="29">
        <v>76936500</v>
      </c>
      <c r="AN389" s="29">
        <v>0</v>
      </c>
      <c r="AO389" s="29">
        <v>2266737</v>
      </c>
      <c r="AP389" s="9" t="s">
        <v>3205</v>
      </c>
      <c r="AQ389" s="9">
        <v>100000</v>
      </c>
      <c r="AR389" s="11">
        <v>200000</v>
      </c>
    </row>
    <row r="390" spans="1:44" ht="15.6" x14ac:dyDescent="0.3">
      <c r="A390" s="5" t="s">
        <v>3206</v>
      </c>
      <c r="B390" s="6" t="s">
        <v>8</v>
      </c>
      <c r="C390" s="7" t="s">
        <v>57</v>
      </c>
      <c r="D390" s="31">
        <v>42438</v>
      </c>
      <c r="E390" s="7">
        <v>2016</v>
      </c>
      <c r="F390" s="7" t="s">
        <v>3207</v>
      </c>
      <c r="G390" s="7" t="s">
        <v>3208</v>
      </c>
      <c r="H390" s="7" t="s">
        <v>57</v>
      </c>
      <c r="I390" s="7" t="s">
        <v>173</v>
      </c>
      <c r="J390" s="8">
        <v>2</v>
      </c>
      <c r="K390" s="8" t="s">
        <v>3209</v>
      </c>
      <c r="L390" s="7" t="s">
        <v>57</v>
      </c>
      <c r="M390" s="7" t="s">
        <v>3210</v>
      </c>
      <c r="N390" s="7">
        <v>28073</v>
      </c>
      <c r="O390" s="7" t="s">
        <v>157</v>
      </c>
      <c r="P390" s="7" t="s">
        <v>3211</v>
      </c>
      <c r="Q390" s="7">
        <v>313230</v>
      </c>
      <c r="R390" s="7" t="s">
        <v>65</v>
      </c>
      <c r="S390" s="7" t="s">
        <v>77</v>
      </c>
      <c r="T390" s="7" t="s">
        <v>65</v>
      </c>
      <c r="U390" s="7" t="s">
        <v>67</v>
      </c>
      <c r="V390" s="24">
        <v>800000</v>
      </c>
      <c r="W390" s="11"/>
      <c r="X390" s="11"/>
      <c r="Y390" s="7">
        <v>135</v>
      </c>
      <c r="Z390" s="7">
        <v>0</v>
      </c>
      <c r="AA390" s="29">
        <v>32708</v>
      </c>
      <c r="AB390" s="29">
        <v>28000000</v>
      </c>
      <c r="AC390" s="6"/>
      <c r="AD390" s="6">
        <v>6</v>
      </c>
      <c r="AE390" s="10" t="s">
        <v>10</v>
      </c>
      <c r="AF390" s="21">
        <v>0</v>
      </c>
      <c r="AG390" s="21">
        <v>0</v>
      </c>
      <c r="AH390" s="15"/>
      <c r="AI390" s="15"/>
      <c r="AJ390" s="7">
        <v>0</v>
      </c>
      <c r="AK390" s="7">
        <v>0</v>
      </c>
      <c r="AL390" s="29">
        <v>0</v>
      </c>
      <c r="AM390" s="29">
        <v>0</v>
      </c>
      <c r="AN390" s="29">
        <v>0</v>
      </c>
      <c r="AO390" s="29">
        <v>857088</v>
      </c>
      <c r="AP390" s="9" t="s">
        <v>2749</v>
      </c>
      <c r="AQ390" s="9">
        <v>0</v>
      </c>
      <c r="AR390" s="11">
        <v>0</v>
      </c>
    </row>
    <row r="391" spans="1:44" ht="15.6" x14ac:dyDescent="0.3">
      <c r="A391" s="5" t="s">
        <v>3212</v>
      </c>
      <c r="B391" s="6" t="s">
        <v>8</v>
      </c>
      <c r="C391" s="7" t="s">
        <v>57</v>
      </c>
      <c r="D391" s="31">
        <v>42438</v>
      </c>
      <c r="E391" s="7">
        <v>2016</v>
      </c>
      <c r="F391" s="7" t="s">
        <v>3213</v>
      </c>
      <c r="G391" s="7" t="s">
        <v>3214</v>
      </c>
      <c r="H391" s="7" t="s">
        <v>72</v>
      </c>
      <c r="I391" s="7" t="s">
        <v>173</v>
      </c>
      <c r="J391" s="8">
        <v>2</v>
      </c>
      <c r="K391" s="8" t="s">
        <v>3215</v>
      </c>
      <c r="L391" s="7" t="s">
        <v>72</v>
      </c>
      <c r="M391" s="7" t="s">
        <v>3216</v>
      </c>
      <c r="N391" s="7" t="s">
        <v>3217</v>
      </c>
      <c r="O391" s="7" t="s">
        <v>3218</v>
      </c>
      <c r="P391" s="7" t="s">
        <v>3219</v>
      </c>
      <c r="Q391" s="7">
        <v>331524</v>
      </c>
      <c r="R391" s="7" t="s">
        <v>65</v>
      </c>
      <c r="S391" s="7" t="s">
        <v>77</v>
      </c>
      <c r="T391" s="7" t="s">
        <v>65</v>
      </c>
      <c r="U391" s="7" t="s">
        <v>2661</v>
      </c>
      <c r="V391" s="24">
        <v>320000</v>
      </c>
      <c r="W391" s="11"/>
      <c r="X391" s="11"/>
      <c r="Y391" s="7">
        <v>72</v>
      </c>
      <c r="Z391" s="7">
        <v>189</v>
      </c>
      <c r="AA391" s="29">
        <v>38064</v>
      </c>
      <c r="AB391" s="29">
        <v>72000000</v>
      </c>
      <c r="AC391" s="6"/>
      <c r="AD391" s="6">
        <v>6</v>
      </c>
      <c r="AE391" s="10" t="s">
        <v>9</v>
      </c>
      <c r="AF391" s="21">
        <v>320000</v>
      </c>
      <c r="AG391" s="21">
        <v>0</v>
      </c>
      <c r="AH391" s="15"/>
      <c r="AI391" s="15"/>
      <c r="AJ391" s="7">
        <v>18</v>
      </c>
      <c r="AK391" s="7">
        <v>189</v>
      </c>
      <c r="AL391" s="29">
        <v>1318</v>
      </c>
      <c r="AM391" s="29">
        <v>23227000</v>
      </c>
      <c r="AN391" s="29">
        <v>0</v>
      </c>
      <c r="AO391" s="29">
        <v>4599213</v>
      </c>
      <c r="AP391" s="9" t="s">
        <v>68</v>
      </c>
      <c r="AQ391" s="9">
        <v>0</v>
      </c>
      <c r="AR391" s="11">
        <v>0</v>
      </c>
    </row>
    <row r="392" spans="1:44" ht="15.6" x14ac:dyDescent="0.3">
      <c r="A392" s="5" t="s">
        <v>3220</v>
      </c>
      <c r="B392" s="6" t="s">
        <v>8</v>
      </c>
      <c r="C392" s="7" t="s">
        <v>57</v>
      </c>
      <c r="D392" s="31">
        <v>42444</v>
      </c>
      <c r="E392" s="7">
        <v>2016</v>
      </c>
      <c r="F392" s="7" t="s">
        <v>3221</v>
      </c>
      <c r="G392" s="7" t="s">
        <v>3222</v>
      </c>
      <c r="H392" s="7" t="s">
        <v>57</v>
      </c>
      <c r="I392" s="7" t="s">
        <v>701</v>
      </c>
      <c r="J392" s="8">
        <v>3</v>
      </c>
      <c r="K392" s="8" t="s">
        <v>3223</v>
      </c>
      <c r="L392" s="7" t="s">
        <v>57</v>
      </c>
      <c r="M392" s="7" t="s">
        <v>3224</v>
      </c>
      <c r="N392" s="7" t="s">
        <v>3225</v>
      </c>
      <c r="O392" s="7" t="s">
        <v>3226</v>
      </c>
      <c r="P392" s="7" t="s">
        <v>3227</v>
      </c>
      <c r="Q392" s="7">
        <v>325412</v>
      </c>
      <c r="R392" s="7">
        <v>541711</v>
      </c>
      <c r="S392" s="7" t="s">
        <v>77</v>
      </c>
      <c r="T392" s="7" t="s">
        <v>728</v>
      </c>
      <c r="U392" s="7" t="s">
        <v>2129</v>
      </c>
      <c r="V392" s="24">
        <v>100000</v>
      </c>
      <c r="W392" s="11"/>
      <c r="X392" s="11"/>
      <c r="Y392" s="7">
        <v>47</v>
      </c>
      <c r="Z392" s="7">
        <v>0</v>
      </c>
      <c r="AA392" s="29">
        <v>68172</v>
      </c>
      <c r="AB392" s="29">
        <v>17900000</v>
      </c>
      <c r="AC392" s="6"/>
      <c r="AD392" s="6">
        <v>5</v>
      </c>
      <c r="AE392" s="10" t="s">
        <v>10</v>
      </c>
      <c r="AF392" s="21">
        <v>0</v>
      </c>
      <c r="AG392" s="21">
        <v>0</v>
      </c>
      <c r="AH392" s="15"/>
      <c r="AI392" s="15"/>
      <c r="AJ392" s="7">
        <v>7</v>
      </c>
      <c r="AK392" s="7">
        <v>0</v>
      </c>
      <c r="AL392" s="29">
        <v>3262</v>
      </c>
      <c r="AM392" s="29">
        <v>28149923</v>
      </c>
      <c r="AN392" s="29">
        <v>0</v>
      </c>
      <c r="AO392" s="29">
        <v>100000</v>
      </c>
      <c r="AP392" s="9" t="s">
        <v>68</v>
      </c>
      <c r="AQ392" s="9">
        <v>0</v>
      </c>
      <c r="AR392" s="11">
        <v>0</v>
      </c>
    </row>
    <row r="393" spans="1:44" ht="15.6" x14ac:dyDescent="0.3">
      <c r="A393" s="5" t="s">
        <v>3228</v>
      </c>
      <c r="B393" s="6" t="s">
        <v>8</v>
      </c>
      <c r="C393" s="7" t="s">
        <v>57</v>
      </c>
      <c r="D393" s="31">
        <v>42480</v>
      </c>
      <c r="E393" s="7">
        <v>2016</v>
      </c>
      <c r="F393" s="7" t="s">
        <v>3229</v>
      </c>
      <c r="G393" s="7" t="s">
        <v>3230</v>
      </c>
      <c r="H393" s="7" t="s">
        <v>57</v>
      </c>
      <c r="I393" s="7" t="s">
        <v>1720</v>
      </c>
      <c r="J393" s="8">
        <v>3</v>
      </c>
      <c r="K393" s="8" t="s">
        <v>3231</v>
      </c>
      <c r="L393" s="7" t="s">
        <v>57</v>
      </c>
      <c r="M393" s="7" t="s">
        <v>3232</v>
      </c>
      <c r="N393" s="7" t="s">
        <v>3233</v>
      </c>
      <c r="O393" s="7" t="s">
        <v>3234</v>
      </c>
      <c r="P393" s="7" t="s">
        <v>3235</v>
      </c>
      <c r="Q393" s="7">
        <v>336370</v>
      </c>
      <c r="R393" s="7" t="s">
        <v>65</v>
      </c>
      <c r="S393" s="7" t="s">
        <v>77</v>
      </c>
      <c r="T393" s="7" t="s">
        <v>65</v>
      </c>
      <c r="U393" s="7" t="s">
        <v>2661</v>
      </c>
      <c r="V393" s="24">
        <v>150000</v>
      </c>
      <c r="W393" s="11"/>
      <c r="X393" s="11"/>
      <c r="Y393" s="7">
        <v>45</v>
      </c>
      <c r="Z393" s="7">
        <v>0</v>
      </c>
      <c r="AA393" s="29">
        <v>31980</v>
      </c>
      <c r="AB393" s="29">
        <v>3800000</v>
      </c>
      <c r="AC393" s="6"/>
      <c r="AD393" s="6">
        <v>5</v>
      </c>
      <c r="AE393" s="10" t="s">
        <v>11</v>
      </c>
      <c r="AF393" s="21">
        <v>0</v>
      </c>
      <c r="AG393" s="21">
        <v>150000</v>
      </c>
      <c r="AH393" s="15"/>
      <c r="AI393" s="15"/>
      <c r="AJ393" s="7">
        <v>52</v>
      </c>
      <c r="AK393" s="7">
        <v>0</v>
      </c>
      <c r="AL393" s="29">
        <v>760</v>
      </c>
      <c r="AM393" s="29">
        <v>5936528</v>
      </c>
      <c r="AN393" s="29">
        <v>0</v>
      </c>
      <c r="AO393" s="29">
        <v>223647.72</v>
      </c>
      <c r="AP393" s="9" t="s">
        <v>3236</v>
      </c>
      <c r="AQ393" s="9">
        <v>225000</v>
      </c>
      <c r="AR393" s="11">
        <v>150000</v>
      </c>
    </row>
    <row r="394" spans="1:44" ht="15.6" x14ac:dyDescent="0.3">
      <c r="A394" s="5" t="s">
        <v>3237</v>
      </c>
      <c r="B394" s="6" t="s">
        <v>8</v>
      </c>
      <c r="C394" s="7" t="s">
        <v>57</v>
      </c>
      <c r="D394" s="31">
        <v>42522</v>
      </c>
      <c r="E394" s="7">
        <v>2016</v>
      </c>
      <c r="F394" s="7" t="s">
        <v>3238</v>
      </c>
      <c r="G394" s="7" t="s">
        <v>3239</v>
      </c>
      <c r="H394" s="7" t="s">
        <v>72</v>
      </c>
      <c r="I394" s="7" t="s">
        <v>173</v>
      </c>
      <c r="J394" s="8">
        <v>2</v>
      </c>
      <c r="K394" s="8" t="s">
        <v>3240</v>
      </c>
      <c r="L394" s="7" t="s">
        <v>57</v>
      </c>
      <c r="M394" s="7" t="s">
        <v>3241</v>
      </c>
      <c r="N394" s="7" t="s">
        <v>3242</v>
      </c>
      <c r="O394" s="7" t="s">
        <v>3243</v>
      </c>
      <c r="P394" s="7" t="s">
        <v>3244</v>
      </c>
      <c r="Q394" s="7">
        <v>332312</v>
      </c>
      <c r="R394" s="7" t="s">
        <v>65</v>
      </c>
      <c r="S394" s="7" t="s">
        <v>77</v>
      </c>
      <c r="T394" s="7" t="s">
        <v>65</v>
      </c>
      <c r="U394" s="7" t="s">
        <v>427</v>
      </c>
      <c r="V394" s="24">
        <v>90000</v>
      </c>
      <c r="W394" s="11"/>
      <c r="X394" s="11"/>
      <c r="Y394" s="7">
        <v>40</v>
      </c>
      <c r="Z394" s="7">
        <v>152</v>
      </c>
      <c r="AA394" s="29">
        <v>36088</v>
      </c>
      <c r="AB394" s="29">
        <v>3000000</v>
      </c>
      <c r="AC394" s="6"/>
      <c r="AD394" s="6">
        <v>3</v>
      </c>
      <c r="AE394" s="10" t="s">
        <v>10</v>
      </c>
      <c r="AF394" s="21">
        <v>0</v>
      </c>
      <c r="AG394" s="21">
        <v>0</v>
      </c>
      <c r="AH394" s="15"/>
      <c r="AI394" s="15"/>
      <c r="AJ394" s="7">
        <v>0</v>
      </c>
      <c r="AK394" s="7">
        <v>152</v>
      </c>
      <c r="AL394" s="29">
        <v>0</v>
      </c>
      <c r="AM394" s="29">
        <v>0</v>
      </c>
      <c r="AN394" s="29">
        <v>0</v>
      </c>
      <c r="AO394" s="29">
        <v>97500</v>
      </c>
      <c r="AP394" s="9" t="s">
        <v>2749</v>
      </c>
      <c r="AQ394" s="9">
        <v>0</v>
      </c>
      <c r="AR394" s="11">
        <v>0</v>
      </c>
    </row>
    <row r="395" spans="1:44" ht="15.6" x14ac:dyDescent="0.3">
      <c r="A395" s="5" t="s">
        <v>3245</v>
      </c>
      <c r="B395" s="6" t="s">
        <v>8</v>
      </c>
      <c r="C395" s="7" t="s">
        <v>57</v>
      </c>
      <c r="D395" s="31">
        <v>42537</v>
      </c>
      <c r="E395" s="7">
        <v>2016</v>
      </c>
      <c r="F395" s="7" t="s">
        <v>3246</v>
      </c>
      <c r="G395" s="7" t="s">
        <v>3247</v>
      </c>
      <c r="H395" s="7" t="s">
        <v>57</v>
      </c>
      <c r="I395" s="7" t="s">
        <v>190</v>
      </c>
      <c r="J395" s="8">
        <v>1</v>
      </c>
      <c r="K395" s="8" t="s">
        <v>3248</v>
      </c>
      <c r="L395" s="7" t="s">
        <v>57</v>
      </c>
      <c r="M395" s="7" t="s">
        <v>3249</v>
      </c>
      <c r="N395" s="7">
        <v>27839</v>
      </c>
      <c r="O395" s="7" t="s">
        <v>3250</v>
      </c>
      <c r="P395" s="7" t="s">
        <v>3251</v>
      </c>
      <c r="Q395" s="7">
        <v>334413</v>
      </c>
      <c r="R395" s="7" t="s">
        <v>65</v>
      </c>
      <c r="S395" s="7" t="s">
        <v>77</v>
      </c>
      <c r="T395" s="7" t="s">
        <v>65</v>
      </c>
      <c r="U395" s="7" t="s">
        <v>67</v>
      </c>
      <c r="V395" s="24">
        <v>600000</v>
      </c>
      <c r="W395" s="11"/>
      <c r="X395" s="11"/>
      <c r="Y395" s="7">
        <v>140</v>
      </c>
      <c r="Z395" s="7">
        <v>0</v>
      </c>
      <c r="AA395" s="29">
        <v>30420</v>
      </c>
      <c r="AB395" s="29">
        <v>4000000</v>
      </c>
      <c r="AC395" s="6"/>
      <c r="AD395" s="6">
        <v>5</v>
      </c>
      <c r="AE395" s="10" t="s">
        <v>10</v>
      </c>
      <c r="AF395" s="21">
        <v>0</v>
      </c>
      <c r="AG395" s="21">
        <v>0</v>
      </c>
      <c r="AH395" s="15"/>
      <c r="AI395" s="15"/>
      <c r="AJ395" s="7">
        <v>0</v>
      </c>
      <c r="AK395" s="7">
        <v>0</v>
      </c>
      <c r="AL395" s="29">
        <v>0</v>
      </c>
      <c r="AM395" s="29">
        <v>0</v>
      </c>
      <c r="AN395" s="29">
        <v>0</v>
      </c>
      <c r="AO395" s="29">
        <v>1200000</v>
      </c>
      <c r="AP395" s="9" t="s">
        <v>3252</v>
      </c>
      <c r="AQ395" s="9">
        <v>0</v>
      </c>
      <c r="AR395" s="11">
        <v>0</v>
      </c>
    </row>
    <row r="396" spans="1:44" ht="15.6" x14ac:dyDescent="0.3">
      <c r="A396" s="5" t="s">
        <v>3253</v>
      </c>
      <c r="B396" s="6" t="s">
        <v>8</v>
      </c>
      <c r="C396" s="7" t="s">
        <v>57</v>
      </c>
      <c r="D396" s="31">
        <v>42545</v>
      </c>
      <c r="E396" s="7">
        <v>2016</v>
      </c>
      <c r="F396" s="7" t="s">
        <v>483</v>
      </c>
      <c r="G396" s="7" t="s">
        <v>3254</v>
      </c>
      <c r="H396" s="7" t="s">
        <v>72</v>
      </c>
      <c r="I396" s="7" t="s">
        <v>501</v>
      </c>
      <c r="J396" s="8">
        <v>2</v>
      </c>
      <c r="K396" s="8" t="s">
        <v>3255</v>
      </c>
      <c r="L396" s="7" t="s">
        <v>72</v>
      </c>
      <c r="M396" s="7" t="s">
        <v>3256</v>
      </c>
      <c r="N396" s="7">
        <v>28398</v>
      </c>
      <c r="O396" s="7" t="s">
        <v>3257</v>
      </c>
      <c r="P396" s="7" t="s">
        <v>3258</v>
      </c>
      <c r="Q396" s="7">
        <v>493120</v>
      </c>
      <c r="R396" s="7" t="s">
        <v>65</v>
      </c>
      <c r="S396" s="7" t="s">
        <v>328</v>
      </c>
      <c r="T396" s="7" t="s">
        <v>65</v>
      </c>
      <c r="U396" s="7" t="s">
        <v>2661</v>
      </c>
      <c r="V396" s="24">
        <v>120000</v>
      </c>
      <c r="W396" s="11"/>
      <c r="X396" s="11"/>
      <c r="Y396" s="7">
        <v>45</v>
      </c>
      <c r="Z396" s="7">
        <v>70</v>
      </c>
      <c r="AA396" s="29">
        <v>27716</v>
      </c>
      <c r="AB396" s="29">
        <v>19000000</v>
      </c>
      <c r="AC396" s="6"/>
      <c r="AD396" s="6">
        <v>5</v>
      </c>
      <c r="AE396" s="10" t="s">
        <v>11</v>
      </c>
      <c r="AF396" s="21">
        <v>0</v>
      </c>
      <c r="AG396" s="21">
        <v>120000</v>
      </c>
      <c r="AH396" s="15"/>
      <c r="AI396" s="15"/>
      <c r="AJ396" s="7">
        <v>0</v>
      </c>
      <c r="AK396" s="7">
        <v>70</v>
      </c>
      <c r="AL396" s="29">
        <v>0</v>
      </c>
      <c r="AM396" s="29">
        <v>0</v>
      </c>
      <c r="AN396" s="29">
        <v>0</v>
      </c>
      <c r="AO396" s="29">
        <v>1615799</v>
      </c>
      <c r="AP396" s="9" t="s">
        <v>2749</v>
      </c>
      <c r="AQ396" s="9">
        <v>0</v>
      </c>
      <c r="AR396" s="11">
        <v>120000</v>
      </c>
    </row>
    <row r="397" spans="1:44" ht="15.6" x14ac:dyDescent="0.3">
      <c r="A397" s="5" t="s">
        <v>3259</v>
      </c>
      <c r="B397" s="6" t="s">
        <v>8</v>
      </c>
      <c r="C397" s="7" t="s">
        <v>57</v>
      </c>
      <c r="D397" s="31">
        <v>42550</v>
      </c>
      <c r="E397" s="7">
        <v>2016</v>
      </c>
      <c r="F397" s="7" t="s">
        <v>3260</v>
      </c>
      <c r="G397" s="7" t="s">
        <v>3261</v>
      </c>
      <c r="H397" s="7" t="s">
        <v>72</v>
      </c>
      <c r="I397" s="7" t="s">
        <v>3262</v>
      </c>
      <c r="J397" s="8">
        <v>1</v>
      </c>
      <c r="K397" s="8" t="s">
        <v>3263</v>
      </c>
      <c r="L397" s="7" t="s">
        <v>57</v>
      </c>
      <c r="M397" s="7" t="s">
        <v>3264</v>
      </c>
      <c r="N397" s="7" t="s">
        <v>3265</v>
      </c>
      <c r="O397" s="7" t="s">
        <v>3266</v>
      </c>
      <c r="P397" s="7" t="s">
        <v>3267</v>
      </c>
      <c r="Q397" s="7">
        <v>334290</v>
      </c>
      <c r="R397" s="7" t="s">
        <v>65</v>
      </c>
      <c r="S397" s="7" t="s">
        <v>77</v>
      </c>
      <c r="T397" s="7" t="s">
        <v>65</v>
      </c>
      <c r="U397" s="7" t="s">
        <v>2129</v>
      </c>
      <c r="V397" s="24">
        <v>90000</v>
      </c>
      <c r="W397" s="11"/>
      <c r="X397" s="11"/>
      <c r="Y397" s="7">
        <v>32</v>
      </c>
      <c r="Z397" s="7">
        <v>75</v>
      </c>
      <c r="AA397" s="29">
        <v>43316</v>
      </c>
      <c r="AB397" s="29">
        <v>2600000</v>
      </c>
      <c r="AC397" s="6"/>
      <c r="AD397" s="6">
        <v>5</v>
      </c>
      <c r="AE397" s="10" t="s">
        <v>10</v>
      </c>
      <c r="AF397" s="21">
        <v>0</v>
      </c>
      <c r="AG397" s="21">
        <v>0</v>
      </c>
      <c r="AH397" s="15"/>
      <c r="AI397" s="15"/>
      <c r="AJ397" s="7">
        <v>0</v>
      </c>
      <c r="AK397" s="7">
        <v>75</v>
      </c>
      <c r="AL397" s="29">
        <v>0</v>
      </c>
      <c r="AM397" s="29">
        <v>0</v>
      </c>
      <c r="AN397" s="29">
        <v>0</v>
      </c>
      <c r="AO397" s="29">
        <v>30000</v>
      </c>
      <c r="AP397" s="9" t="s">
        <v>68</v>
      </c>
      <c r="AQ397" s="9">
        <v>0</v>
      </c>
      <c r="AR397" s="11">
        <v>0</v>
      </c>
    </row>
    <row r="398" spans="1:44" ht="15.6" x14ac:dyDescent="0.3">
      <c r="A398" s="5" t="s">
        <v>3268</v>
      </c>
      <c r="B398" s="6" t="s">
        <v>8</v>
      </c>
      <c r="C398" s="7" t="s">
        <v>57</v>
      </c>
      <c r="D398" s="31">
        <v>42551</v>
      </c>
      <c r="E398" s="7">
        <v>2016</v>
      </c>
      <c r="F398" s="7" t="s">
        <v>3269</v>
      </c>
      <c r="G398" s="7" t="s">
        <v>3270</v>
      </c>
      <c r="H398" s="7" t="s">
        <v>72</v>
      </c>
      <c r="I398" s="7" t="s">
        <v>3271</v>
      </c>
      <c r="J398" s="8">
        <v>2</v>
      </c>
      <c r="K398" s="8" t="s">
        <v>3272</v>
      </c>
      <c r="L398" s="7" t="s">
        <v>72</v>
      </c>
      <c r="M398" s="7" t="s">
        <v>3273</v>
      </c>
      <c r="N398" s="7">
        <v>27055</v>
      </c>
      <c r="O398" s="7" t="s">
        <v>3274</v>
      </c>
      <c r="P398" s="7" t="s">
        <v>3275</v>
      </c>
      <c r="Q398" s="7">
        <v>311812</v>
      </c>
      <c r="R398" s="7" t="s">
        <v>65</v>
      </c>
      <c r="S398" s="7" t="s">
        <v>77</v>
      </c>
      <c r="T398" s="7" t="s">
        <v>65</v>
      </c>
      <c r="U398" s="7" t="s">
        <v>427</v>
      </c>
      <c r="V398" s="24">
        <v>105000</v>
      </c>
      <c r="W398" s="11"/>
      <c r="X398" s="11"/>
      <c r="Y398" s="7">
        <v>52</v>
      </c>
      <c r="Z398" s="7">
        <v>172</v>
      </c>
      <c r="AA398" s="29">
        <v>28028</v>
      </c>
      <c r="AB398" s="29">
        <v>6800000</v>
      </c>
      <c r="AC398" s="6"/>
      <c r="AD398" s="6">
        <v>3</v>
      </c>
      <c r="AE398" s="10" t="s">
        <v>11</v>
      </c>
      <c r="AF398" s="21">
        <v>0</v>
      </c>
      <c r="AG398" s="21">
        <v>78750</v>
      </c>
      <c r="AH398" s="15"/>
      <c r="AI398" s="15"/>
      <c r="AJ398" s="7">
        <v>44</v>
      </c>
      <c r="AK398" s="7">
        <v>172</v>
      </c>
      <c r="AL398" s="29">
        <v>631</v>
      </c>
      <c r="AM398" s="29">
        <v>7968384</v>
      </c>
      <c r="AN398" s="29">
        <v>0</v>
      </c>
      <c r="AO398" s="29">
        <v>105000</v>
      </c>
      <c r="AP398" s="9" t="s">
        <v>68</v>
      </c>
      <c r="AQ398" s="9">
        <v>39375</v>
      </c>
      <c r="AR398" s="11">
        <v>78750</v>
      </c>
    </row>
    <row r="399" spans="1:44" ht="15.6" x14ac:dyDescent="0.3">
      <c r="A399" s="5" t="s">
        <v>3276</v>
      </c>
      <c r="B399" s="6" t="s">
        <v>8</v>
      </c>
      <c r="C399" s="7" t="s">
        <v>57</v>
      </c>
      <c r="D399" s="31">
        <v>42569</v>
      </c>
      <c r="E399" s="7">
        <v>2016</v>
      </c>
      <c r="F399" s="7" t="s">
        <v>3277</v>
      </c>
      <c r="G399" s="7" t="s">
        <v>3278</v>
      </c>
      <c r="H399" s="7" t="s">
        <v>57</v>
      </c>
      <c r="I399" s="7" t="s">
        <v>476</v>
      </c>
      <c r="J399" s="8">
        <v>2</v>
      </c>
      <c r="K399" s="7" t="s">
        <v>3279</v>
      </c>
      <c r="L399" s="7" t="s">
        <v>57</v>
      </c>
      <c r="M399" s="7" t="s">
        <v>3280</v>
      </c>
      <c r="N399" s="7">
        <v>28610</v>
      </c>
      <c r="O399" s="7" t="s">
        <v>3281</v>
      </c>
      <c r="P399" s="7" t="s">
        <v>3282</v>
      </c>
      <c r="Q399" s="7">
        <v>333413</v>
      </c>
      <c r="R399" s="7">
        <v>332994</v>
      </c>
      <c r="S399" s="7" t="s">
        <v>77</v>
      </c>
      <c r="T399" s="7" t="s">
        <v>77</v>
      </c>
      <c r="U399" s="7" t="s">
        <v>67</v>
      </c>
      <c r="V399" s="24">
        <v>110000</v>
      </c>
      <c r="W399" s="11"/>
      <c r="X399" s="11"/>
      <c r="Y399" s="7">
        <v>41</v>
      </c>
      <c r="Z399" s="7">
        <v>0</v>
      </c>
      <c r="AA399" s="29">
        <v>60216</v>
      </c>
      <c r="AB399" s="29">
        <v>6000000</v>
      </c>
      <c r="AC399" s="6"/>
      <c r="AD399" s="6">
        <v>3</v>
      </c>
      <c r="AE399" s="10" t="s">
        <v>10</v>
      </c>
      <c r="AF399" s="21">
        <v>0</v>
      </c>
      <c r="AG399" s="21">
        <v>0</v>
      </c>
      <c r="AH399" s="15"/>
      <c r="AI399" s="15"/>
      <c r="AJ399" s="7">
        <v>0</v>
      </c>
      <c r="AK399" s="7">
        <v>0</v>
      </c>
      <c r="AL399" s="29">
        <v>0</v>
      </c>
      <c r="AM399" s="29">
        <v>0</v>
      </c>
      <c r="AN399" s="29">
        <v>0</v>
      </c>
      <c r="AO399" s="29">
        <v>237848</v>
      </c>
      <c r="AP399" s="9" t="s">
        <v>2749</v>
      </c>
      <c r="AQ399" s="9">
        <v>0</v>
      </c>
      <c r="AR399" s="11">
        <v>0</v>
      </c>
    </row>
    <row r="400" spans="1:44" ht="15.6" x14ac:dyDescent="0.3">
      <c r="A400" s="5" t="s">
        <v>3283</v>
      </c>
      <c r="B400" s="6" t="s">
        <v>8</v>
      </c>
      <c r="C400" s="7" t="s">
        <v>57</v>
      </c>
      <c r="D400" s="31">
        <v>42584</v>
      </c>
      <c r="E400" s="7">
        <v>2016</v>
      </c>
      <c r="F400" s="7" t="s">
        <v>3284</v>
      </c>
      <c r="G400" s="7" t="s">
        <v>3285</v>
      </c>
      <c r="H400" s="7" t="s">
        <v>57</v>
      </c>
      <c r="I400" s="7" t="s">
        <v>90</v>
      </c>
      <c r="J400" s="8">
        <v>2</v>
      </c>
      <c r="K400" s="7" t="s">
        <v>3286</v>
      </c>
      <c r="L400" s="7" t="s">
        <v>57</v>
      </c>
      <c r="M400" s="7" t="s">
        <v>3287</v>
      </c>
      <c r="N400" s="7">
        <v>28365</v>
      </c>
      <c r="O400" s="7" t="s">
        <v>3288</v>
      </c>
      <c r="P400" s="7" t="s">
        <v>2660</v>
      </c>
      <c r="Q400" s="7">
        <v>322121</v>
      </c>
      <c r="R400" s="7">
        <v>424990</v>
      </c>
      <c r="S400" s="7" t="s">
        <v>77</v>
      </c>
      <c r="T400" s="7" t="s">
        <v>859</v>
      </c>
      <c r="U400" s="7" t="s">
        <v>1174</v>
      </c>
      <c r="V400" s="24">
        <v>200000</v>
      </c>
      <c r="W400" s="11"/>
      <c r="X400" s="11"/>
      <c r="Y400" s="7">
        <v>79</v>
      </c>
      <c r="Z400" s="7">
        <v>0</v>
      </c>
      <c r="AA400" s="29">
        <v>30004</v>
      </c>
      <c r="AB400" s="29">
        <v>19000000</v>
      </c>
      <c r="AC400" s="6"/>
      <c r="AD400" s="6">
        <v>4</v>
      </c>
      <c r="AE400" s="7" t="s">
        <v>10</v>
      </c>
      <c r="AF400" s="21">
        <v>0</v>
      </c>
      <c r="AG400" s="21">
        <v>0</v>
      </c>
      <c r="AH400" s="15"/>
      <c r="AI400" s="15"/>
      <c r="AJ400" s="7">
        <v>0</v>
      </c>
      <c r="AK400" s="7">
        <v>0</v>
      </c>
      <c r="AL400" s="29">
        <v>0</v>
      </c>
      <c r="AM400" s="29">
        <v>0</v>
      </c>
      <c r="AN400" s="29">
        <v>0</v>
      </c>
      <c r="AO400" s="29">
        <v>438275</v>
      </c>
      <c r="AP400" s="9" t="s">
        <v>2749</v>
      </c>
      <c r="AQ400" s="9">
        <v>0</v>
      </c>
      <c r="AR400" s="11">
        <v>0</v>
      </c>
    </row>
    <row r="401" spans="1:44" ht="15.6" x14ac:dyDescent="0.3">
      <c r="A401" s="5" t="s">
        <v>3289</v>
      </c>
      <c r="B401" s="6" t="s">
        <v>8</v>
      </c>
      <c r="C401" s="7" t="s">
        <v>57</v>
      </c>
      <c r="D401" s="31">
        <v>42592</v>
      </c>
      <c r="E401" s="7">
        <v>2016</v>
      </c>
      <c r="F401" s="7" t="s">
        <v>3290</v>
      </c>
      <c r="G401" s="7" t="s">
        <v>3291</v>
      </c>
      <c r="H401" s="7" t="s">
        <v>57</v>
      </c>
      <c r="I401" s="7" t="s">
        <v>676</v>
      </c>
      <c r="J401" s="8">
        <v>1</v>
      </c>
      <c r="K401" s="7" t="s">
        <v>3292</v>
      </c>
      <c r="L401" s="7" t="s">
        <v>57</v>
      </c>
      <c r="M401" s="7" t="s">
        <v>3293</v>
      </c>
      <c r="N401" s="7" t="s">
        <v>3294</v>
      </c>
      <c r="O401" s="7" t="s">
        <v>3295</v>
      </c>
      <c r="P401" s="7" t="s">
        <v>3296</v>
      </c>
      <c r="Q401" s="7">
        <v>326112</v>
      </c>
      <c r="R401" s="7" t="s">
        <v>65</v>
      </c>
      <c r="S401" s="7" t="s">
        <v>77</v>
      </c>
      <c r="T401" s="7" t="s">
        <v>65</v>
      </c>
      <c r="U401" s="7" t="s">
        <v>427</v>
      </c>
      <c r="V401" s="24">
        <v>300000</v>
      </c>
      <c r="W401" s="11"/>
      <c r="X401" s="11"/>
      <c r="Y401" s="7">
        <v>85</v>
      </c>
      <c r="Z401" s="7">
        <v>0</v>
      </c>
      <c r="AA401" s="29">
        <v>24960</v>
      </c>
      <c r="AB401" s="29">
        <v>11000000</v>
      </c>
      <c r="AC401" s="6"/>
      <c r="AD401" s="6">
        <v>5</v>
      </c>
      <c r="AE401" s="10" t="s">
        <v>9</v>
      </c>
      <c r="AF401" s="21">
        <v>300000</v>
      </c>
      <c r="AG401" s="21">
        <v>0</v>
      </c>
      <c r="AH401" s="15"/>
      <c r="AI401" s="15"/>
      <c r="AJ401" s="7">
        <v>0</v>
      </c>
      <c r="AK401" s="7">
        <v>0</v>
      </c>
      <c r="AL401" s="29">
        <v>0</v>
      </c>
      <c r="AM401" s="29">
        <v>0</v>
      </c>
      <c r="AN401" s="29">
        <v>0</v>
      </c>
      <c r="AO401" s="29">
        <v>317175</v>
      </c>
      <c r="AP401" s="9" t="s">
        <v>3297</v>
      </c>
      <c r="AQ401" s="9">
        <v>0</v>
      </c>
      <c r="AR401" s="11">
        <v>0</v>
      </c>
    </row>
    <row r="402" spans="1:44" ht="15.6" x14ac:dyDescent="0.3">
      <c r="A402" s="5" t="s">
        <v>3298</v>
      </c>
      <c r="B402" s="6" t="s">
        <v>8</v>
      </c>
      <c r="C402" s="7" t="s">
        <v>57</v>
      </c>
      <c r="D402" s="31">
        <v>42612</v>
      </c>
      <c r="E402" s="7">
        <v>2016</v>
      </c>
      <c r="F402" s="7" t="s">
        <v>3299</v>
      </c>
      <c r="G402" s="7" t="s">
        <v>3300</v>
      </c>
      <c r="H402" s="7" t="s">
        <v>57</v>
      </c>
      <c r="I402" s="7" t="s">
        <v>272</v>
      </c>
      <c r="J402" s="8">
        <v>3</v>
      </c>
      <c r="K402" s="7" t="s">
        <v>3301</v>
      </c>
      <c r="L402" s="7" t="s">
        <v>57</v>
      </c>
      <c r="M402" s="7" t="s">
        <v>3302</v>
      </c>
      <c r="N402" s="7" t="s">
        <v>3303</v>
      </c>
      <c r="O402" s="7" t="s">
        <v>3304</v>
      </c>
      <c r="P402" s="7" t="s">
        <v>3305</v>
      </c>
      <c r="Q402" s="7">
        <v>541330</v>
      </c>
      <c r="R402" s="7">
        <v>541712</v>
      </c>
      <c r="S402" s="7" t="s">
        <v>728</v>
      </c>
      <c r="T402" s="7" t="s">
        <v>728</v>
      </c>
      <c r="U402" s="7" t="s">
        <v>2661</v>
      </c>
      <c r="V402" s="24">
        <v>150000</v>
      </c>
      <c r="W402" s="11"/>
      <c r="X402" s="11"/>
      <c r="Y402" s="7">
        <v>50</v>
      </c>
      <c r="Z402" s="7">
        <v>0</v>
      </c>
      <c r="AA402" s="29">
        <v>72436</v>
      </c>
      <c r="AB402" s="29">
        <v>2400000</v>
      </c>
      <c r="AC402" s="6"/>
      <c r="AD402" s="6">
        <v>3</v>
      </c>
      <c r="AE402" s="10" t="s">
        <v>10</v>
      </c>
      <c r="AF402" s="21">
        <v>0</v>
      </c>
      <c r="AG402" s="21">
        <v>0</v>
      </c>
      <c r="AH402" s="15"/>
      <c r="AI402" s="15"/>
      <c r="AJ402" s="7">
        <v>0</v>
      </c>
      <c r="AK402" s="7">
        <v>0</v>
      </c>
      <c r="AL402" s="29">
        <v>0</v>
      </c>
      <c r="AM402" s="29">
        <v>0</v>
      </c>
      <c r="AN402" s="29">
        <v>0</v>
      </c>
      <c r="AO402" s="29">
        <v>294255</v>
      </c>
      <c r="AP402" s="9" t="s">
        <v>68</v>
      </c>
      <c r="AQ402" s="9">
        <v>0</v>
      </c>
      <c r="AR402" s="11">
        <v>0</v>
      </c>
    </row>
    <row r="403" spans="1:44" ht="15.6" x14ac:dyDescent="0.3">
      <c r="A403" s="5" t="s">
        <v>3306</v>
      </c>
      <c r="B403" s="6" t="s">
        <v>8</v>
      </c>
      <c r="C403" s="7" t="s">
        <v>57</v>
      </c>
      <c r="D403" s="31">
        <v>42619</v>
      </c>
      <c r="E403" s="7">
        <v>2016</v>
      </c>
      <c r="F403" s="7" t="s">
        <v>2823</v>
      </c>
      <c r="G403" s="7" t="s">
        <v>3307</v>
      </c>
      <c r="H403" s="7" t="s">
        <v>72</v>
      </c>
      <c r="I403" s="7" t="s">
        <v>1642</v>
      </c>
      <c r="J403" s="8">
        <v>2</v>
      </c>
      <c r="K403" s="7" t="s">
        <v>3308</v>
      </c>
      <c r="L403" s="7" t="s">
        <v>57</v>
      </c>
      <c r="M403" s="7" t="s">
        <v>3309</v>
      </c>
      <c r="N403" s="7" t="s">
        <v>3310</v>
      </c>
      <c r="O403" s="7" t="s">
        <v>3311</v>
      </c>
      <c r="P403" s="7" t="s">
        <v>3312</v>
      </c>
      <c r="Q403" s="7">
        <v>335313</v>
      </c>
      <c r="R403" s="7" t="s">
        <v>65</v>
      </c>
      <c r="S403" s="7" t="s">
        <v>77</v>
      </c>
      <c r="T403" s="7" t="s">
        <v>65</v>
      </c>
      <c r="U403" s="7" t="s">
        <v>427</v>
      </c>
      <c r="V403" s="24">
        <v>100000</v>
      </c>
      <c r="W403" s="11"/>
      <c r="X403" s="11"/>
      <c r="Y403" s="7">
        <v>33</v>
      </c>
      <c r="Z403" s="7">
        <v>7</v>
      </c>
      <c r="AA403" s="29">
        <v>59124</v>
      </c>
      <c r="AB403" s="29">
        <v>2300000</v>
      </c>
      <c r="AC403" s="6"/>
      <c r="AD403" s="6">
        <v>3</v>
      </c>
      <c r="AE403" s="10" t="s">
        <v>10</v>
      </c>
      <c r="AF403" s="21">
        <v>0</v>
      </c>
      <c r="AG403" s="21">
        <v>0</v>
      </c>
      <c r="AH403" s="15"/>
      <c r="AI403" s="15"/>
      <c r="AJ403" s="7">
        <v>4</v>
      </c>
      <c r="AK403" s="7">
        <v>7</v>
      </c>
      <c r="AL403" s="29">
        <v>2319</v>
      </c>
      <c r="AM403" s="29">
        <v>1318000</v>
      </c>
      <c r="AN403" s="29">
        <v>0</v>
      </c>
      <c r="AO403" s="29">
        <v>75000</v>
      </c>
      <c r="AP403" s="9" t="s">
        <v>68</v>
      </c>
      <c r="AQ403" s="9">
        <v>0</v>
      </c>
      <c r="AR403" s="11">
        <v>0</v>
      </c>
    </row>
    <row r="404" spans="1:44" ht="15.6" x14ac:dyDescent="0.3">
      <c r="A404" s="5" t="s">
        <v>3313</v>
      </c>
      <c r="B404" s="6" t="s">
        <v>8</v>
      </c>
      <c r="C404" s="7" t="s">
        <v>57</v>
      </c>
      <c r="D404" s="31">
        <v>42626</v>
      </c>
      <c r="E404" s="7">
        <v>2016</v>
      </c>
      <c r="F404" s="7" t="s">
        <v>3314</v>
      </c>
      <c r="G404" s="7" t="s">
        <v>3315</v>
      </c>
      <c r="H404" s="7" t="s">
        <v>72</v>
      </c>
      <c r="I404" s="7" t="s">
        <v>533</v>
      </c>
      <c r="J404" s="8">
        <v>2</v>
      </c>
      <c r="K404" s="7" t="s">
        <v>3316</v>
      </c>
      <c r="L404" s="7" t="s">
        <v>72</v>
      </c>
      <c r="M404" s="7" t="s">
        <v>3317</v>
      </c>
      <c r="N404" s="7" t="s">
        <v>3318</v>
      </c>
      <c r="O404" s="7" t="s">
        <v>3319</v>
      </c>
      <c r="P404" s="7" t="s">
        <v>3320</v>
      </c>
      <c r="Q404" s="7">
        <v>325220</v>
      </c>
      <c r="R404" s="7" t="s">
        <v>65</v>
      </c>
      <c r="S404" s="7" t="s">
        <v>77</v>
      </c>
      <c r="T404" s="7" t="s">
        <v>77</v>
      </c>
      <c r="U404" s="7" t="s">
        <v>2661</v>
      </c>
      <c r="V404" s="24">
        <v>85000</v>
      </c>
      <c r="W404" s="11"/>
      <c r="X404" s="11"/>
      <c r="Y404" s="7">
        <v>38</v>
      </c>
      <c r="Z404" s="7">
        <v>49</v>
      </c>
      <c r="AA404" s="29">
        <v>33072</v>
      </c>
      <c r="AB404" s="29">
        <v>8800000</v>
      </c>
      <c r="AC404" s="6"/>
      <c r="AD404" s="6">
        <v>3</v>
      </c>
      <c r="AE404" s="10" t="s">
        <v>10</v>
      </c>
      <c r="AF404" s="21">
        <v>0</v>
      </c>
      <c r="AG404" s="21">
        <v>0</v>
      </c>
      <c r="AH404" s="15"/>
      <c r="AI404" s="15"/>
      <c r="AJ404" s="7">
        <v>0</v>
      </c>
      <c r="AK404" s="7">
        <v>49</v>
      </c>
      <c r="AL404" s="29">
        <v>0</v>
      </c>
      <c r="AM404" s="29">
        <v>0</v>
      </c>
      <c r="AN404" s="29">
        <v>0</v>
      </c>
      <c r="AO404" s="29">
        <v>343000</v>
      </c>
      <c r="AP404" s="9" t="s">
        <v>68</v>
      </c>
      <c r="AQ404" s="9">
        <v>0</v>
      </c>
      <c r="AR404" s="11">
        <v>0</v>
      </c>
    </row>
    <row r="405" spans="1:44" ht="15.6" x14ac:dyDescent="0.3">
      <c r="A405" s="5" t="s">
        <v>3321</v>
      </c>
      <c r="B405" s="6" t="s">
        <v>8</v>
      </c>
      <c r="C405" s="7" t="s">
        <v>57</v>
      </c>
      <c r="D405" s="31">
        <v>42632</v>
      </c>
      <c r="E405" s="7">
        <v>2016</v>
      </c>
      <c r="F405" s="7" t="s">
        <v>3322</v>
      </c>
      <c r="G405" s="7" t="s">
        <v>3323</v>
      </c>
      <c r="H405" s="7" t="s">
        <v>72</v>
      </c>
      <c r="I405" s="7" t="s">
        <v>701</v>
      </c>
      <c r="J405" s="8">
        <v>3</v>
      </c>
      <c r="K405" s="7" t="s">
        <v>3324</v>
      </c>
      <c r="L405" s="7" t="s">
        <v>72</v>
      </c>
      <c r="M405" s="7" t="s">
        <v>3325</v>
      </c>
      <c r="N405" s="7">
        <v>27704</v>
      </c>
      <c r="O405" s="7" t="s">
        <v>3326</v>
      </c>
      <c r="P405" s="7" t="s">
        <v>3327</v>
      </c>
      <c r="Q405" s="7">
        <v>5419</v>
      </c>
      <c r="R405" s="7">
        <v>325412</v>
      </c>
      <c r="S405" s="7" t="s">
        <v>728</v>
      </c>
      <c r="T405" s="7" t="s">
        <v>77</v>
      </c>
      <c r="U405" s="7" t="s">
        <v>427</v>
      </c>
      <c r="V405" s="24">
        <v>77000</v>
      </c>
      <c r="W405" s="11"/>
      <c r="X405" s="11"/>
      <c r="Y405" s="7">
        <v>71</v>
      </c>
      <c r="Z405" s="7">
        <v>288</v>
      </c>
      <c r="AA405" s="29">
        <v>62972</v>
      </c>
      <c r="AB405" s="29">
        <v>4600000</v>
      </c>
      <c r="AC405" s="6"/>
      <c r="AD405" s="6">
        <v>3</v>
      </c>
      <c r="AE405" s="10" t="s">
        <v>10</v>
      </c>
      <c r="AF405" s="21">
        <v>0</v>
      </c>
      <c r="AG405" s="21">
        <v>0</v>
      </c>
      <c r="AH405" s="15"/>
      <c r="AI405" s="15"/>
      <c r="AJ405" s="7">
        <v>49</v>
      </c>
      <c r="AK405" s="7">
        <v>288</v>
      </c>
      <c r="AL405" s="29">
        <v>1323</v>
      </c>
      <c r="AM405" s="29">
        <v>4142000</v>
      </c>
      <c r="AN405" s="29">
        <v>0</v>
      </c>
      <c r="AO405" s="29">
        <v>77000</v>
      </c>
      <c r="AP405" s="9" t="s">
        <v>68</v>
      </c>
      <c r="AQ405" s="9">
        <v>0</v>
      </c>
      <c r="AR405" s="11">
        <v>0</v>
      </c>
    </row>
    <row r="406" spans="1:44" ht="15.6" x14ac:dyDescent="0.3">
      <c r="A406" s="5" t="s">
        <v>3328</v>
      </c>
      <c r="B406" s="6" t="s">
        <v>8</v>
      </c>
      <c r="C406" s="7" t="s">
        <v>57</v>
      </c>
      <c r="D406" s="31">
        <v>42667</v>
      </c>
      <c r="E406" s="7">
        <v>2016</v>
      </c>
      <c r="F406" s="7" t="s">
        <v>3329</v>
      </c>
      <c r="G406" s="7" t="s">
        <v>3330</v>
      </c>
      <c r="H406" s="7" t="s">
        <v>57</v>
      </c>
      <c r="I406" s="7" t="s">
        <v>1611</v>
      </c>
      <c r="J406" s="8">
        <v>1</v>
      </c>
      <c r="K406" s="7" t="s">
        <v>3331</v>
      </c>
      <c r="L406" s="7" t="s">
        <v>57</v>
      </c>
      <c r="M406" s="7" t="s">
        <v>3332</v>
      </c>
      <c r="N406" s="7" t="s">
        <v>3333</v>
      </c>
      <c r="O406" s="7" t="s">
        <v>3334</v>
      </c>
      <c r="P406" s="7" t="s">
        <v>2660</v>
      </c>
      <c r="Q406" s="7">
        <v>313240</v>
      </c>
      <c r="R406" s="7" t="s">
        <v>65</v>
      </c>
      <c r="S406" s="7" t="s">
        <v>77</v>
      </c>
      <c r="T406" s="7" t="s">
        <v>65</v>
      </c>
      <c r="U406" s="7" t="s">
        <v>132</v>
      </c>
      <c r="V406" s="24">
        <v>300000</v>
      </c>
      <c r="W406" s="11"/>
      <c r="X406" s="11"/>
      <c r="Y406" s="7">
        <v>90</v>
      </c>
      <c r="Z406" s="7">
        <v>0</v>
      </c>
      <c r="AA406" s="29">
        <v>27612</v>
      </c>
      <c r="AB406" s="29">
        <v>11000000</v>
      </c>
      <c r="AC406" s="6"/>
      <c r="AD406" s="6">
        <v>3</v>
      </c>
      <c r="AE406" s="10" t="s">
        <v>10</v>
      </c>
      <c r="AF406" s="21">
        <v>0</v>
      </c>
      <c r="AG406" s="21">
        <v>0</v>
      </c>
      <c r="AH406" s="15"/>
      <c r="AI406" s="15"/>
      <c r="AJ406" s="7">
        <v>0</v>
      </c>
      <c r="AK406" s="7">
        <v>0</v>
      </c>
      <c r="AL406" s="29">
        <v>0</v>
      </c>
      <c r="AM406" s="29">
        <v>0</v>
      </c>
      <c r="AN406" s="29">
        <v>0</v>
      </c>
      <c r="AO406" s="29">
        <v>100000</v>
      </c>
      <c r="AP406" s="9" t="s">
        <v>2749</v>
      </c>
      <c r="AQ406" s="9">
        <v>0</v>
      </c>
      <c r="AR406" s="11">
        <v>0</v>
      </c>
    </row>
    <row r="407" spans="1:44" ht="15.6" x14ac:dyDescent="0.3">
      <c r="A407" s="5" t="s">
        <v>3335</v>
      </c>
      <c r="B407" s="6" t="s">
        <v>8</v>
      </c>
      <c r="C407" s="7" t="s">
        <v>57</v>
      </c>
      <c r="D407" s="31">
        <v>42669</v>
      </c>
      <c r="E407" s="7">
        <v>2016</v>
      </c>
      <c r="F407" s="7" t="s">
        <v>3336</v>
      </c>
      <c r="G407" s="7" t="s">
        <v>3337</v>
      </c>
      <c r="H407" s="7" t="s">
        <v>72</v>
      </c>
      <c r="I407" s="7" t="s">
        <v>354</v>
      </c>
      <c r="J407" s="8">
        <v>1</v>
      </c>
      <c r="K407" s="7" t="s">
        <v>3338</v>
      </c>
      <c r="L407" s="7" t="s">
        <v>57</v>
      </c>
      <c r="M407" s="7" t="s">
        <v>3339</v>
      </c>
      <c r="N407" s="7">
        <v>28384</v>
      </c>
      <c r="O407" s="7" t="s">
        <v>157</v>
      </c>
      <c r="P407" s="7" t="s">
        <v>3340</v>
      </c>
      <c r="Q407" s="7">
        <v>312111</v>
      </c>
      <c r="R407" s="7" t="s">
        <v>65</v>
      </c>
      <c r="S407" s="7" t="s">
        <v>77</v>
      </c>
      <c r="T407" s="7" t="s">
        <v>65</v>
      </c>
      <c r="U407" s="7" t="s">
        <v>67</v>
      </c>
      <c r="V407" s="24">
        <v>150000</v>
      </c>
      <c r="W407" s="11"/>
      <c r="X407" s="11"/>
      <c r="Y407" s="7">
        <v>48</v>
      </c>
      <c r="Z407" s="7">
        <v>1943</v>
      </c>
      <c r="AA407" s="29">
        <v>35568</v>
      </c>
      <c r="AB407" s="29">
        <v>14800000</v>
      </c>
      <c r="AC407" s="6"/>
      <c r="AD407" s="6">
        <v>5</v>
      </c>
      <c r="AE407" s="10" t="s">
        <v>11</v>
      </c>
      <c r="AF407" s="21">
        <v>0</v>
      </c>
      <c r="AG407" s="21">
        <v>150000</v>
      </c>
      <c r="AH407" s="15"/>
      <c r="AI407" s="15"/>
      <c r="AJ407" s="7">
        <v>235</v>
      </c>
      <c r="AK407" s="7">
        <v>1943</v>
      </c>
      <c r="AL407" s="29">
        <v>1065</v>
      </c>
      <c r="AM407" s="29">
        <v>15448802</v>
      </c>
      <c r="AN407" s="29">
        <v>0</v>
      </c>
      <c r="AO407" s="29">
        <v>1945000</v>
      </c>
      <c r="AP407" s="9" t="s">
        <v>3341</v>
      </c>
      <c r="AQ407" s="9">
        <v>1945000</v>
      </c>
      <c r="AR407" s="11">
        <v>150000</v>
      </c>
    </row>
    <row r="408" spans="1:44" ht="15.6" x14ac:dyDescent="0.3">
      <c r="A408" s="5" t="s">
        <v>3342</v>
      </c>
      <c r="B408" s="6" t="s">
        <v>8</v>
      </c>
      <c r="C408" s="7" t="s">
        <v>57</v>
      </c>
      <c r="D408" s="31">
        <v>42674</v>
      </c>
      <c r="E408" s="7">
        <v>2016</v>
      </c>
      <c r="F408" s="7" t="s">
        <v>3343</v>
      </c>
      <c r="G408" s="7" t="s">
        <v>3344</v>
      </c>
      <c r="H408" s="7" t="s">
        <v>57</v>
      </c>
      <c r="I408" s="7" t="s">
        <v>173</v>
      </c>
      <c r="J408" s="8">
        <v>2</v>
      </c>
      <c r="K408" s="7" t="s">
        <v>3345</v>
      </c>
      <c r="L408" s="7" t="s">
        <v>57</v>
      </c>
      <c r="M408" s="7" t="s">
        <v>3346</v>
      </c>
      <c r="N408" s="7" t="s">
        <v>3347</v>
      </c>
      <c r="O408" s="7" t="s">
        <v>3348</v>
      </c>
      <c r="P408" s="7" t="s">
        <v>3349</v>
      </c>
      <c r="Q408" s="7">
        <v>327212</v>
      </c>
      <c r="R408" s="7">
        <v>325211</v>
      </c>
      <c r="S408" s="7" t="s">
        <v>77</v>
      </c>
      <c r="T408" s="7" t="s">
        <v>77</v>
      </c>
      <c r="U408" s="7" t="s">
        <v>427</v>
      </c>
      <c r="V408" s="24">
        <v>225000</v>
      </c>
      <c r="W408" s="11"/>
      <c r="X408" s="11"/>
      <c r="Y408" s="7">
        <v>102</v>
      </c>
      <c r="Z408" s="7">
        <v>0</v>
      </c>
      <c r="AA408" s="29">
        <v>31720</v>
      </c>
      <c r="AB408" s="29">
        <v>13800000</v>
      </c>
      <c r="AC408" s="6"/>
      <c r="AD408" s="6">
        <v>5</v>
      </c>
      <c r="AE408" s="10" t="s">
        <v>9</v>
      </c>
      <c r="AF408" s="21">
        <v>225000</v>
      </c>
      <c r="AG408" s="21">
        <v>0</v>
      </c>
      <c r="AH408" s="15"/>
      <c r="AI408" s="15"/>
      <c r="AJ408" s="7">
        <v>0</v>
      </c>
      <c r="AK408" s="7">
        <v>0</v>
      </c>
      <c r="AL408" s="29">
        <v>0</v>
      </c>
      <c r="AM408" s="29">
        <v>0</v>
      </c>
      <c r="AN408" s="29">
        <v>0</v>
      </c>
      <c r="AO408" s="29">
        <v>226408</v>
      </c>
      <c r="AP408" s="9" t="s">
        <v>3350</v>
      </c>
      <c r="AQ408" s="9">
        <v>0</v>
      </c>
      <c r="AR408" s="11">
        <v>0</v>
      </c>
    </row>
    <row r="409" spans="1:44" ht="15.6" x14ac:dyDescent="0.3">
      <c r="A409" s="5" t="s">
        <v>3351</v>
      </c>
      <c r="B409" s="6" t="s">
        <v>8</v>
      </c>
      <c r="C409" s="7" t="s">
        <v>57</v>
      </c>
      <c r="D409" s="31">
        <v>42678</v>
      </c>
      <c r="E409" s="7">
        <v>2016</v>
      </c>
      <c r="F409" s="7" t="s">
        <v>3352</v>
      </c>
      <c r="G409" s="7" t="s">
        <v>3353</v>
      </c>
      <c r="H409" s="7" t="s">
        <v>57</v>
      </c>
      <c r="I409" s="7" t="s">
        <v>533</v>
      </c>
      <c r="J409" s="8">
        <v>2</v>
      </c>
      <c r="K409" s="7" t="s">
        <v>2260</v>
      </c>
      <c r="L409" s="7" t="s">
        <v>57</v>
      </c>
      <c r="M409" s="7" t="s">
        <v>3354</v>
      </c>
      <c r="N409" s="7" t="s">
        <v>1505</v>
      </c>
      <c r="O409" s="7" t="s">
        <v>3355</v>
      </c>
      <c r="P409" s="7" t="s">
        <v>3356</v>
      </c>
      <c r="Q409" s="7">
        <v>311821</v>
      </c>
      <c r="R409" s="7" t="s">
        <v>65</v>
      </c>
      <c r="S409" s="7" t="s">
        <v>77</v>
      </c>
      <c r="T409" s="7" t="s">
        <v>65</v>
      </c>
      <c r="U409" s="7" t="s">
        <v>132</v>
      </c>
      <c r="V409" s="24">
        <v>180000</v>
      </c>
      <c r="W409" s="11"/>
      <c r="X409" s="11"/>
      <c r="Y409" s="7">
        <v>54</v>
      </c>
      <c r="Z409" s="7">
        <v>0</v>
      </c>
      <c r="AA409" s="29">
        <v>32708</v>
      </c>
      <c r="AB409" s="29">
        <v>43800000</v>
      </c>
      <c r="AC409" s="6"/>
      <c r="AD409" s="6">
        <v>3</v>
      </c>
      <c r="AE409" s="10" t="s">
        <v>11</v>
      </c>
      <c r="AF409" s="21">
        <v>0</v>
      </c>
      <c r="AG409" s="21">
        <v>180000</v>
      </c>
      <c r="AH409" s="15"/>
      <c r="AI409" s="15"/>
      <c r="AJ409" s="7">
        <v>80</v>
      </c>
      <c r="AK409" s="7">
        <v>0</v>
      </c>
      <c r="AL409" s="29">
        <v>723</v>
      </c>
      <c r="AM409" s="29">
        <v>74000000</v>
      </c>
      <c r="AN409" s="29">
        <v>0</v>
      </c>
      <c r="AO409" s="29">
        <v>3135750</v>
      </c>
      <c r="AP409" s="9" t="s">
        <v>3357</v>
      </c>
      <c r="AQ409" s="9">
        <v>546800</v>
      </c>
      <c r="AR409" s="11">
        <v>180000</v>
      </c>
    </row>
    <row r="410" spans="1:44" ht="15.6" x14ac:dyDescent="0.3">
      <c r="A410" s="5" t="s">
        <v>3358</v>
      </c>
      <c r="B410" s="6" t="s">
        <v>8</v>
      </c>
      <c r="C410" s="7" t="s">
        <v>57</v>
      </c>
      <c r="D410" s="31">
        <v>42681</v>
      </c>
      <c r="E410" s="7">
        <v>2016</v>
      </c>
      <c r="F410" s="7" t="s">
        <v>3359</v>
      </c>
      <c r="G410" s="7" t="s">
        <v>3360</v>
      </c>
      <c r="H410" s="7" t="s">
        <v>72</v>
      </c>
      <c r="I410" s="7" t="s">
        <v>1720</v>
      </c>
      <c r="J410" s="8">
        <v>3</v>
      </c>
      <c r="K410" s="7" t="s">
        <v>3361</v>
      </c>
      <c r="L410" s="7" t="s">
        <v>57</v>
      </c>
      <c r="M410" s="7" t="s">
        <v>3362</v>
      </c>
      <c r="N410" s="7" t="s">
        <v>3363</v>
      </c>
      <c r="O410" s="7" t="s">
        <v>3364</v>
      </c>
      <c r="P410" s="7" t="s">
        <v>3365</v>
      </c>
      <c r="Q410" s="7">
        <v>313230</v>
      </c>
      <c r="R410" s="7" t="s">
        <v>65</v>
      </c>
      <c r="S410" s="7" t="s">
        <v>77</v>
      </c>
      <c r="T410" s="7" t="s">
        <v>65</v>
      </c>
      <c r="U410" s="7" t="s">
        <v>132</v>
      </c>
      <c r="V410" s="24">
        <v>100000</v>
      </c>
      <c r="W410" s="11"/>
      <c r="X410" s="11"/>
      <c r="Y410" s="7">
        <v>41</v>
      </c>
      <c r="Z410" s="7">
        <v>2</v>
      </c>
      <c r="AA410" s="29">
        <v>31980</v>
      </c>
      <c r="AB410" s="29">
        <v>14900000</v>
      </c>
      <c r="AC410" s="6"/>
      <c r="AD410" s="6">
        <v>3</v>
      </c>
      <c r="AE410" s="10" t="s">
        <v>11</v>
      </c>
      <c r="AF410" s="21">
        <v>0</v>
      </c>
      <c r="AG410" s="21">
        <v>76087</v>
      </c>
      <c r="AH410" s="15"/>
      <c r="AI410" s="15"/>
      <c r="AJ410" s="7">
        <v>35</v>
      </c>
      <c r="AK410" s="7">
        <v>2</v>
      </c>
      <c r="AL410" s="29">
        <v>756</v>
      </c>
      <c r="AM410" s="29">
        <v>14900000</v>
      </c>
      <c r="AN410" s="29">
        <v>0</v>
      </c>
      <c r="AO410" s="29">
        <v>503564</v>
      </c>
      <c r="AP410" s="9" t="s">
        <v>3366</v>
      </c>
      <c r="AQ410" s="9">
        <v>104914</v>
      </c>
      <c r="AR410" s="11">
        <v>76087</v>
      </c>
    </row>
    <row r="411" spans="1:44" ht="15.6" x14ac:dyDescent="0.3">
      <c r="A411" s="5" t="s">
        <v>3367</v>
      </c>
      <c r="B411" s="6" t="s">
        <v>8</v>
      </c>
      <c r="C411" s="7" t="s">
        <v>57</v>
      </c>
      <c r="D411" s="31">
        <v>42692</v>
      </c>
      <c r="E411" s="7">
        <v>2016</v>
      </c>
      <c r="F411" s="7" t="s">
        <v>3368</v>
      </c>
      <c r="G411" s="7" t="s">
        <v>3369</v>
      </c>
      <c r="H411" s="7" t="s">
        <v>72</v>
      </c>
      <c r="I411" s="7" t="s">
        <v>1720</v>
      </c>
      <c r="J411" s="8">
        <v>3</v>
      </c>
      <c r="K411" s="7" t="s">
        <v>3370</v>
      </c>
      <c r="L411" s="7" t="s">
        <v>72</v>
      </c>
      <c r="M411" s="7" t="s">
        <v>3371</v>
      </c>
      <c r="N411" s="7" t="s">
        <v>3372</v>
      </c>
      <c r="O411" s="7" t="s">
        <v>3373</v>
      </c>
      <c r="P411" s="7" t="s">
        <v>3374</v>
      </c>
      <c r="Q411" s="7">
        <v>326199</v>
      </c>
      <c r="R411" s="7" t="s">
        <v>65</v>
      </c>
      <c r="S411" s="7" t="s">
        <v>77</v>
      </c>
      <c r="T411" s="7" t="s">
        <v>65</v>
      </c>
      <c r="U411" s="7" t="s">
        <v>132</v>
      </c>
      <c r="V411" s="24">
        <v>35000</v>
      </c>
      <c r="W411" s="11"/>
      <c r="X411" s="11"/>
      <c r="Y411" s="7">
        <v>23</v>
      </c>
      <c r="Z411" s="7">
        <v>108</v>
      </c>
      <c r="AA411" s="29">
        <v>31512</v>
      </c>
      <c r="AB411" s="29">
        <v>5800000</v>
      </c>
      <c r="AC411" s="6"/>
      <c r="AD411" s="6">
        <v>3</v>
      </c>
      <c r="AE411" s="10" t="s">
        <v>11</v>
      </c>
      <c r="AF411" s="21">
        <v>0</v>
      </c>
      <c r="AG411" s="21">
        <v>35000</v>
      </c>
      <c r="AH411" s="15"/>
      <c r="AI411" s="15"/>
      <c r="AJ411" s="7">
        <v>64</v>
      </c>
      <c r="AK411" s="7">
        <v>108</v>
      </c>
      <c r="AL411" s="29">
        <v>660</v>
      </c>
      <c r="AM411" s="29">
        <v>5818453</v>
      </c>
      <c r="AN411" s="29">
        <v>0</v>
      </c>
      <c r="AO411" s="29">
        <v>185320</v>
      </c>
      <c r="AP411" s="9" t="s">
        <v>3375</v>
      </c>
      <c r="AQ411" s="9">
        <v>41450</v>
      </c>
      <c r="AR411" s="11">
        <v>35000</v>
      </c>
    </row>
    <row r="412" spans="1:44" ht="15.6" x14ac:dyDescent="0.3">
      <c r="A412" s="5" t="s">
        <v>3376</v>
      </c>
      <c r="B412" s="6" t="s">
        <v>8</v>
      </c>
      <c r="C412" s="7" t="s">
        <v>57</v>
      </c>
      <c r="D412" s="31">
        <v>42702</v>
      </c>
      <c r="E412" s="7">
        <v>2016</v>
      </c>
      <c r="F412" s="7" t="s">
        <v>3377</v>
      </c>
      <c r="G412" s="7" t="s">
        <v>3378</v>
      </c>
      <c r="H412" s="7" t="s">
        <v>72</v>
      </c>
      <c r="I412" s="7" t="s">
        <v>743</v>
      </c>
      <c r="J412" s="8" t="s">
        <v>3379</v>
      </c>
      <c r="K412" s="7" t="s">
        <v>3380</v>
      </c>
      <c r="L412" s="7" t="s">
        <v>72</v>
      </c>
      <c r="M412" s="7" t="s">
        <v>3381</v>
      </c>
      <c r="N412" s="7" t="s">
        <v>3382</v>
      </c>
      <c r="O412" s="7" t="s">
        <v>3383</v>
      </c>
      <c r="P412" s="7" t="s">
        <v>3384</v>
      </c>
      <c r="Q412" s="7">
        <v>311821</v>
      </c>
      <c r="R412" s="7" t="s">
        <v>65</v>
      </c>
      <c r="S412" s="7" t="s">
        <v>77</v>
      </c>
      <c r="T412" s="7" t="s">
        <v>65</v>
      </c>
      <c r="U412" s="7" t="s">
        <v>427</v>
      </c>
      <c r="V412" s="24">
        <v>100000</v>
      </c>
      <c r="W412" s="11"/>
      <c r="X412" s="11"/>
      <c r="Y412" s="7">
        <v>90</v>
      </c>
      <c r="Z412" s="7">
        <v>1255</v>
      </c>
      <c r="AA412" s="29">
        <v>43472</v>
      </c>
      <c r="AB412" s="29">
        <v>34000000</v>
      </c>
      <c r="AC412" s="6"/>
      <c r="AD412" s="6">
        <v>3</v>
      </c>
      <c r="AE412" s="10" t="s">
        <v>10</v>
      </c>
      <c r="AF412" s="21">
        <v>0</v>
      </c>
      <c r="AG412" s="21">
        <v>0</v>
      </c>
      <c r="AH412" s="15"/>
      <c r="AI412" s="15"/>
      <c r="AJ412" s="7">
        <v>44</v>
      </c>
      <c r="AK412" s="7">
        <v>1255</v>
      </c>
      <c r="AL412" s="29">
        <v>1382</v>
      </c>
      <c r="AM412" s="29">
        <v>38000000</v>
      </c>
      <c r="AN412" s="29">
        <v>0</v>
      </c>
      <c r="AO412" s="29">
        <v>1706000</v>
      </c>
      <c r="AP412" s="9" t="s">
        <v>2749</v>
      </c>
      <c r="AQ412" s="9">
        <v>0</v>
      </c>
      <c r="AR412" s="11">
        <v>0</v>
      </c>
    </row>
    <row r="413" spans="1:44" ht="15.6" x14ac:dyDescent="0.3">
      <c r="A413" s="5" t="s">
        <v>3385</v>
      </c>
      <c r="B413" s="6" t="s">
        <v>8</v>
      </c>
      <c r="C413" s="7" t="s">
        <v>57</v>
      </c>
      <c r="D413" s="31">
        <v>42712</v>
      </c>
      <c r="E413" s="7">
        <v>2016</v>
      </c>
      <c r="F413" s="7" t="s">
        <v>3386</v>
      </c>
      <c r="G413" s="7" t="s">
        <v>3387</v>
      </c>
      <c r="H413" s="7" t="s">
        <v>72</v>
      </c>
      <c r="I413" s="7" t="s">
        <v>213</v>
      </c>
      <c r="J413" s="8">
        <v>3</v>
      </c>
      <c r="K413" s="7" t="s">
        <v>3388</v>
      </c>
      <c r="L413" s="7" t="s">
        <v>57</v>
      </c>
      <c r="M413" s="7" t="s">
        <v>3389</v>
      </c>
      <c r="N413" s="7">
        <v>27265</v>
      </c>
      <c r="O413" s="7" t="s">
        <v>3390</v>
      </c>
      <c r="P413" s="7" t="s">
        <v>3391</v>
      </c>
      <c r="Q413" s="7">
        <v>488510</v>
      </c>
      <c r="R413" s="7" t="s">
        <v>65</v>
      </c>
      <c r="S413" s="7" t="s">
        <v>328</v>
      </c>
      <c r="T413" s="7" t="s">
        <v>65</v>
      </c>
      <c r="U413" s="7" t="s">
        <v>2661</v>
      </c>
      <c r="V413" s="24">
        <v>70000</v>
      </c>
      <c r="W413" s="11"/>
      <c r="X413" s="11"/>
      <c r="Y413" s="7">
        <v>63</v>
      </c>
      <c r="Z413" s="7">
        <v>172</v>
      </c>
      <c r="AA413" s="29">
        <v>35984</v>
      </c>
      <c r="AB413" s="29">
        <v>277000</v>
      </c>
      <c r="AC413" s="6"/>
      <c r="AD413" s="6">
        <v>5</v>
      </c>
      <c r="AE413" s="10" t="s">
        <v>11</v>
      </c>
      <c r="AF413" s="21">
        <v>0</v>
      </c>
      <c r="AG413" s="21">
        <v>57000</v>
      </c>
      <c r="AH413" s="15"/>
      <c r="AI413" s="15"/>
      <c r="AJ413" s="7">
        <v>219</v>
      </c>
      <c r="AK413" s="7">
        <v>172</v>
      </c>
      <c r="AL413" s="29">
        <v>1560</v>
      </c>
      <c r="AM413" s="29">
        <v>3435883</v>
      </c>
      <c r="AN413" s="29">
        <v>0</v>
      </c>
      <c r="AO413" s="29">
        <v>70000</v>
      </c>
      <c r="AP413" s="9" t="s">
        <v>68</v>
      </c>
      <c r="AQ413" s="9">
        <v>57000</v>
      </c>
      <c r="AR413" s="11">
        <v>57000</v>
      </c>
    </row>
    <row r="414" spans="1:44" ht="15.6" x14ac:dyDescent="0.3">
      <c r="A414" s="5" t="s">
        <v>3392</v>
      </c>
      <c r="B414" s="6" t="s">
        <v>8</v>
      </c>
      <c r="C414" s="7" t="s">
        <v>57</v>
      </c>
      <c r="D414" s="31">
        <v>42719</v>
      </c>
      <c r="E414" s="7">
        <v>2016</v>
      </c>
      <c r="F414" s="7" t="s">
        <v>3393</v>
      </c>
      <c r="G414" s="7" t="s">
        <v>3394</v>
      </c>
      <c r="H414" s="7" t="s">
        <v>72</v>
      </c>
      <c r="I414" s="7" t="s">
        <v>625</v>
      </c>
      <c r="J414" s="8">
        <v>1</v>
      </c>
      <c r="K414" s="7" t="s">
        <v>3395</v>
      </c>
      <c r="L414" s="7" t="s">
        <v>72</v>
      </c>
      <c r="M414" s="7" t="s">
        <v>3396</v>
      </c>
      <c r="N414" s="7">
        <v>28580</v>
      </c>
      <c r="O414" s="7" t="s">
        <v>3397</v>
      </c>
      <c r="P414" s="7" t="s">
        <v>3398</v>
      </c>
      <c r="Q414" s="7">
        <v>333921</v>
      </c>
      <c r="R414" s="7" t="s">
        <v>65</v>
      </c>
      <c r="S414" s="7" t="s">
        <v>77</v>
      </c>
      <c r="T414" s="7" t="s">
        <v>65</v>
      </c>
      <c r="U414" s="7" t="s">
        <v>2661</v>
      </c>
      <c r="V414" s="24">
        <v>50000</v>
      </c>
      <c r="W414" s="11"/>
      <c r="X414" s="11"/>
      <c r="Y414" s="7">
        <v>20</v>
      </c>
      <c r="Z414" s="7">
        <v>24</v>
      </c>
      <c r="AA414" s="29">
        <v>32448</v>
      </c>
      <c r="AB414" s="29">
        <v>503000</v>
      </c>
      <c r="AC414" s="6"/>
      <c r="AD414" s="6">
        <v>3</v>
      </c>
      <c r="AE414" s="10" t="s">
        <v>10</v>
      </c>
      <c r="AF414" s="21">
        <v>0</v>
      </c>
      <c r="AG414" s="21">
        <v>0</v>
      </c>
      <c r="AH414" s="15"/>
      <c r="AI414" s="15"/>
      <c r="AJ414" s="7">
        <v>0</v>
      </c>
      <c r="AK414" s="7">
        <v>24</v>
      </c>
      <c r="AL414" s="29">
        <v>0</v>
      </c>
      <c r="AM414" s="29">
        <v>0</v>
      </c>
      <c r="AN414" s="29">
        <v>0</v>
      </c>
      <c r="AO414" s="29">
        <v>22267</v>
      </c>
      <c r="AP414" s="9" t="s">
        <v>68</v>
      </c>
      <c r="AQ414" s="9">
        <v>0</v>
      </c>
      <c r="AR414" s="11">
        <v>0</v>
      </c>
    </row>
    <row r="415" spans="1:44" ht="15.6" x14ac:dyDescent="0.3">
      <c r="A415" s="5" t="s">
        <v>3399</v>
      </c>
      <c r="B415" s="6" t="s">
        <v>8</v>
      </c>
      <c r="C415" s="7" t="s">
        <v>57</v>
      </c>
      <c r="D415" s="31">
        <v>42719</v>
      </c>
      <c r="E415" s="7">
        <v>2016</v>
      </c>
      <c r="F415" s="7" t="s">
        <v>3400</v>
      </c>
      <c r="G415" s="7" t="s">
        <v>3401</v>
      </c>
      <c r="H415" s="7" t="s">
        <v>57</v>
      </c>
      <c r="I415" s="7" t="s">
        <v>73</v>
      </c>
      <c r="J415" s="8">
        <v>1</v>
      </c>
      <c r="K415" s="7" t="s">
        <v>3402</v>
      </c>
      <c r="L415" s="7" t="s">
        <v>57</v>
      </c>
      <c r="M415" s="7" t="s">
        <v>3403</v>
      </c>
      <c r="N415" s="7">
        <v>28501</v>
      </c>
      <c r="O415" s="7" t="s">
        <v>3404</v>
      </c>
      <c r="P415" s="7" t="s">
        <v>3405</v>
      </c>
      <c r="Q415" s="7">
        <v>312140</v>
      </c>
      <c r="R415" s="7" t="s">
        <v>65</v>
      </c>
      <c r="S415" s="7" t="s">
        <v>77</v>
      </c>
      <c r="T415" s="7" t="s">
        <v>65</v>
      </c>
      <c r="U415" s="7" t="s">
        <v>427</v>
      </c>
      <c r="V415" s="24">
        <v>68000</v>
      </c>
      <c r="W415" s="11"/>
      <c r="X415" s="11"/>
      <c r="Y415" s="7">
        <v>31</v>
      </c>
      <c r="Z415" s="7">
        <v>0</v>
      </c>
      <c r="AA415" s="29">
        <v>33124</v>
      </c>
      <c r="AB415" s="29">
        <v>5200000</v>
      </c>
      <c r="AC415" s="6"/>
      <c r="AD415" s="6">
        <v>3</v>
      </c>
      <c r="AE415" s="10" t="s">
        <v>10</v>
      </c>
      <c r="AF415" s="21">
        <v>0</v>
      </c>
      <c r="AG415" s="21">
        <v>0</v>
      </c>
      <c r="AH415" s="15"/>
      <c r="AI415" s="15"/>
      <c r="AJ415" s="7">
        <v>0</v>
      </c>
      <c r="AK415" s="7">
        <v>0</v>
      </c>
      <c r="AL415" s="29">
        <v>0</v>
      </c>
      <c r="AM415" s="29">
        <v>0</v>
      </c>
      <c r="AN415" s="29">
        <v>0</v>
      </c>
      <c r="AO415" s="29">
        <v>205453.58000000002</v>
      </c>
      <c r="AP415" s="9" t="s">
        <v>3406</v>
      </c>
      <c r="AQ415" s="9">
        <v>0</v>
      </c>
      <c r="AR415" s="11">
        <v>0</v>
      </c>
    </row>
    <row r="416" spans="1:44" ht="15.6" x14ac:dyDescent="0.3">
      <c r="A416" s="5" t="s">
        <v>3407</v>
      </c>
      <c r="B416" s="6" t="s">
        <v>8</v>
      </c>
      <c r="C416" s="7" t="s">
        <v>57</v>
      </c>
      <c r="D416" s="31">
        <v>42727</v>
      </c>
      <c r="E416" s="7">
        <v>2016</v>
      </c>
      <c r="F416" s="7" t="s">
        <v>3408</v>
      </c>
      <c r="G416" s="7" t="s">
        <v>3409</v>
      </c>
      <c r="H416" s="7" t="s">
        <v>57</v>
      </c>
      <c r="I416" s="7" t="s">
        <v>743</v>
      </c>
      <c r="J416" s="8">
        <v>3</v>
      </c>
      <c r="K416" s="7" t="s">
        <v>3410</v>
      </c>
      <c r="L416" s="7" t="s">
        <v>57</v>
      </c>
      <c r="M416" s="7" t="s">
        <v>3411</v>
      </c>
      <c r="N416" s="7">
        <v>28078</v>
      </c>
      <c r="O416" s="7" t="s">
        <v>3412</v>
      </c>
      <c r="P416" s="7" t="s">
        <v>3413</v>
      </c>
      <c r="Q416" s="7">
        <v>333992</v>
      </c>
      <c r="R416" s="7" t="s">
        <v>65</v>
      </c>
      <c r="S416" s="7" t="s">
        <v>77</v>
      </c>
      <c r="T416" s="7" t="s">
        <v>65</v>
      </c>
      <c r="U416" s="7" t="s">
        <v>67</v>
      </c>
      <c r="V416" s="24">
        <v>1000000</v>
      </c>
      <c r="W416" s="11"/>
      <c r="X416" s="11"/>
      <c r="Y416" s="7">
        <v>84</v>
      </c>
      <c r="Z416" s="7">
        <v>0</v>
      </c>
      <c r="AA416" s="29">
        <v>83720</v>
      </c>
      <c r="AB416" s="29">
        <v>55800000</v>
      </c>
      <c r="AC416" s="6"/>
      <c r="AD416" s="6">
        <v>5</v>
      </c>
      <c r="AE416" s="10" t="s">
        <v>9</v>
      </c>
      <c r="AF416" s="21">
        <v>1000000</v>
      </c>
      <c r="AG416" s="21">
        <v>0</v>
      </c>
      <c r="AH416" s="15"/>
      <c r="AI416" s="15"/>
      <c r="AJ416" s="7">
        <v>51</v>
      </c>
      <c r="AK416" s="7">
        <v>0</v>
      </c>
      <c r="AL416" s="29">
        <v>1745</v>
      </c>
      <c r="AM416" s="29">
        <v>36800000</v>
      </c>
      <c r="AN416" s="29">
        <v>0</v>
      </c>
      <c r="AO416" s="29">
        <v>3339705</v>
      </c>
      <c r="AP416" s="9" t="s">
        <v>2749</v>
      </c>
      <c r="AQ416" s="9">
        <v>0</v>
      </c>
      <c r="AR416" s="11">
        <v>0</v>
      </c>
    </row>
    <row r="417" spans="1:44" ht="15.6" x14ac:dyDescent="0.3">
      <c r="A417" s="5" t="s">
        <v>3414</v>
      </c>
      <c r="B417" s="6" t="s">
        <v>8</v>
      </c>
      <c r="C417" s="7" t="s">
        <v>57</v>
      </c>
      <c r="D417" s="31">
        <v>42733</v>
      </c>
      <c r="E417" s="7">
        <v>2016</v>
      </c>
      <c r="F417" s="7" t="s">
        <v>3415</v>
      </c>
      <c r="G417" s="7" t="s">
        <v>3416</v>
      </c>
      <c r="H417" s="7" t="s">
        <v>72</v>
      </c>
      <c r="I417" s="7" t="s">
        <v>3417</v>
      </c>
      <c r="J417" s="8">
        <v>3</v>
      </c>
      <c r="K417" s="7" t="s">
        <v>3418</v>
      </c>
      <c r="L417" s="7" t="s">
        <v>72</v>
      </c>
      <c r="M417" s="7" t="s">
        <v>3419</v>
      </c>
      <c r="N417" s="7" t="s">
        <v>3420</v>
      </c>
      <c r="O417" s="7" t="s">
        <v>3421</v>
      </c>
      <c r="P417" s="7" t="s">
        <v>3422</v>
      </c>
      <c r="Q417" s="7">
        <v>336390</v>
      </c>
      <c r="R417" s="7" t="s">
        <v>65</v>
      </c>
      <c r="S417" s="7" t="s">
        <v>77</v>
      </c>
      <c r="T417" s="7" t="s">
        <v>65</v>
      </c>
      <c r="U417" s="7" t="s">
        <v>2661</v>
      </c>
      <c r="V417" s="24">
        <v>100000</v>
      </c>
      <c r="W417" s="11"/>
      <c r="X417" s="11"/>
      <c r="Y417" s="7">
        <v>90</v>
      </c>
      <c r="Z417" s="7">
        <v>101</v>
      </c>
      <c r="AA417" s="29">
        <v>31148</v>
      </c>
      <c r="AB417" s="29">
        <v>7500000</v>
      </c>
      <c r="AC417" s="6"/>
      <c r="AD417" s="6">
        <v>3</v>
      </c>
      <c r="AE417" s="10" t="s">
        <v>10</v>
      </c>
      <c r="AF417" s="21">
        <v>0</v>
      </c>
      <c r="AG417" s="21">
        <v>0</v>
      </c>
      <c r="AH417" s="15"/>
      <c r="AI417" s="15"/>
      <c r="AJ417" s="7">
        <v>0</v>
      </c>
      <c r="AK417" s="7">
        <v>101</v>
      </c>
      <c r="AL417" s="29">
        <v>0</v>
      </c>
      <c r="AM417" s="29">
        <v>0</v>
      </c>
      <c r="AN417" s="29">
        <v>0</v>
      </c>
      <c r="AO417" s="29">
        <v>222386.5</v>
      </c>
      <c r="AP417" s="9" t="s">
        <v>68</v>
      </c>
      <c r="AQ417" s="9">
        <v>0</v>
      </c>
      <c r="AR417" s="11">
        <v>0</v>
      </c>
    </row>
    <row r="418" spans="1:44" ht="15.6" x14ac:dyDescent="0.3">
      <c r="A418" s="12" t="s">
        <v>3423</v>
      </c>
      <c r="B418" s="6" t="s">
        <v>135</v>
      </c>
      <c r="C418" s="6" t="s">
        <v>57</v>
      </c>
      <c r="D418" s="32">
        <v>42443</v>
      </c>
      <c r="E418" s="6">
        <v>2016</v>
      </c>
      <c r="F418" s="6" t="s">
        <v>3424</v>
      </c>
      <c r="G418" s="6" t="s">
        <v>3424</v>
      </c>
      <c r="H418" s="6" t="s">
        <v>72</v>
      </c>
      <c r="I418" s="6" t="s">
        <v>476</v>
      </c>
      <c r="J418" s="6">
        <v>2</v>
      </c>
      <c r="K418" s="6" t="s">
        <v>3425</v>
      </c>
      <c r="L418" s="6" t="s">
        <v>137</v>
      </c>
      <c r="M418" s="6" t="s">
        <v>3426</v>
      </c>
      <c r="N418" s="6">
        <v>28610</v>
      </c>
      <c r="O418" s="6" t="s">
        <v>2301</v>
      </c>
      <c r="P418" s="6" t="s">
        <v>2302</v>
      </c>
      <c r="Q418" s="6">
        <v>326112</v>
      </c>
      <c r="R418" s="6" t="s">
        <v>143</v>
      </c>
      <c r="S418" s="6" t="s">
        <v>77</v>
      </c>
      <c r="T418" s="6" t="s">
        <v>143</v>
      </c>
      <c r="U418" s="6" t="s">
        <v>144</v>
      </c>
      <c r="V418" s="26">
        <v>149164</v>
      </c>
      <c r="W418" s="11" t="s">
        <v>137</v>
      </c>
      <c r="X418" s="11" t="s">
        <v>137</v>
      </c>
      <c r="Y418" s="6" t="s">
        <v>143</v>
      </c>
      <c r="Z418" s="6" t="s">
        <v>143</v>
      </c>
      <c r="AA418" s="15" t="s">
        <v>143</v>
      </c>
      <c r="AB418" s="15" t="s">
        <v>143</v>
      </c>
      <c r="AC418" s="6" t="s">
        <v>137</v>
      </c>
      <c r="AD418" s="6" t="s">
        <v>137</v>
      </c>
      <c r="AE418" s="6" t="s">
        <v>11</v>
      </c>
      <c r="AF418" s="22">
        <v>0</v>
      </c>
      <c r="AG418" s="22">
        <v>135605</v>
      </c>
      <c r="AH418" s="15" t="s">
        <v>137</v>
      </c>
      <c r="AI418" s="15" t="s">
        <v>137</v>
      </c>
      <c r="AJ418" s="6" t="s">
        <v>143</v>
      </c>
      <c r="AK418" s="6" t="s">
        <v>143</v>
      </c>
      <c r="AL418" s="15" t="s">
        <v>143</v>
      </c>
      <c r="AM418" s="15" t="s">
        <v>143</v>
      </c>
      <c r="AN418" s="15" t="s">
        <v>145</v>
      </c>
      <c r="AO418" s="15" t="s">
        <v>143</v>
      </c>
      <c r="AP418" s="6" t="s">
        <v>143</v>
      </c>
      <c r="AQ418" s="11" t="s">
        <v>143</v>
      </c>
      <c r="AR418" s="11">
        <v>135605</v>
      </c>
    </row>
    <row r="419" spans="1:44" ht="15.6" x14ac:dyDescent="0.3">
      <c r="A419" s="12" t="s">
        <v>3427</v>
      </c>
      <c r="B419" s="6" t="s">
        <v>135</v>
      </c>
      <c r="C419" s="6" t="s">
        <v>57</v>
      </c>
      <c r="D419" s="32">
        <v>42445</v>
      </c>
      <c r="E419" s="6">
        <v>2016</v>
      </c>
      <c r="F419" s="6" t="s">
        <v>3428</v>
      </c>
      <c r="G419" s="6" t="s">
        <v>3428</v>
      </c>
      <c r="H419" s="6" t="s">
        <v>72</v>
      </c>
      <c r="I419" s="6" t="s">
        <v>676</v>
      </c>
      <c r="J419" s="6">
        <v>1</v>
      </c>
      <c r="K419" s="6" t="s">
        <v>3429</v>
      </c>
      <c r="L419" s="6" t="s">
        <v>137</v>
      </c>
      <c r="M419" s="6" t="s">
        <v>3430</v>
      </c>
      <c r="N419" s="6">
        <v>28379</v>
      </c>
      <c r="O419" s="6" t="s">
        <v>3431</v>
      </c>
      <c r="P419" s="6" t="s">
        <v>680</v>
      </c>
      <c r="Q419" s="6">
        <v>311615</v>
      </c>
      <c r="R419" s="6" t="s">
        <v>143</v>
      </c>
      <c r="S419" s="6" t="s">
        <v>77</v>
      </c>
      <c r="T419" s="6" t="s">
        <v>143</v>
      </c>
      <c r="U419" s="6" t="s">
        <v>178</v>
      </c>
      <c r="V419" s="26">
        <v>1000000</v>
      </c>
      <c r="W419" s="11" t="s">
        <v>137</v>
      </c>
      <c r="X419" s="11" t="s">
        <v>137</v>
      </c>
      <c r="Y419" s="6" t="s">
        <v>143</v>
      </c>
      <c r="Z419" s="6" t="s">
        <v>143</v>
      </c>
      <c r="AA419" s="15" t="s">
        <v>143</v>
      </c>
      <c r="AB419" s="15" t="s">
        <v>143</v>
      </c>
      <c r="AC419" s="6" t="s">
        <v>137</v>
      </c>
      <c r="AD419" s="6" t="s">
        <v>137</v>
      </c>
      <c r="AE419" s="6" t="s">
        <v>11</v>
      </c>
      <c r="AF419" s="22">
        <v>0</v>
      </c>
      <c r="AG419" s="22">
        <v>1000000</v>
      </c>
      <c r="AH419" s="15" t="s">
        <v>137</v>
      </c>
      <c r="AI419" s="15" t="s">
        <v>137</v>
      </c>
      <c r="AJ419" s="6" t="s">
        <v>143</v>
      </c>
      <c r="AK419" s="6" t="s">
        <v>143</v>
      </c>
      <c r="AL419" s="15" t="s">
        <v>143</v>
      </c>
      <c r="AM419" s="15" t="s">
        <v>143</v>
      </c>
      <c r="AN419" s="15" t="s">
        <v>145</v>
      </c>
      <c r="AO419" s="15" t="s">
        <v>143</v>
      </c>
      <c r="AP419" s="6" t="s">
        <v>143</v>
      </c>
      <c r="AQ419" s="11" t="s">
        <v>143</v>
      </c>
      <c r="AR419" s="11">
        <v>1000000</v>
      </c>
    </row>
    <row r="420" spans="1:44" ht="15.6" x14ac:dyDescent="0.3">
      <c r="A420" s="12" t="s">
        <v>3432</v>
      </c>
      <c r="B420" s="6" t="s">
        <v>135</v>
      </c>
      <c r="C420" s="6" t="s">
        <v>57</v>
      </c>
      <c r="D420" s="32">
        <v>42508</v>
      </c>
      <c r="E420" s="6">
        <v>2016</v>
      </c>
      <c r="F420" s="6" t="s">
        <v>3433</v>
      </c>
      <c r="G420" s="6" t="s">
        <v>137</v>
      </c>
      <c r="H420" s="6" t="s">
        <v>137</v>
      </c>
      <c r="I420" s="6" t="s">
        <v>1120</v>
      </c>
      <c r="J420" s="6">
        <v>1</v>
      </c>
      <c r="K420" s="6" t="s">
        <v>3434</v>
      </c>
      <c r="L420" s="6" t="s">
        <v>137</v>
      </c>
      <c r="M420" s="6" t="s">
        <v>3435</v>
      </c>
      <c r="N420" s="6">
        <v>27536</v>
      </c>
      <c r="O420" s="6" t="s">
        <v>2339</v>
      </c>
      <c r="P420" s="6" t="s">
        <v>3436</v>
      </c>
      <c r="Q420" s="6" t="s">
        <v>143</v>
      </c>
      <c r="R420" s="6" t="s">
        <v>143</v>
      </c>
      <c r="S420" s="6" t="s">
        <v>143</v>
      </c>
      <c r="T420" s="6" t="s">
        <v>143</v>
      </c>
      <c r="U420" s="6" t="s">
        <v>144</v>
      </c>
      <c r="V420" s="26">
        <v>165356</v>
      </c>
      <c r="W420" s="11" t="s">
        <v>137</v>
      </c>
      <c r="X420" s="11" t="s">
        <v>137</v>
      </c>
      <c r="Y420" s="6" t="s">
        <v>143</v>
      </c>
      <c r="Z420" s="6" t="s">
        <v>143</v>
      </c>
      <c r="AA420" s="15" t="s">
        <v>143</v>
      </c>
      <c r="AB420" s="15" t="s">
        <v>143</v>
      </c>
      <c r="AC420" s="6" t="s">
        <v>137</v>
      </c>
      <c r="AD420" s="6" t="s">
        <v>137</v>
      </c>
      <c r="AE420" s="6" t="s">
        <v>11</v>
      </c>
      <c r="AF420" s="22">
        <v>0</v>
      </c>
      <c r="AG420" s="22">
        <v>131881.95000000001</v>
      </c>
      <c r="AH420" s="15" t="s">
        <v>137</v>
      </c>
      <c r="AI420" s="15" t="s">
        <v>137</v>
      </c>
      <c r="AJ420" s="6" t="s">
        <v>143</v>
      </c>
      <c r="AK420" s="6" t="s">
        <v>143</v>
      </c>
      <c r="AL420" s="15" t="s">
        <v>143</v>
      </c>
      <c r="AM420" s="15" t="s">
        <v>143</v>
      </c>
      <c r="AN420" s="15" t="s">
        <v>145</v>
      </c>
      <c r="AO420" s="15" t="s">
        <v>143</v>
      </c>
      <c r="AP420" s="6" t="s">
        <v>143</v>
      </c>
      <c r="AQ420" s="11" t="s">
        <v>143</v>
      </c>
      <c r="AR420" s="11">
        <v>131881.95000000001</v>
      </c>
    </row>
    <row r="421" spans="1:44" ht="15.6" x14ac:dyDescent="0.3">
      <c r="A421" s="12" t="s">
        <v>3437</v>
      </c>
      <c r="B421" s="6" t="s">
        <v>135</v>
      </c>
      <c r="C421" s="6" t="s">
        <v>57</v>
      </c>
      <c r="D421" s="32">
        <v>42522</v>
      </c>
      <c r="E421" s="6">
        <v>2016</v>
      </c>
      <c r="F421" s="6" t="s">
        <v>3438</v>
      </c>
      <c r="G421" s="6" t="s">
        <v>137</v>
      </c>
      <c r="H421" s="6" t="s">
        <v>137</v>
      </c>
      <c r="I421" s="6" t="s">
        <v>683</v>
      </c>
      <c r="J421" s="6">
        <v>2</v>
      </c>
      <c r="K421" s="6" t="s">
        <v>3439</v>
      </c>
      <c r="L421" s="6" t="s">
        <v>137</v>
      </c>
      <c r="M421" s="6" t="s">
        <v>3440</v>
      </c>
      <c r="N421" s="6">
        <v>28546</v>
      </c>
      <c r="O421" s="6" t="s">
        <v>3441</v>
      </c>
      <c r="P421" s="6" t="s">
        <v>3442</v>
      </c>
      <c r="Q421" s="6" t="s">
        <v>143</v>
      </c>
      <c r="R421" s="6" t="s">
        <v>143</v>
      </c>
      <c r="S421" s="6" t="s">
        <v>143</v>
      </c>
      <c r="T421" s="6" t="s">
        <v>143</v>
      </c>
      <c r="U421" s="6" t="s">
        <v>3443</v>
      </c>
      <c r="V421" s="26">
        <v>1243875</v>
      </c>
      <c r="W421" s="11" t="s">
        <v>137</v>
      </c>
      <c r="X421" s="11" t="s">
        <v>137</v>
      </c>
      <c r="Y421" s="6" t="s">
        <v>143</v>
      </c>
      <c r="Z421" s="6" t="s">
        <v>143</v>
      </c>
      <c r="AA421" s="15" t="s">
        <v>143</v>
      </c>
      <c r="AB421" s="15" t="s">
        <v>143</v>
      </c>
      <c r="AC421" s="6" t="s">
        <v>137</v>
      </c>
      <c r="AD421" s="6" t="s">
        <v>137</v>
      </c>
      <c r="AE421" s="6" t="s">
        <v>11</v>
      </c>
      <c r="AF421" s="22">
        <v>0</v>
      </c>
      <c r="AG421" s="22">
        <v>1168881</v>
      </c>
      <c r="AH421" s="15" t="s">
        <v>137</v>
      </c>
      <c r="AI421" s="15" t="s">
        <v>137</v>
      </c>
      <c r="AJ421" s="6" t="s">
        <v>143</v>
      </c>
      <c r="AK421" s="6" t="s">
        <v>143</v>
      </c>
      <c r="AL421" s="15" t="s">
        <v>143</v>
      </c>
      <c r="AM421" s="15" t="s">
        <v>143</v>
      </c>
      <c r="AN421" s="15" t="s">
        <v>145</v>
      </c>
      <c r="AO421" s="15" t="s">
        <v>143</v>
      </c>
      <c r="AP421" s="6" t="s">
        <v>143</v>
      </c>
      <c r="AQ421" s="11" t="s">
        <v>143</v>
      </c>
      <c r="AR421" s="11">
        <v>1168881</v>
      </c>
    </row>
    <row r="422" spans="1:44" ht="15.6" x14ac:dyDescent="0.3">
      <c r="A422" s="12" t="s">
        <v>3444</v>
      </c>
      <c r="B422" s="6" t="s">
        <v>135</v>
      </c>
      <c r="C422" s="6" t="s">
        <v>57</v>
      </c>
      <c r="D422" s="32">
        <v>42522</v>
      </c>
      <c r="E422" s="6">
        <v>2016</v>
      </c>
      <c r="F422" s="6" t="s">
        <v>3445</v>
      </c>
      <c r="G422" s="6" t="s">
        <v>137</v>
      </c>
      <c r="H422" s="6" t="s">
        <v>137</v>
      </c>
      <c r="I422" s="6" t="s">
        <v>1642</v>
      </c>
      <c r="J422" s="6">
        <v>2</v>
      </c>
      <c r="K422" s="6" t="s">
        <v>3446</v>
      </c>
      <c r="L422" s="6" t="s">
        <v>137</v>
      </c>
      <c r="M422" s="6" t="s">
        <v>3447</v>
      </c>
      <c r="N422" s="6">
        <v>27894</v>
      </c>
      <c r="O422" s="6" t="s">
        <v>3448</v>
      </c>
      <c r="P422" s="6" t="s">
        <v>3449</v>
      </c>
      <c r="Q422" s="6" t="s">
        <v>143</v>
      </c>
      <c r="R422" s="6" t="s">
        <v>143</v>
      </c>
      <c r="S422" s="6" t="s">
        <v>143</v>
      </c>
      <c r="T422" s="6" t="s">
        <v>143</v>
      </c>
      <c r="U422" s="6" t="s">
        <v>186</v>
      </c>
      <c r="V422" s="26">
        <v>1377759</v>
      </c>
      <c r="W422" s="11" t="s">
        <v>137</v>
      </c>
      <c r="X422" s="11" t="s">
        <v>137</v>
      </c>
      <c r="Y422" s="6" t="s">
        <v>143</v>
      </c>
      <c r="Z422" s="6" t="s">
        <v>143</v>
      </c>
      <c r="AA422" s="15" t="s">
        <v>143</v>
      </c>
      <c r="AB422" s="15" t="s">
        <v>143</v>
      </c>
      <c r="AC422" s="6" t="s">
        <v>137</v>
      </c>
      <c r="AD422" s="6" t="s">
        <v>137</v>
      </c>
      <c r="AE422" s="6" t="s">
        <v>11</v>
      </c>
      <c r="AF422" s="22">
        <v>0</v>
      </c>
      <c r="AG422" s="22">
        <v>1377759</v>
      </c>
      <c r="AH422" s="15" t="s">
        <v>137</v>
      </c>
      <c r="AI422" s="15" t="s">
        <v>137</v>
      </c>
      <c r="AJ422" s="6" t="s">
        <v>143</v>
      </c>
      <c r="AK422" s="6" t="s">
        <v>143</v>
      </c>
      <c r="AL422" s="15" t="s">
        <v>143</v>
      </c>
      <c r="AM422" s="15" t="s">
        <v>143</v>
      </c>
      <c r="AN422" s="15" t="s">
        <v>145</v>
      </c>
      <c r="AO422" s="15" t="s">
        <v>143</v>
      </c>
      <c r="AP422" s="6" t="s">
        <v>143</v>
      </c>
      <c r="AQ422" s="11" t="s">
        <v>143</v>
      </c>
      <c r="AR422" s="11">
        <v>1377759</v>
      </c>
    </row>
    <row r="423" spans="1:44" ht="15.6" x14ac:dyDescent="0.3">
      <c r="A423" s="12" t="s">
        <v>3450</v>
      </c>
      <c r="B423" s="6" t="s">
        <v>135</v>
      </c>
      <c r="C423" s="6" t="s">
        <v>57</v>
      </c>
      <c r="D423" s="32">
        <v>42564</v>
      </c>
      <c r="E423" s="6">
        <v>2016</v>
      </c>
      <c r="F423" s="6" t="s">
        <v>3451</v>
      </c>
      <c r="G423" s="6" t="s">
        <v>137</v>
      </c>
      <c r="H423" s="6" t="s">
        <v>137</v>
      </c>
      <c r="I423" s="6" t="s">
        <v>1017</v>
      </c>
      <c r="J423" s="6">
        <v>1</v>
      </c>
      <c r="K423" s="6" t="s">
        <v>3452</v>
      </c>
      <c r="L423" s="6" t="s">
        <v>137</v>
      </c>
      <c r="M423" s="6" t="s">
        <v>3453</v>
      </c>
      <c r="N423" s="6">
        <v>27886</v>
      </c>
      <c r="O423" s="6" t="s">
        <v>3454</v>
      </c>
      <c r="P423" s="6" t="s">
        <v>3455</v>
      </c>
      <c r="Q423" s="6" t="s">
        <v>143</v>
      </c>
      <c r="R423" s="6" t="s">
        <v>143</v>
      </c>
      <c r="S423" s="6" t="s">
        <v>143</v>
      </c>
      <c r="T423" s="6" t="s">
        <v>143</v>
      </c>
      <c r="U423" s="6" t="s">
        <v>186</v>
      </c>
      <c r="V423" s="26">
        <v>949750</v>
      </c>
      <c r="W423" s="11" t="s">
        <v>137</v>
      </c>
      <c r="X423" s="11" t="s">
        <v>137</v>
      </c>
      <c r="Y423" s="6" t="s">
        <v>143</v>
      </c>
      <c r="Z423" s="6" t="s">
        <v>143</v>
      </c>
      <c r="AA423" s="15" t="s">
        <v>143</v>
      </c>
      <c r="AB423" s="15" t="s">
        <v>143</v>
      </c>
      <c r="AC423" s="6" t="s">
        <v>137</v>
      </c>
      <c r="AD423" s="6" t="s">
        <v>137</v>
      </c>
      <c r="AE423" s="6" t="s">
        <v>11</v>
      </c>
      <c r="AF423" s="22">
        <v>0</v>
      </c>
      <c r="AG423" s="22">
        <v>666381.25</v>
      </c>
      <c r="AH423" s="15" t="s">
        <v>137</v>
      </c>
      <c r="AI423" s="15" t="s">
        <v>137</v>
      </c>
      <c r="AJ423" s="6" t="s">
        <v>143</v>
      </c>
      <c r="AK423" s="6" t="s">
        <v>143</v>
      </c>
      <c r="AL423" s="15" t="s">
        <v>143</v>
      </c>
      <c r="AM423" s="15" t="s">
        <v>143</v>
      </c>
      <c r="AN423" s="15" t="s">
        <v>145</v>
      </c>
      <c r="AO423" s="15" t="s">
        <v>143</v>
      </c>
      <c r="AP423" s="6" t="s">
        <v>143</v>
      </c>
      <c r="AQ423" s="11" t="s">
        <v>143</v>
      </c>
      <c r="AR423" s="11">
        <v>666381.25</v>
      </c>
    </row>
    <row r="424" spans="1:44" ht="15.6" x14ac:dyDescent="0.3">
      <c r="A424" s="12" t="s">
        <v>3456</v>
      </c>
      <c r="B424" s="6" t="s">
        <v>135</v>
      </c>
      <c r="C424" s="6" t="s">
        <v>57</v>
      </c>
      <c r="D424" s="32">
        <v>42689</v>
      </c>
      <c r="E424" s="6">
        <v>2016</v>
      </c>
      <c r="F424" s="6" t="s">
        <v>3457</v>
      </c>
      <c r="G424" s="6" t="s">
        <v>137</v>
      </c>
      <c r="H424" s="6" t="s">
        <v>137</v>
      </c>
      <c r="I424" s="6" t="s">
        <v>805</v>
      </c>
      <c r="J424" s="6">
        <v>2</v>
      </c>
      <c r="K424" s="6" t="s">
        <v>3458</v>
      </c>
      <c r="L424" s="6" t="s">
        <v>137</v>
      </c>
      <c r="M424" s="6" t="s">
        <v>3459</v>
      </c>
      <c r="N424" s="6">
        <v>28560</v>
      </c>
      <c r="O424" s="6" t="s">
        <v>3460</v>
      </c>
      <c r="P424" s="6" t="s">
        <v>1285</v>
      </c>
      <c r="Q424" s="6" t="s">
        <v>143</v>
      </c>
      <c r="R424" s="6" t="s">
        <v>143</v>
      </c>
      <c r="S424" s="6" t="s">
        <v>143</v>
      </c>
      <c r="T424" s="6" t="s">
        <v>143</v>
      </c>
      <c r="U424" s="6" t="s">
        <v>647</v>
      </c>
      <c r="V424" s="26">
        <v>515000</v>
      </c>
      <c r="W424" s="11" t="s">
        <v>137</v>
      </c>
      <c r="X424" s="11" t="s">
        <v>137</v>
      </c>
      <c r="Y424" s="6" t="s">
        <v>143</v>
      </c>
      <c r="Z424" s="6" t="s">
        <v>143</v>
      </c>
      <c r="AA424" s="15" t="s">
        <v>143</v>
      </c>
      <c r="AB424" s="15" t="s">
        <v>143</v>
      </c>
      <c r="AC424" s="6" t="s">
        <v>137</v>
      </c>
      <c r="AD424" s="6" t="s">
        <v>137</v>
      </c>
      <c r="AE424" s="6" t="s">
        <v>11</v>
      </c>
      <c r="AF424" s="22">
        <v>0</v>
      </c>
      <c r="AG424" s="22">
        <v>515000</v>
      </c>
      <c r="AH424" s="15" t="s">
        <v>137</v>
      </c>
      <c r="AI424" s="15" t="s">
        <v>137</v>
      </c>
      <c r="AJ424" s="6" t="s">
        <v>143</v>
      </c>
      <c r="AK424" s="6" t="s">
        <v>143</v>
      </c>
      <c r="AL424" s="15" t="s">
        <v>143</v>
      </c>
      <c r="AM424" s="15" t="s">
        <v>143</v>
      </c>
      <c r="AN424" s="15" t="s">
        <v>145</v>
      </c>
      <c r="AO424" s="15" t="s">
        <v>143</v>
      </c>
      <c r="AP424" s="6" t="s">
        <v>143</v>
      </c>
      <c r="AQ424" s="11" t="s">
        <v>143</v>
      </c>
      <c r="AR424" s="11">
        <v>515000</v>
      </c>
    </row>
    <row r="425" spans="1:44" ht="15.6" x14ac:dyDescent="0.3">
      <c r="A425" s="12" t="s">
        <v>3461</v>
      </c>
      <c r="B425" s="6" t="s">
        <v>135</v>
      </c>
      <c r="C425" s="6" t="s">
        <v>57</v>
      </c>
      <c r="D425" s="32">
        <v>42705</v>
      </c>
      <c r="E425" s="6">
        <v>2016</v>
      </c>
      <c r="F425" s="6" t="s">
        <v>3462</v>
      </c>
      <c r="G425" s="6" t="s">
        <v>137</v>
      </c>
      <c r="H425" s="6" t="s">
        <v>137</v>
      </c>
      <c r="I425" s="6" t="s">
        <v>366</v>
      </c>
      <c r="J425" s="6">
        <v>1</v>
      </c>
      <c r="K425" s="6" t="s">
        <v>3463</v>
      </c>
      <c r="L425" s="6" t="s">
        <v>137</v>
      </c>
      <c r="M425" s="6" t="s">
        <v>2295</v>
      </c>
      <c r="N425" s="6">
        <v>28353</v>
      </c>
      <c r="O425" s="6" t="s">
        <v>2296</v>
      </c>
      <c r="P425" s="6" t="s">
        <v>3464</v>
      </c>
      <c r="Q425" s="6" t="s">
        <v>143</v>
      </c>
      <c r="R425" s="6" t="s">
        <v>143</v>
      </c>
      <c r="S425" s="6" t="s">
        <v>143</v>
      </c>
      <c r="T425" s="6" t="s">
        <v>143</v>
      </c>
      <c r="U425" s="6" t="s">
        <v>144</v>
      </c>
      <c r="V425" s="26">
        <v>708000</v>
      </c>
      <c r="W425" s="11" t="s">
        <v>137</v>
      </c>
      <c r="X425" s="11" t="s">
        <v>137</v>
      </c>
      <c r="Y425" s="6" t="s">
        <v>143</v>
      </c>
      <c r="Z425" s="6" t="s">
        <v>143</v>
      </c>
      <c r="AA425" s="15" t="s">
        <v>143</v>
      </c>
      <c r="AB425" s="15" t="s">
        <v>143</v>
      </c>
      <c r="AC425" s="6" t="s">
        <v>137</v>
      </c>
      <c r="AD425" s="6" t="s">
        <v>137</v>
      </c>
      <c r="AE425" s="6" t="s">
        <v>11</v>
      </c>
      <c r="AF425" s="22">
        <v>0</v>
      </c>
      <c r="AG425" s="22">
        <v>655695</v>
      </c>
      <c r="AH425" s="15" t="s">
        <v>137</v>
      </c>
      <c r="AI425" s="15" t="s">
        <v>137</v>
      </c>
      <c r="AJ425" s="6" t="s">
        <v>143</v>
      </c>
      <c r="AK425" s="6" t="s">
        <v>143</v>
      </c>
      <c r="AL425" s="15" t="s">
        <v>143</v>
      </c>
      <c r="AM425" s="15" t="s">
        <v>143</v>
      </c>
      <c r="AN425" s="15" t="s">
        <v>145</v>
      </c>
      <c r="AO425" s="15" t="s">
        <v>143</v>
      </c>
      <c r="AP425" s="6" t="s">
        <v>143</v>
      </c>
      <c r="AQ425" s="11" t="s">
        <v>143</v>
      </c>
      <c r="AR425" s="11">
        <v>655695</v>
      </c>
    </row>
    <row r="426" spans="1:44" ht="15.6" x14ac:dyDescent="0.3">
      <c r="A426" s="12" t="s">
        <v>3465</v>
      </c>
      <c r="B426" s="6" t="s">
        <v>135</v>
      </c>
      <c r="C426" s="6" t="s">
        <v>57</v>
      </c>
      <c r="D426" s="32">
        <v>42732</v>
      </c>
      <c r="E426" s="6">
        <v>2016</v>
      </c>
      <c r="F426" s="6" t="s">
        <v>3466</v>
      </c>
      <c r="G426" s="6" t="s">
        <v>3466</v>
      </c>
      <c r="H426" s="6" t="s">
        <v>72</v>
      </c>
      <c r="I426" s="6" t="s">
        <v>98</v>
      </c>
      <c r="J426" s="6">
        <v>2</v>
      </c>
      <c r="K426" s="6" t="s">
        <v>3467</v>
      </c>
      <c r="L426" s="6" t="s">
        <v>137</v>
      </c>
      <c r="M426" s="6" t="s">
        <v>3468</v>
      </c>
      <c r="N426" s="6">
        <v>28690</v>
      </c>
      <c r="O426" s="6" t="s">
        <v>3469</v>
      </c>
      <c r="P426" s="6" t="s">
        <v>3470</v>
      </c>
      <c r="Q426" s="6">
        <v>313310</v>
      </c>
      <c r="R426" s="6" t="s">
        <v>143</v>
      </c>
      <c r="S426" s="6" t="s">
        <v>77</v>
      </c>
      <c r="T426" s="6" t="s">
        <v>143</v>
      </c>
      <c r="U426" s="6" t="s">
        <v>178</v>
      </c>
      <c r="V426" s="26">
        <v>898425</v>
      </c>
      <c r="W426" s="11" t="s">
        <v>137</v>
      </c>
      <c r="X426" s="11" t="s">
        <v>137</v>
      </c>
      <c r="Y426" s="6" t="s">
        <v>143</v>
      </c>
      <c r="Z426" s="6" t="s">
        <v>143</v>
      </c>
      <c r="AA426" s="15" t="s">
        <v>143</v>
      </c>
      <c r="AB426" s="15" t="s">
        <v>143</v>
      </c>
      <c r="AC426" s="6" t="s">
        <v>137</v>
      </c>
      <c r="AD426" s="6" t="s">
        <v>137</v>
      </c>
      <c r="AE426" s="6" t="s">
        <v>11</v>
      </c>
      <c r="AF426" s="22">
        <v>0</v>
      </c>
      <c r="AG426" s="22">
        <v>702114</v>
      </c>
      <c r="AH426" s="15" t="s">
        <v>137</v>
      </c>
      <c r="AI426" s="15" t="s">
        <v>137</v>
      </c>
      <c r="AJ426" s="6" t="s">
        <v>143</v>
      </c>
      <c r="AK426" s="6" t="s">
        <v>143</v>
      </c>
      <c r="AL426" s="15" t="s">
        <v>143</v>
      </c>
      <c r="AM426" s="15" t="s">
        <v>143</v>
      </c>
      <c r="AN426" s="15" t="s">
        <v>145</v>
      </c>
      <c r="AO426" s="15" t="s">
        <v>143</v>
      </c>
      <c r="AP426" s="6" t="s">
        <v>143</v>
      </c>
      <c r="AQ426" s="11" t="s">
        <v>143</v>
      </c>
      <c r="AR426" s="11">
        <v>702114</v>
      </c>
    </row>
    <row r="427" spans="1:44" ht="15.6" x14ac:dyDescent="0.3">
      <c r="A427" s="12" t="s">
        <v>3181</v>
      </c>
      <c r="B427" s="12" t="s">
        <v>254</v>
      </c>
      <c r="C427" s="12" t="s">
        <v>72</v>
      </c>
      <c r="D427" s="17" t="s">
        <v>3471</v>
      </c>
      <c r="E427" s="12">
        <v>2016</v>
      </c>
      <c r="F427" s="12" t="s">
        <v>3472</v>
      </c>
      <c r="G427" s="12" t="s">
        <v>3183</v>
      </c>
      <c r="H427" s="12" t="s">
        <v>57</v>
      </c>
      <c r="I427" s="12" t="s">
        <v>1720</v>
      </c>
      <c r="J427" s="12">
        <v>3</v>
      </c>
      <c r="K427" s="12" t="s">
        <v>3473</v>
      </c>
      <c r="L427" s="12" t="s">
        <v>57</v>
      </c>
      <c r="M427" s="12" t="s">
        <v>3474</v>
      </c>
      <c r="N427" s="12" t="s">
        <v>3475</v>
      </c>
      <c r="O427" s="12" t="s">
        <v>3476</v>
      </c>
      <c r="P427" s="12" t="s">
        <v>3477</v>
      </c>
      <c r="Q427" s="12">
        <v>331523</v>
      </c>
      <c r="R427" s="12" t="s">
        <v>263</v>
      </c>
      <c r="S427" s="12" t="s">
        <v>77</v>
      </c>
      <c r="T427" s="12" t="s">
        <v>263</v>
      </c>
      <c r="U427" s="12" t="s">
        <v>3478</v>
      </c>
      <c r="V427" s="27">
        <v>5676000</v>
      </c>
      <c r="W427" s="27">
        <v>4257000</v>
      </c>
      <c r="X427" s="27">
        <v>1419000</v>
      </c>
      <c r="Y427" s="12">
        <v>315</v>
      </c>
      <c r="Z427" s="12">
        <v>0</v>
      </c>
      <c r="AA427" s="23">
        <v>42964</v>
      </c>
      <c r="AB427" s="23">
        <v>109995861</v>
      </c>
      <c r="AC427" s="12">
        <v>5</v>
      </c>
      <c r="AD427" s="12">
        <v>12</v>
      </c>
      <c r="AE427" s="12" t="s">
        <v>9</v>
      </c>
      <c r="AF427" s="23">
        <v>3456000</v>
      </c>
      <c r="AG427" s="23">
        <v>567464</v>
      </c>
      <c r="AH427" s="23">
        <v>1152000</v>
      </c>
      <c r="AI427" s="23">
        <v>189154</v>
      </c>
      <c r="AJ427" s="12">
        <v>304</v>
      </c>
      <c r="AK427" s="12">
        <v>1</v>
      </c>
      <c r="AL427" s="23">
        <v>55526</v>
      </c>
      <c r="AM427" s="23">
        <v>176174422</v>
      </c>
      <c r="AN427" s="23" t="s">
        <v>263</v>
      </c>
      <c r="AO427" s="23" t="s">
        <v>3479</v>
      </c>
      <c r="AP427" s="12" t="s">
        <v>3480</v>
      </c>
      <c r="AQ427" s="27" t="s">
        <v>3481</v>
      </c>
      <c r="AR427" s="11">
        <f t="shared" ref="AR427:AR443" si="6">IFERROR(AG427-AN427,AG427)</f>
        <v>567464</v>
      </c>
    </row>
    <row r="428" spans="1:44" ht="15.6" x14ac:dyDescent="0.3">
      <c r="A428" s="12" t="s">
        <v>3482</v>
      </c>
      <c r="B428" s="12" t="s">
        <v>254</v>
      </c>
      <c r="C428" s="12" t="s">
        <v>57</v>
      </c>
      <c r="D428" s="17" t="s">
        <v>3483</v>
      </c>
      <c r="E428" s="12">
        <v>2016</v>
      </c>
      <c r="F428" s="12" t="s">
        <v>3484</v>
      </c>
      <c r="G428" s="12" t="s">
        <v>3485</v>
      </c>
      <c r="H428" s="12" t="s">
        <v>57</v>
      </c>
      <c r="I428" s="12" t="s">
        <v>743</v>
      </c>
      <c r="J428" s="12">
        <v>3</v>
      </c>
      <c r="K428" s="12" t="s">
        <v>3486</v>
      </c>
      <c r="L428" s="12" t="s">
        <v>57</v>
      </c>
      <c r="M428" s="12" t="s">
        <v>3487</v>
      </c>
      <c r="N428" s="12" t="s">
        <v>3488</v>
      </c>
      <c r="O428" s="12" t="s">
        <v>3489</v>
      </c>
      <c r="P428" s="12" t="s">
        <v>3490</v>
      </c>
      <c r="Q428" s="12">
        <v>522320</v>
      </c>
      <c r="R428" s="12" t="s">
        <v>263</v>
      </c>
      <c r="S428" s="12" t="s">
        <v>717</v>
      </c>
      <c r="T428" s="12" t="s">
        <v>263</v>
      </c>
      <c r="U428" s="12" t="s">
        <v>3491</v>
      </c>
      <c r="V428" s="27">
        <v>3730000</v>
      </c>
      <c r="W428" s="27">
        <v>2797500</v>
      </c>
      <c r="X428" s="27">
        <v>932500</v>
      </c>
      <c r="Y428" s="12">
        <v>360</v>
      </c>
      <c r="Z428" s="12">
        <v>0</v>
      </c>
      <c r="AA428" s="23">
        <v>50929</v>
      </c>
      <c r="AB428" s="23" t="s">
        <v>263</v>
      </c>
      <c r="AC428" s="12">
        <v>4</v>
      </c>
      <c r="AD428" s="12">
        <v>12</v>
      </c>
      <c r="AE428" s="12" t="s">
        <v>706</v>
      </c>
      <c r="AF428" s="23">
        <v>0</v>
      </c>
      <c r="AG428" s="23">
        <v>0</v>
      </c>
      <c r="AH428" s="23">
        <v>0</v>
      </c>
      <c r="AI428" s="23">
        <v>0</v>
      </c>
      <c r="AJ428" s="12" t="s">
        <v>266</v>
      </c>
      <c r="AK428" s="12" t="s">
        <v>266</v>
      </c>
      <c r="AL428" s="23" t="s">
        <v>266</v>
      </c>
      <c r="AM428" s="23" t="s">
        <v>266</v>
      </c>
      <c r="AN428" s="23" t="s">
        <v>263</v>
      </c>
      <c r="AO428" s="23">
        <v>100427</v>
      </c>
      <c r="AP428" s="12" t="s">
        <v>267</v>
      </c>
      <c r="AQ428" s="27">
        <v>0</v>
      </c>
      <c r="AR428" s="11">
        <f t="shared" si="6"/>
        <v>0</v>
      </c>
    </row>
    <row r="429" spans="1:44" ht="15.6" x14ac:dyDescent="0.3">
      <c r="A429" s="12" t="s">
        <v>3492</v>
      </c>
      <c r="B429" s="12" t="s">
        <v>254</v>
      </c>
      <c r="C429" s="12" t="s">
        <v>57</v>
      </c>
      <c r="D429" s="17" t="s">
        <v>3493</v>
      </c>
      <c r="E429" s="12">
        <v>2016</v>
      </c>
      <c r="F429" s="12" t="s">
        <v>3494</v>
      </c>
      <c r="G429" s="12" t="s">
        <v>3495</v>
      </c>
      <c r="H429" s="12" t="s">
        <v>72</v>
      </c>
      <c r="I429" s="12" t="s">
        <v>743</v>
      </c>
      <c r="J429" s="12">
        <v>3</v>
      </c>
      <c r="K429" s="12" t="s">
        <v>3496</v>
      </c>
      <c r="L429" s="12" t="s">
        <v>57</v>
      </c>
      <c r="M429" s="12" t="s">
        <v>3497</v>
      </c>
      <c r="N429" s="12" t="s">
        <v>3498</v>
      </c>
      <c r="O429" s="12" t="s">
        <v>3499</v>
      </c>
      <c r="P429" s="12" t="s">
        <v>3500</v>
      </c>
      <c r="Q429" s="12">
        <v>551114</v>
      </c>
      <c r="R429" s="12" t="s">
        <v>263</v>
      </c>
      <c r="S429" s="12" t="s">
        <v>408</v>
      </c>
      <c r="T429" s="12" t="s">
        <v>263</v>
      </c>
      <c r="U429" s="12" t="s">
        <v>2419</v>
      </c>
      <c r="V429" s="27">
        <v>1634000</v>
      </c>
      <c r="W429" s="27">
        <v>1225500</v>
      </c>
      <c r="X429" s="27">
        <v>408500</v>
      </c>
      <c r="Y429" s="12">
        <v>101</v>
      </c>
      <c r="Z429" s="12">
        <v>30</v>
      </c>
      <c r="AA429" s="23">
        <v>86623</v>
      </c>
      <c r="AB429" s="23">
        <v>10597500</v>
      </c>
      <c r="AC429" s="12">
        <v>5</v>
      </c>
      <c r="AD429" s="12">
        <v>12</v>
      </c>
      <c r="AE429" s="12" t="s">
        <v>706</v>
      </c>
      <c r="AF429" s="23">
        <v>0</v>
      </c>
      <c r="AG429" s="23">
        <v>0</v>
      </c>
      <c r="AH429" s="23">
        <v>0</v>
      </c>
      <c r="AI429" s="23">
        <v>0</v>
      </c>
      <c r="AJ429" s="12" t="s">
        <v>266</v>
      </c>
      <c r="AK429" s="12" t="s">
        <v>266</v>
      </c>
      <c r="AL429" s="23" t="s">
        <v>266</v>
      </c>
      <c r="AM429" s="23" t="s">
        <v>266</v>
      </c>
      <c r="AN429" s="23" t="s">
        <v>263</v>
      </c>
      <c r="AO429" s="23">
        <v>120738</v>
      </c>
      <c r="AP429" s="12" t="s">
        <v>267</v>
      </c>
      <c r="AQ429" s="27">
        <v>0</v>
      </c>
      <c r="AR429" s="11">
        <f t="shared" si="6"/>
        <v>0</v>
      </c>
    </row>
    <row r="430" spans="1:44" ht="15.6" x14ac:dyDescent="0.3">
      <c r="A430" s="12" t="s">
        <v>3501</v>
      </c>
      <c r="B430" s="12" t="s">
        <v>254</v>
      </c>
      <c r="C430" s="12" t="s">
        <v>57</v>
      </c>
      <c r="D430" s="17" t="s">
        <v>3502</v>
      </c>
      <c r="E430" s="12">
        <v>2016</v>
      </c>
      <c r="F430" s="12" t="s">
        <v>3503</v>
      </c>
      <c r="G430" s="12" t="s">
        <v>3504</v>
      </c>
      <c r="H430" s="12" t="s">
        <v>72</v>
      </c>
      <c r="I430" s="12" t="s">
        <v>701</v>
      </c>
      <c r="J430" s="12">
        <v>3</v>
      </c>
      <c r="K430" s="12" t="s">
        <v>3505</v>
      </c>
      <c r="L430" s="12" t="s">
        <v>57</v>
      </c>
      <c r="M430" s="12" t="s">
        <v>3506</v>
      </c>
      <c r="N430" s="12" t="s">
        <v>1316</v>
      </c>
      <c r="O430" s="12" t="s">
        <v>3507</v>
      </c>
      <c r="P430" s="12" t="s">
        <v>3508</v>
      </c>
      <c r="Q430" s="12">
        <v>541711</v>
      </c>
      <c r="R430" s="12">
        <v>325412</v>
      </c>
      <c r="S430" s="12" t="s">
        <v>728</v>
      </c>
      <c r="T430" s="12" t="s">
        <v>77</v>
      </c>
      <c r="U430" s="12" t="s">
        <v>2440</v>
      </c>
      <c r="V430" s="27">
        <v>5073000</v>
      </c>
      <c r="W430" s="27">
        <v>3804750</v>
      </c>
      <c r="X430" s="27">
        <v>1268250</v>
      </c>
      <c r="Y430" s="12">
        <v>248</v>
      </c>
      <c r="Z430" s="12">
        <v>14</v>
      </c>
      <c r="AA430" s="23">
        <v>55832</v>
      </c>
      <c r="AB430" s="23">
        <v>28530000</v>
      </c>
      <c r="AC430" s="12">
        <v>4</v>
      </c>
      <c r="AD430" s="12">
        <v>12</v>
      </c>
      <c r="AE430" s="12" t="s">
        <v>2039</v>
      </c>
      <c r="AF430" s="23">
        <v>0</v>
      </c>
      <c r="AG430" s="23">
        <v>0</v>
      </c>
      <c r="AH430" s="23">
        <v>0</v>
      </c>
      <c r="AI430" s="23">
        <v>0</v>
      </c>
      <c r="AJ430" s="12">
        <v>80</v>
      </c>
      <c r="AK430" s="12">
        <v>14</v>
      </c>
      <c r="AL430" s="23">
        <v>62066</v>
      </c>
      <c r="AM430" s="23">
        <v>0</v>
      </c>
      <c r="AN430" s="23" t="s">
        <v>263</v>
      </c>
      <c r="AO430" s="23">
        <v>200000</v>
      </c>
      <c r="AP430" s="12" t="s">
        <v>707</v>
      </c>
      <c r="AQ430" s="27">
        <v>0</v>
      </c>
      <c r="AR430" s="11">
        <f t="shared" si="6"/>
        <v>0</v>
      </c>
    </row>
    <row r="431" spans="1:44" ht="15.6" x14ac:dyDescent="0.3">
      <c r="A431" s="12" t="s">
        <v>3509</v>
      </c>
      <c r="B431" s="12" t="s">
        <v>254</v>
      </c>
      <c r="C431" s="12" t="s">
        <v>57</v>
      </c>
      <c r="D431" s="17" t="s">
        <v>3510</v>
      </c>
      <c r="E431" s="12">
        <v>2016</v>
      </c>
      <c r="F431" s="12" t="s">
        <v>3511</v>
      </c>
      <c r="G431" s="12" t="s">
        <v>3512</v>
      </c>
      <c r="H431" s="12" t="s">
        <v>72</v>
      </c>
      <c r="I431" s="12" t="s">
        <v>432</v>
      </c>
      <c r="J431" s="12">
        <v>3</v>
      </c>
      <c r="K431" s="12" t="s">
        <v>3513</v>
      </c>
      <c r="L431" s="12" t="s">
        <v>72</v>
      </c>
      <c r="M431" s="12" t="s">
        <v>3514</v>
      </c>
      <c r="N431" s="12" t="s">
        <v>3515</v>
      </c>
      <c r="O431" s="12" t="s">
        <v>3516</v>
      </c>
      <c r="P431" s="12" t="s">
        <v>3517</v>
      </c>
      <c r="Q431" s="12">
        <v>511210</v>
      </c>
      <c r="R431" s="12">
        <v>611420</v>
      </c>
      <c r="S431" s="12" t="s">
        <v>1335</v>
      </c>
      <c r="T431" s="12" t="s">
        <v>3518</v>
      </c>
      <c r="U431" s="12" t="s">
        <v>3519</v>
      </c>
      <c r="V431" s="27">
        <v>7151000</v>
      </c>
      <c r="W431" s="27">
        <v>5363250</v>
      </c>
      <c r="X431" s="27">
        <v>1787750</v>
      </c>
      <c r="Y431" s="12">
        <v>423</v>
      </c>
      <c r="Z431" s="12">
        <v>315</v>
      </c>
      <c r="AA431" s="23">
        <v>75805</v>
      </c>
      <c r="AB431" s="23">
        <v>0</v>
      </c>
      <c r="AC431" s="12">
        <v>5</v>
      </c>
      <c r="AD431" s="12">
        <v>12</v>
      </c>
      <c r="AE431" s="12" t="s">
        <v>9</v>
      </c>
      <c r="AF431" s="23">
        <v>3885000</v>
      </c>
      <c r="AG431" s="23">
        <v>347305</v>
      </c>
      <c r="AH431" s="23">
        <v>1295000</v>
      </c>
      <c r="AI431" s="23">
        <v>115767</v>
      </c>
      <c r="AJ431" s="12">
        <v>273</v>
      </c>
      <c r="AK431" s="12">
        <v>315</v>
      </c>
      <c r="AL431" s="23">
        <v>109413</v>
      </c>
      <c r="AM431" s="23">
        <v>0</v>
      </c>
      <c r="AN431" s="23" t="s">
        <v>263</v>
      </c>
      <c r="AO431" s="23">
        <v>364500</v>
      </c>
      <c r="AP431" s="12" t="s">
        <v>718</v>
      </c>
      <c r="AQ431" s="27">
        <v>0</v>
      </c>
      <c r="AR431" s="11">
        <f t="shared" si="6"/>
        <v>347305</v>
      </c>
    </row>
    <row r="432" spans="1:44" ht="15.6" x14ac:dyDescent="0.3">
      <c r="A432" s="12" t="s">
        <v>3520</v>
      </c>
      <c r="B432" s="12" t="s">
        <v>254</v>
      </c>
      <c r="C432" s="12" t="s">
        <v>57</v>
      </c>
      <c r="D432" s="17" t="s">
        <v>3521</v>
      </c>
      <c r="E432" s="12">
        <v>2016</v>
      </c>
      <c r="F432" s="12" t="s">
        <v>3522</v>
      </c>
      <c r="G432" s="12" t="s">
        <v>3523</v>
      </c>
      <c r="H432" s="12" t="s">
        <v>72</v>
      </c>
      <c r="I432" s="12" t="s">
        <v>1017</v>
      </c>
      <c r="J432" s="12">
        <v>1</v>
      </c>
      <c r="K432" s="12" t="s">
        <v>3524</v>
      </c>
      <c r="L432" s="12" t="s">
        <v>57</v>
      </c>
      <c r="M432" s="12" t="s">
        <v>3525</v>
      </c>
      <c r="N432" s="12" t="s">
        <v>3526</v>
      </c>
      <c r="O432" s="12" t="s">
        <v>3527</v>
      </c>
      <c r="P432" s="12" t="s">
        <v>3528</v>
      </c>
      <c r="Q432" s="12">
        <v>488210</v>
      </c>
      <c r="R432" s="12" t="s">
        <v>263</v>
      </c>
      <c r="S432" s="12" t="s">
        <v>328</v>
      </c>
      <c r="T432" s="12" t="s">
        <v>263</v>
      </c>
      <c r="U432" s="12" t="s">
        <v>3529</v>
      </c>
      <c r="V432" s="27">
        <v>4310000</v>
      </c>
      <c r="W432" s="27">
        <v>4310000</v>
      </c>
      <c r="X432" s="27">
        <v>0</v>
      </c>
      <c r="Y432" s="12">
        <v>134</v>
      </c>
      <c r="Z432" s="12">
        <v>876</v>
      </c>
      <c r="AA432" s="23">
        <v>57642</v>
      </c>
      <c r="AB432" s="23">
        <v>144000000</v>
      </c>
      <c r="AC432" s="12">
        <v>5</v>
      </c>
      <c r="AD432" s="12">
        <v>12</v>
      </c>
      <c r="AE432" s="12" t="s">
        <v>2039</v>
      </c>
      <c r="AF432" s="23">
        <v>0</v>
      </c>
      <c r="AG432" s="23">
        <v>0</v>
      </c>
      <c r="AH432" s="23">
        <v>0</v>
      </c>
      <c r="AI432" s="23">
        <v>0</v>
      </c>
      <c r="AJ432" s="12" t="s">
        <v>266</v>
      </c>
      <c r="AK432" s="12" t="s">
        <v>266</v>
      </c>
      <c r="AL432" s="23" t="s">
        <v>266</v>
      </c>
      <c r="AM432" s="23" t="s">
        <v>266</v>
      </c>
      <c r="AN432" s="23" t="s">
        <v>263</v>
      </c>
      <c r="AO432" s="23">
        <v>0</v>
      </c>
      <c r="AP432" s="12">
        <v>0</v>
      </c>
      <c r="AQ432" s="27">
        <v>0</v>
      </c>
      <c r="AR432" s="11">
        <f t="shared" si="6"/>
        <v>0</v>
      </c>
    </row>
    <row r="433" spans="1:44" ht="15.6" x14ac:dyDescent="0.3">
      <c r="A433" s="12" t="s">
        <v>3530</v>
      </c>
      <c r="B433" s="12" t="s">
        <v>254</v>
      </c>
      <c r="C433" s="12" t="s">
        <v>57</v>
      </c>
      <c r="D433" s="17" t="s">
        <v>3531</v>
      </c>
      <c r="E433" s="12">
        <v>2016</v>
      </c>
      <c r="F433" s="12" t="s">
        <v>3532</v>
      </c>
      <c r="G433" s="12" t="s">
        <v>3533</v>
      </c>
      <c r="H433" s="12" t="s">
        <v>72</v>
      </c>
      <c r="I433" s="12" t="s">
        <v>533</v>
      </c>
      <c r="J433" s="12">
        <v>2</v>
      </c>
      <c r="K433" s="12" t="s">
        <v>3534</v>
      </c>
      <c r="L433" s="12" t="s">
        <v>57</v>
      </c>
      <c r="M433" s="12" t="s">
        <v>3535</v>
      </c>
      <c r="N433" s="12" t="s">
        <v>3536</v>
      </c>
      <c r="O433" s="12" t="s">
        <v>3537</v>
      </c>
      <c r="P433" s="12" t="s">
        <v>3538</v>
      </c>
      <c r="Q433" s="12">
        <v>332312</v>
      </c>
      <c r="R433" s="12" t="s">
        <v>263</v>
      </c>
      <c r="S433" s="12" t="s">
        <v>77</v>
      </c>
      <c r="T433" s="12" t="s">
        <v>263</v>
      </c>
      <c r="U433" s="12" t="s">
        <v>2440</v>
      </c>
      <c r="V433" s="27">
        <v>2183000</v>
      </c>
      <c r="W433" s="27">
        <v>1964700</v>
      </c>
      <c r="X433" s="27">
        <v>218300</v>
      </c>
      <c r="Y433" s="12">
        <v>185</v>
      </c>
      <c r="Z433" s="12">
        <v>2</v>
      </c>
      <c r="AA433" s="23">
        <v>41890</v>
      </c>
      <c r="AB433" s="23">
        <v>16968983</v>
      </c>
      <c r="AC433" s="12">
        <v>2</v>
      </c>
      <c r="AD433" s="12">
        <v>12</v>
      </c>
      <c r="AE433" s="12" t="s">
        <v>2039</v>
      </c>
      <c r="AF433" s="23">
        <v>0</v>
      </c>
      <c r="AG433" s="23">
        <v>0</v>
      </c>
      <c r="AH433" s="23">
        <v>0</v>
      </c>
      <c r="AI433" s="23">
        <v>0</v>
      </c>
      <c r="AJ433" s="12">
        <v>85</v>
      </c>
      <c r="AK433" s="12">
        <v>2</v>
      </c>
      <c r="AL433" s="23">
        <v>47303</v>
      </c>
      <c r="AM433" s="23">
        <v>15630283</v>
      </c>
      <c r="AN433" s="23" t="s">
        <v>263</v>
      </c>
      <c r="AO433" s="23">
        <v>1165000</v>
      </c>
      <c r="AP433" s="12" t="s">
        <v>3539</v>
      </c>
      <c r="AQ433" s="27">
        <v>0</v>
      </c>
      <c r="AR433" s="11">
        <f t="shared" si="6"/>
        <v>0</v>
      </c>
    </row>
    <row r="434" spans="1:44" ht="15.6" x14ac:dyDescent="0.3">
      <c r="A434" s="12" t="s">
        <v>3540</v>
      </c>
      <c r="B434" s="12" t="s">
        <v>254</v>
      </c>
      <c r="C434" s="12" t="s">
        <v>57</v>
      </c>
      <c r="D434" s="17" t="s">
        <v>3541</v>
      </c>
      <c r="E434" s="12">
        <v>2016</v>
      </c>
      <c r="F434" s="12" t="s">
        <v>3542</v>
      </c>
      <c r="G434" s="12" t="s">
        <v>3543</v>
      </c>
      <c r="H434" s="12" t="s">
        <v>72</v>
      </c>
      <c r="I434" s="12" t="s">
        <v>1461</v>
      </c>
      <c r="J434" s="12">
        <v>3</v>
      </c>
      <c r="K434" s="12" t="s">
        <v>3544</v>
      </c>
      <c r="L434" s="12" t="s">
        <v>57</v>
      </c>
      <c r="M434" s="12" t="s">
        <v>3545</v>
      </c>
      <c r="N434" s="12" t="s">
        <v>3546</v>
      </c>
      <c r="O434" s="12" t="s">
        <v>3547</v>
      </c>
      <c r="P434" s="12" t="s">
        <v>3548</v>
      </c>
      <c r="Q434" s="12">
        <v>325411</v>
      </c>
      <c r="R434" s="12" t="s">
        <v>263</v>
      </c>
      <c r="S434" s="12" t="s">
        <v>77</v>
      </c>
      <c r="T434" s="12" t="s">
        <v>263</v>
      </c>
      <c r="U434" s="12" t="s">
        <v>2946</v>
      </c>
      <c r="V434" s="27">
        <v>6536000</v>
      </c>
      <c r="W434" s="27">
        <v>4902000</v>
      </c>
      <c r="X434" s="27">
        <v>1634000</v>
      </c>
      <c r="Y434" s="12">
        <v>496</v>
      </c>
      <c r="Z434" s="12">
        <v>57</v>
      </c>
      <c r="AA434" s="23">
        <v>45734</v>
      </c>
      <c r="AB434" s="23">
        <v>18360000</v>
      </c>
      <c r="AC434" s="12">
        <v>4</v>
      </c>
      <c r="AD434" s="12">
        <v>12</v>
      </c>
      <c r="AE434" s="12" t="s">
        <v>9</v>
      </c>
      <c r="AF434" s="23">
        <v>4455000</v>
      </c>
      <c r="AG434" s="23">
        <v>0</v>
      </c>
      <c r="AH434" s="23">
        <v>1485000</v>
      </c>
      <c r="AI434" s="23">
        <v>0</v>
      </c>
      <c r="AJ434" s="12">
        <v>74</v>
      </c>
      <c r="AK434" s="12">
        <v>57</v>
      </c>
      <c r="AL434" s="23">
        <v>45985</v>
      </c>
      <c r="AM434" s="23">
        <v>0</v>
      </c>
      <c r="AN434" s="23" t="s">
        <v>263</v>
      </c>
      <c r="AO434" s="23">
        <v>881960</v>
      </c>
      <c r="AP434" s="12" t="s">
        <v>267</v>
      </c>
      <c r="AQ434" s="27">
        <v>0</v>
      </c>
      <c r="AR434" s="11">
        <f t="shared" si="6"/>
        <v>0</v>
      </c>
    </row>
    <row r="435" spans="1:44" ht="15.6" x14ac:dyDescent="0.3">
      <c r="A435" s="12" t="s">
        <v>3549</v>
      </c>
      <c r="B435" s="12" t="s">
        <v>254</v>
      </c>
      <c r="C435" s="12" t="s">
        <v>57</v>
      </c>
      <c r="D435" s="17" t="s">
        <v>3550</v>
      </c>
      <c r="E435" s="12">
        <v>2016</v>
      </c>
      <c r="F435" s="12" t="s">
        <v>3551</v>
      </c>
      <c r="G435" s="12" t="s">
        <v>3552</v>
      </c>
      <c r="H435" s="12" t="s">
        <v>72</v>
      </c>
      <c r="I435" s="12" t="s">
        <v>3553</v>
      </c>
      <c r="J435" s="12" t="s">
        <v>3554</v>
      </c>
      <c r="K435" s="12" t="s">
        <v>3555</v>
      </c>
      <c r="L435" s="12" t="s">
        <v>72</v>
      </c>
      <c r="M435" s="12" t="s">
        <v>952</v>
      </c>
      <c r="N435" s="12" t="s">
        <v>3556</v>
      </c>
      <c r="O435" s="12" t="s">
        <v>3557</v>
      </c>
      <c r="P435" s="12" t="s">
        <v>955</v>
      </c>
      <c r="Q435" s="12">
        <v>335921</v>
      </c>
      <c r="R435" s="12" t="s">
        <v>263</v>
      </c>
      <c r="S435" s="12" t="s">
        <v>77</v>
      </c>
      <c r="T435" s="12" t="s">
        <v>263</v>
      </c>
      <c r="U435" s="12" t="s">
        <v>2440</v>
      </c>
      <c r="V435" s="27">
        <v>2572000</v>
      </c>
      <c r="W435" s="27">
        <v>1929000</v>
      </c>
      <c r="X435" s="27">
        <v>643000</v>
      </c>
      <c r="Y435" s="12">
        <v>205</v>
      </c>
      <c r="Z435" s="12">
        <v>1243</v>
      </c>
      <c r="AA435" s="23">
        <v>52336</v>
      </c>
      <c r="AB435" s="23">
        <v>75127500</v>
      </c>
      <c r="AC435" s="12">
        <v>4</v>
      </c>
      <c r="AD435" s="12">
        <v>12</v>
      </c>
      <c r="AE435" s="12" t="s">
        <v>9</v>
      </c>
      <c r="AF435" s="23">
        <v>1633500</v>
      </c>
      <c r="AG435" s="23">
        <v>283658</v>
      </c>
      <c r="AH435" s="23">
        <v>544500</v>
      </c>
      <c r="AI435" s="23">
        <v>94553</v>
      </c>
      <c r="AJ435" s="12">
        <v>141</v>
      </c>
      <c r="AK435" s="12">
        <v>1243</v>
      </c>
      <c r="AL435" s="23">
        <v>94257</v>
      </c>
      <c r="AM435" s="23">
        <v>96290656</v>
      </c>
      <c r="AN435" s="23" t="s">
        <v>263</v>
      </c>
      <c r="AO435" s="23">
        <v>1739702</v>
      </c>
      <c r="AP435" s="12" t="s">
        <v>1999</v>
      </c>
      <c r="AQ435" s="27">
        <v>682239.8</v>
      </c>
      <c r="AR435" s="11">
        <f t="shared" si="6"/>
        <v>283658</v>
      </c>
    </row>
    <row r="436" spans="1:44" ht="15.6" x14ac:dyDescent="0.3">
      <c r="A436" s="12" t="s">
        <v>3558</v>
      </c>
      <c r="B436" s="12" t="s">
        <v>254</v>
      </c>
      <c r="C436" s="12" t="s">
        <v>57</v>
      </c>
      <c r="D436" s="17" t="s">
        <v>3559</v>
      </c>
      <c r="E436" s="12">
        <v>2016</v>
      </c>
      <c r="F436" s="12" t="s">
        <v>3560</v>
      </c>
      <c r="G436" s="12" t="s">
        <v>3561</v>
      </c>
      <c r="H436" s="12" t="s">
        <v>72</v>
      </c>
      <c r="I436" s="12" t="s">
        <v>60</v>
      </c>
      <c r="J436" s="12">
        <v>2</v>
      </c>
      <c r="K436" s="12" t="s">
        <v>3562</v>
      </c>
      <c r="L436" s="12" t="s">
        <v>72</v>
      </c>
      <c r="M436" s="12" t="s">
        <v>3562</v>
      </c>
      <c r="N436" s="12" t="s">
        <v>3563</v>
      </c>
      <c r="O436" s="12" t="s">
        <v>3564</v>
      </c>
      <c r="P436" s="12" t="s">
        <v>3565</v>
      </c>
      <c r="Q436" s="12">
        <v>326291</v>
      </c>
      <c r="R436" s="12" t="s">
        <v>263</v>
      </c>
      <c r="S436" s="12" t="s">
        <v>77</v>
      </c>
      <c r="T436" s="12" t="s">
        <v>263</v>
      </c>
      <c r="U436" s="12" t="s">
        <v>2440</v>
      </c>
      <c r="V436" s="27">
        <v>1261000</v>
      </c>
      <c r="W436" s="27">
        <v>1134900</v>
      </c>
      <c r="X436" s="27">
        <v>126100</v>
      </c>
      <c r="Y436" s="12">
        <v>100</v>
      </c>
      <c r="Z436" s="12">
        <v>202</v>
      </c>
      <c r="AA436" s="23">
        <v>44190</v>
      </c>
      <c r="AB436" s="23">
        <v>40500000</v>
      </c>
      <c r="AC436" s="12">
        <v>4</v>
      </c>
      <c r="AD436" s="12">
        <v>12</v>
      </c>
      <c r="AE436" s="12" t="s">
        <v>2477</v>
      </c>
      <c r="AF436" s="23">
        <v>0</v>
      </c>
      <c r="AG436" s="23">
        <v>21529</v>
      </c>
      <c r="AH436" s="23">
        <v>0</v>
      </c>
      <c r="AI436" s="23">
        <v>2392</v>
      </c>
      <c r="AJ436" s="12">
        <v>40</v>
      </c>
      <c r="AK436" s="12">
        <v>231</v>
      </c>
      <c r="AL436" s="23">
        <v>44737</v>
      </c>
      <c r="AM436" s="23">
        <v>0</v>
      </c>
      <c r="AN436" s="23" t="s">
        <v>263</v>
      </c>
      <c r="AO436" s="23">
        <v>1350000</v>
      </c>
      <c r="AP436" s="12" t="s">
        <v>267</v>
      </c>
      <c r="AQ436" s="27">
        <v>1350000</v>
      </c>
      <c r="AR436" s="11">
        <f t="shared" si="6"/>
        <v>21529</v>
      </c>
    </row>
    <row r="437" spans="1:44" ht="15.6" x14ac:dyDescent="0.3">
      <c r="A437" s="12" t="s">
        <v>3566</v>
      </c>
      <c r="B437" s="12" t="s">
        <v>254</v>
      </c>
      <c r="C437" s="12" t="s">
        <v>57</v>
      </c>
      <c r="D437" s="17" t="s">
        <v>3559</v>
      </c>
      <c r="E437" s="12">
        <v>2016</v>
      </c>
      <c r="F437" s="12" t="s">
        <v>3567</v>
      </c>
      <c r="G437" s="12" t="s">
        <v>3568</v>
      </c>
      <c r="H437" s="12" t="s">
        <v>72</v>
      </c>
      <c r="I437" s="12" t="s">
        <v>743</v>
      </c>
      <c r="J437" s="12">
        <v>3</v>
      </c>
      <c r="K437" s="12" t="s">
        <v>3569</v>
      </c>
      <c r="L437" s="12" t="s">
        <v>57</v>
      </c>
      <c r="M437" s="12" t="s">
        <v>2574</v>
      </c>
      <c r="N437" s="12" t="s">
        <v>3570</v>
      </c>
      <c r="O437" s="12" t="s">
        <v>3571</v>
      </c>
      <c r="P437" s="12" t="s">
        <v>2577</v>
      </c>
      <c r="Q437" s="12">
        <v>522310</v>
      </c>
      <c r="R437" s="12" t="s">
        <v>263</v>
      </c>
      <c r="S437" s="12" t="s">
        <v>717</v>
      </c>
      <c r="T437" s="12" t="s">
        <v>263</v>
      </c>
      <c r="U437" s="12" t="s">
        <v>2440</v>
      </c>
      <c r="V437" s="27">
        <v>6514000</v>
      </c>
      <c r="W437" s="27">
        <v>4885500</v>
      </c>
      <c r="X437" s="27">
        <v>1628500</v>
      </c>
      <c r="Y437" s="12">
        <v>283</v>
      </c>
      <c r="Z437" s="12">
        <v>296</v>
      </c>
      <c r="AA437" s="23">
        <v>73671</v>
      </c>
      <c r="AB437" s="23">
        <v>42217579</v>
      </c>
      <c r="AC437" s="12">
        <v>4</v>
      </c>
      <c r="AD437" s="12">
        <v>12</v>
      </c>
      <c r="AE437" s="12" t="s">
        <v>9</v>
      </c>
      <c r="AF437" s="23">
        <v>4117500</v>
      </c>
      <c r="AG437" s="23">
        <v>724033</v>
      </c>
      <c r="AH437" s="23">
        <v>1372500</v>
      </c>
      <c r="AI437" s="23">
        <v>241344</v>
      </c>
      <c r="AJ437" s="12">
        <v>234</v>
      </c>
      <c r="AK437" s="12">
        <v>296</v>
      </c>
      <c r="AL437" s="23">
        <v>192076</v>
      </c>
      <c r="AM437" s="23">
        <v>0</v>
      </c>
      <c r="AN437" s="23" t="s">
        <v>263</v>
      </c>
      <c r="AO437" s="23">
        <v>662650</v>
      </c>
      <c r="AP437" s="12" t="s">
        <v>267</v>
      </c>
      <c r="AQ437" s="27">
        <v>0</v>
      </c>
      <c r="AR437" s="11">
        <f t="shared" si="6"/>
        <v>724033</v>
      </c>
    </row>
    <row r="438" spans="1:44" ht="15.6" x14ac:dyDescent="0.3">
      <c r="A438" s="12" t="s">
        <v>3572</v>
      </c>
      <c r="B438" s="12" t="s">
        <v>254</v>
      </c>
      <c r="C438" s="12" t="s">
        <v>57</v>
      </c>
      <c r="D438" s="17" t="s">
        <v>3573</v>
      </c>
      <c r="E438" s="12">
        <v>2016</v>
      </c>
      <c r="F438" s="12" t="s">
        <v>3574</v>
      </c>
      <c r="G438" s="12" t="s">
        <v>3575</v>
      </c>
      <c r="H438" s="12" t="s">
        <v>72</v>
      </c>
      <c r="I438" s="12" t="s">
        <v>743</v>
      </c>
      <c r="J438" s="12">
        <v>3</v>
      </c>
      <c r="K438" s="12" t="s">
        <v>3576</v>
      </c>
      <c r="L438" s="12" t="s">
        <v>72</v>
      </c>
      <c r="M438" s="12" t="s">
        <v>3577</v>
      </c>
      <c r="N438" s="12" t="s">
        <v>3578</v>
      </c>
      <c r="O438" s="12" t="s">
        <v>3579</v>
      </c>
      <c r="P438" s="12" t="s">
        <v>3580</v>
      </c>
      <c r="Q438" s="12">
        <v>551114</v>
      </c>
      <c r="R438" s="12" t="s">
        <v>263</v>
      </c>
      <c r="S438" s="12" t="s">
        <v>408</v>
      </c>
      <c r="T438" s="12" t="s">
        <v>263</v>
      </c>
      <c r="U438" s="12" t="s">
        <v>3581</v>
      </c>
      <c r="V438" s="27">
        <v>3255000</v>
      </c>
      <c r="W438" s="27">
        <v>2441250</v>
      </c>
      <c r="X438" s="27">
        <v>813750</v>
      </c>
      <c r="Y438" s="12">
        <v>200</v>
      </c>
      <c r="Z438" s="12">
        <v>172</v>
      </c>
      <c r="AA438" s="23">
        <v>67500</v>
      </c>
      <c r="AB438" s="23">
        <v>34200000</v>
      </c>
      <c r="AC438" s="12">
        <v>5</v>
      </c>
      <c r="AD438" s="12">
        <v>12</v>
      </c>
      <c r="AE438" s="12" t="s">
        <v>9</v>
      </c>
      <c r="AF438" s="23">
        <v>2139000</v>
      </c>
      <c r="AG438" s="23">
        <v>283029</v>
      </c>
      <c r="AH438" s="23">
        <v>713000</v>
      </c>
      <c r="AI438" s="23">
        <v>94343</v>
      </c>
      <c r="AJ438" s="12">
        <v>129</v>
      </c>
      <c r="AK438" s="12">
        <v>172</v>
      </c>
      <c r="AL438" s="23">
        <v>142823</v>
      </c>
      <c r="AM438" s="23">
        <v>41555104</v>
      </c>
      <c r="AN438" s="23" t="s">
        <v>263</v>
      </c>
      <c r="AO438" s="23">
        <v>1087555</v>
      </c>
      <c r="AP438" s="12" t="s">
        <v>267</v>
      </c>
      <c r="AQ438" s="27">
        <v>82423.89</v>
      </c>
      <c r="AR438" s="11">
        <f t="shared" si="6"/>
        <v>283029</v>
      </c>
    </row>
    <row r="439" spans="1:44" ht="15.6" x14ac:dyDescent="0.3">
      <c r="A439" s="12" t="s">
        <v>3582</v>
      </c>
      <c r="B439" s="12" t="s">
        <v>254</v>
      </c>
      <c r="C439" s="12" t="s">
        <v>57</v>
      </c>
      <c r="D439" s="17" t="s">
        <v>3583</v>
      </c>
      <c r="E439" s="12">
        <v>2016</v>
      </c>
      <c r="F439" s="12" t="s">
        <v>3584</v>
      </c>
      <c r="G439" s="12" t="s">
        <v>3585</v>
      </c>
      <c r="H439" s="12" t="s">
        <v>57</v>
      </c>
      <c r="I439" s="12" t="s">
        <v>2385</v>
      </c>
      <c r="J439" s="12">
        <v>1</v>
      </c>
      <c r="K439" s="12" t="s">
        <v>3586</v>
      </c>
      <c r="L439" s="12" t="s">
        <v>57</v>
      </c>
      <c r="M439" s="12" t="s">
        <v>3587</v>
      </c>
      <c r="N439" s="12" t="s">
        <v>3588</v>
      </c>
      <c r="O439" s="12">
        <v>86665782561</v>
      </c>
      <c r="P439" s="12" t="s">
        <v>3589</v>
      </c>
      <c r="Q439" s="12">
        <v>313310</v>
      </c>
      <c r="R439" s="12" t="s">
        <v>263</v>
      </c>
      <c r="S439" s="12" t="s">
        <v>77</v>
      </c>
      <c r="T439" s="12" t="s">
        <v>263</v>
      </c>
      <c r="U439" s="12" t="s">
        <v>2440</v>
      </c>
      <c r="V439" s="27">
        <v>3008000</v>
      </c>
      <c r="W439" s="27">
        <v>3008000</v>
      </c>
      <c r="X439" s="27">
        <v>0</v>
      </c>
      <c r="Y439" s="12">
        <v>549</v>
      </c>
      <c r="Z439" s="12">
        <v>0</v>
      </c>
      <c r="AA439" s="23">
        <v>24490</v>
      </c>
      <c r="AB439" s="23">
        <v>16650000</v>
      </c>
      <c r="AC439" s="12">
        <v>5</v>
      </c>
      <c r="AD439" s="12">
        <v>12</v>
      </c>
      <c r="AE439" s="12" t="s">
        <v>9</v>
      </c>
      <c r="AF439" s="23">
        <v>2606000</v>
      </c>
      <c r="AG439" s="23">
        <v>92720</v>
      </c>
      <c r="AH439" s="23">
        <v>0</v>
      </c>
      <c r="AI439" s="23">
        <v>0</v>
      </c>
      <c r="AJ439" s="12">
        <v>171</v>
      </c>
      <c r="AK439" s="12">
        <v>0</v>
      </c>
      <c r="AL439" s="23">
        <v>25098</v>
      </c>
      <c r="AM439" s="23">
        <v>0</v>
      </c>
      <c r="AN439" s="23" t="s">
        <v>263</v>
      </c>
      <c r="AO439" s="23">
        <v>106025</v>
      </c>
      <c r="AP439" s="12" t="s">
        <v>3590</v>
      </c>
      <c r="AQ439" s="27">
        <v>0</v>
      </c>
      <c r="AR439" s="11">
        <f t="shared" si="6"/>
        <v>92720</v>
      </c>
    </row>
    <row r="440" spans="1:44" ht="15.6" x14ac:dyDescent="0.3">
      <c r="A440" s="12" t="s">
        <v>3591</v>
      </c>
      <c r="B440" s="12" t="s">
        <v>254</v>
      </c>
      <c r="C440" s="12" t="s">
        <v>57</v>
      </c>
      <c r="D440" s="17" t="s">
        <v>3592</v>
      </c>
      <c r="E440" s="12">
        <v>2016</v>
      </c>
      <c r="F440" s="12" t="s">
        <v>3593</v>
      </c>
      <c r="G440" s="12" t="s">
        <v>3594</v>
      </c>
      <c r="H440" s="12" t="s">
        <v>72</v>
      </c>
      <c r="I440" s="12" t="s">
        <v>432</v>
      </c>
      <c r="J440" s="12">
        <v>3</v>
      </c>
      <c r="K440" s="12" t="s">
        <v>3595</v>
      </c>
      <c r="L440" s="12" t="s">
        <v>72</v>
      </c>
      <c r="M440" s="12" t="s">
        <v>3596</v>
      </c>
      <c r="N440" s="12" t="s">
        <v>3515</v>
      </c>
      <c r="O440" s="12" t="s">
        <v>3597</v>
      </c>
      <c r="P440" s="12" t="s">
        <v>3598</v>
      </c>
      <c r="Q440" s="12">
        <v>551114</v>
      </c>
      <c r="R440" s="12" t="s">
        <v>263</v>
      </c>
      <c r="S440" s="12" t="s">
        <v>408</v>
      </c>
      <c r="T440" s="12" t="s">
        <v>263</v>
      </c>
      <c r="U440" s="12" t="s">
        <v>2946</v>
      </c>
      <c r="V440" s="27">
        <v>11209000</v>
      </c>
      <c r="W440" s="27">
        <v>8406750</v>
      </c>
      <c r="X440" s="27">
        <v>2802250</v>
      </c>
      <c r="Y440" s="12">
        <v>495</v>
      </c>
      <c r="Z440" s="12">
        <v>2082</v>
      </c>
      <c r="AA440" s="23">
        <v>74923</v>
      </c>
      <c r="AB440" s="23">
        <v>37980000</v>
      </c>
      <c r="AC440" s="12">
        <v>4</v>
      </c>
      <c r="AD440" s="12">
        <v>8</v>
      </c>
      <c r="AE440" s="12" t="s">
        <v>9</v>
      </c>
      <c r="AF440" s="23">
        <v>8406750</v>
      </c>
      <c r="AG440" s="23">
        <v>0</v>
      </c>
      <c r="AH440" s="23">
        <v>2802250</v>
      </c>
      <c r="AI440" s="23">
        <v>0</v>
      </c>
      <c r="AJ440" s="12" t="s">
        <v>266</v>
      </c>
      <c r="AK440" s="12" t="s">
        <v>266</v>
      </c>
      <c r="AL440" s="23" t="s">
        <v>266</v>
      </c>
      <c r="AM440" s="23" t="s">
        <v>266</v>
      </c>
      <c r="AN440" s="23" t="s">
        <v>263</v>
      </c>
      <c r="AO440" s="23">
        <v>633000</v>
      </c>
      <c r="AP440" s="12" t="s">
        <v>718</v>
      </c>
      <c r="AQ440" s="27">
        <v>0</v>
      </c>
      <c r="AR440" s="11">
        <f t="shared" si="6"/>
        <v>0</v>
      </c>
    </row>
    <row r="441" spans="1:44" ht="15.6" x14ac:dyDescent="0.3">
      <c r="A441" s="12" t="s">
        <v>3599</v>
      </c>
      <c r="B441" s="12" t="s">
        <v>254</v>
      </c>
      <c r="C441" s="12" t="s">
        <v>57</v>
      </c>
      <c r="D441" s="17" t="s">
        <v>3600</v>
      </c>
      <c r="E441" s="12">
        <v>2016</v>
      </c>
      <c r="F441" s="12" t="s">
        <v>3601</v>
      </c>
      <c r="G441" s="12" t="s">
        <v>3602</v>
      </c>
      <c r="H441" s="12" t="s">
        <v>72</v>
      </c>
      <c r="I441" s="12" t="s">
        <v>432</v>
      </c>
      <c r="J441" s="12">
        <v>3</v>
      </c>
      <c r="K441" s="12" t="s">
        <v>3603</v>
      </c>
      <c r="L441" s="12" t="s">
        <v>72</v>
      </c>
      <c r="M441" s="12" t="s">
        <v>3604</v>
      </c>
      <c r="N441" s="12" t="s">
        <v>3605</v>
      </c>
      <c r="O441" s="12" t="s">
        <v>3606</v>
      </c>
      <c r="P441" s="12" t="s">
        <v>3607</v>
      </c>
      <c r="Q441" s="12">
        <v>541511</v>
      </c>
      <c r="R441" s="12" t="s">
        <v>263</v>
      </c>
      <c r="S441" s="12" t="s">
        <v>728</v>
      </c>
      <c r="T441" s="12" t="s">
        <v>263</v>
      </c>
      <c r="U441" s="12" t="s">
        <v>2440</v>
      </c>
      <c r="V441" s="27">
        <v>7707000</v>
      </c>
      <c r="W441" s="27">
        <v>5780250</v>
      </c>
      <c r="X441" s="27">
        <v>1926750</v>
      </c>
      <c r="Y441" s="12">
        <v>360</v>
      </c>
      <c r="Z441" s="12">
        <v>821</v>
      </c>
      <c r="AA441" s="23">
        <v>65993</v>
      </c>
      <c r="AB441" s="23" t="s">
        <v>263</v>
      </c>
      <c r="AC441" s="12">
        <v>5</v>
      </c>
      <c r="AD441" s="12">
        <v>10</v>
      </c>
      <c r="AE441" s="12" t="s">
        <v>9</v>
      </c>
      <c r="AF441" s="23">
        <v>5049000</v>
      </c>
      <c r="AG441" s="23">
        <v>0</v>
      </c>
      <c r="AH441" s="23">
        <v>1683000</v>
      </c>
      <c r="AI441" s="23">
        <v>0</v>
      </c>
      <c r="AJ441" s="12">
        <v>0</v>
      </c>
      <c r="AK441" s="12">
        <v>659</v>
      </c>
      <c r="AL441" s="23">
        <v>0</v>
      </c>
      <c r="AM441" s="23">
        <v>0</v>
      </c>
      <c r="AN441" s="23" t="s">
        <v>263</v>
      </c>
      <c r="AO441" s="23">
        <v>500000</v>
      </c>
      <c r="AP441" s="12" t="s">
        <v>730</v>
      </c>
      <c r="AQ441" s="27">
        <v>0</v>
      </c>
      <c r="AR441" s="11">
        <f t="shared" si="6"/>
        <v>0</v>
      </c>
    </row>
    <row r="442" spans="1:44" ht="15.6" x14ac:dyDescent="0.3">
      <c r="A442" s="12" t="s">
        <v>3608</v>
      </c>
      <c r="B442" s="12" t="s">
        <v>254</v>
      </c>
      <c r="C442" s="12" t="s">
        <v>57</v>
      </c>
      <c r="D442" s="17" t="s">
        <v>3609</v>
      </c>
      <c r="E442" s="12">
        <v>2016</v>
      </c>
      <c r="F442" s="12" t="s">
        <v>3610</v>
      </c>
      <c r="G442" s="12" t="s">
        <v>3611</v>
      </c>
      <c r="H442" s="12" t="s">
        <v>72</v>
      </c>
      <c r="I442" s="12" t="s">
        <v>476</v>
      </c>
      <c r="J442" s="12">
        <v>2</v>
      </c>
      <c r="K442" s="12" t="s">
        <v>3612</v>
      </c>
      <c r="L442" s="12" t="s">
        <v>72</v>
      </c>
      <c r="M442" s="12" t="s">
        <v>3613</v>
      </c>
      <c r="N442" s="12" t="s">
        <v>3614</v>
      </c>
      <c r="O442" s="12" t="s">
        <v>3615</v>
      </c>
      <c r="P442" s="12" t="s">
        <v>3616</v>
      </c>
      <c r="Q442" s="12">
        <v>336350</v>
      </c>
      <c r="R442" s="12" t="s">
        <v>263</v>
      </c>
      <c r="S442" s="12" t="s">
        <v>77</v>
      </c>
      <c r="T442" s="12" t="s">
        <v>263</v>
      </c>
      <c r="U442" s="12" t="s">
        <v>2440</v>
      </c>
      <c r="V442" s="27">
        <v>1764000</v>
      </c>
      <c r="W442" s="27">
        <v>1587600</v>
      </c>
      <c r="X442" s="27">
        <v>176400</v>
      </c>
      <c r="Y442" s="12">
        <v>136</v>
      </c>
      <c r="Z442" s="12">
        <v>1483</v>
      </c>
      <c r="AA442" s="23">
        <v>41274</v>
      </c>
      <c r="AB442" s="23">
        <v>99900000</v>
      </c>
      <c r="AC442" s="12">
        <v>3</v>
      </c>
      <c r="AD442" s="12">
        <v>12</v>
      </c>
      <c r="AE442" s="12" t="s">
        <v>2039</v>
      </c>
      <c r="AF442" s="23">
        <v>0</v>
      </c>
      <c r="AG442" s="23">
        <v>0</v>
      </c>
      <c r="AH442" s="23">
        <v>0</v>
      </c>
      <c r="AI442" s="23">
        <v>0</v>
      </c>
      <c r="AJ442" s="12">
        <v>0</v>
      </c>
      <c r="AK442" s="12">
        <v>1397</v>
      </c>
      <c r="AL442" s="23">
        <v>0</v>
      </c>
      <c r="AM442" s="23">
        <v>0</v>
      </c>
      <c r="AN442" s="23" t="s">
        <v>263</v>
      </c>
      <c r="AO442" s="23">
        <v>3444781</v>
      </c>
      <c r="AP442" s="12" t="s">
        <v>133</v>
      </c>
      <c r="AQ442" s="27">
        <v>1740767</v>
      </c>
      <c r="AR442" s="11">
        <f t="shared" si="6"/>
        <v>0</v>
      </c>
    </row>
    <row r="443" spans="1:44" ht="15.6" x14ac:dyDescent="0.3">
      <c r="A443" s="12" t="s">
        <v>3617</v>
      </c>
      <c r="B443" s="12" t="s">
        <v>254</v>
      </c>
      <c r="C443" s="12" t="s">
        <v>57</v>
      </c>
      <c r="D443" s="17" t="s">
        <v>3609</v>
      </c>
      <c r="E443" s="12">
        <v>2016</v>
      </c>
      <c r="F443" s="12" t="s">
        <v>3618</v>
      </c>
      <c r="G443" s="12" t="s">
        <v>3619</v>
      </c>
      <c r="H443" s="12" t="s">
        <v>72</v>
      </c>
      <c r="I443" s="12" t="s">
        <v>3620</v>
      </c>
      <c r="J443" s="12">
        <v>2</v>
      </c>
      <c r="K443" s="12" t="s">
        <v>3621</v>
      </c>
      <c r="L443" s="12" t="s">
        <v>72</v>
      </c>
      <c r="M443" s="12" t="s">
        <v>3622</v>
      </c>
      <c r="N443" s="12" t="s">
        <v>3623</v>
      </c>
      <c r="O443" s="12" t="s">
        <v>3624</v>
      </c>
      <c r="P443" s="12" t="s">
        <v>3616</v>
      </c>
      <c r="Q443" s="12">
        <v>336350</v>
      </c>
      <c r="R443" s="12" t="s">
        <v>263</v>
      </c>
      <c r="S443" s="12" t="s">
        <v>77</v>
      </c>
      <c r="T443" s="12" t="s">
        <v>263</v>
      </c>
      <c r="U443" s="12" t="s">
        <v>2440</v>
      </c>
      <c r="V443" s="27">
        <v>1710000</v>
      </c>
      <c r="W443" s="27">
        <v>1539000</v>
      </c>
      <c r="X443" s="27">
        <v>171000</v>
      </c>
      <c r="Y443" s="12">
        <v>151</v>
      </c>
      <c r="Z443" s="12">
        <v>1894</v>
      </c>
      <c r="AA443" s="23">
        <v>38845</v>
      </c>
      <c r="AB443" s="23">
        <v>61020000</v>
      </c>
      <c r="AC443" s="12">
        <v>4</v>
      </c>
      <c r="AD443" s="12">
        <v>12</v>
      </c>
      <c r="AE443" s="12" t="s">
        <v>2039</v>
      </c>
      <c r="AF443" s="23">
        <v>0</v>
      </c>
      <c r="AG443" s="23">
        <v>0</v>
      </c>
      <c r="AH443" s="23">
        <v>0</v>
      </c>
      <c r="AI443" s="23">
        <v>0</v>
      </c>
      <c r="AJ443" s="12" t="s">
        <v>266</v>
      </c>
      <c r="AK443" s="12" t="s">
        <v>266</v>
      </c>
      <c r="AL443" s="23" t="s">
        <v>266</v>
      </c>
      <c r="AM443" s="23" t="s">
        <v>266</v>
      </c>
      <c r="AN443" s="23" t="s">
        <v>263</v>
      </c>
      <c r="AO443" s="23">
        <v>432000</v>
      </c>
      <c r="AP443" s="12" t="s">
        <v>68</v>
      </c>
      <c r="AQ443" s="27">
        <v>0</v>
      </c>
      <c r="AR443" s="11">
        <f t="shared" si="6"/>
        <v>0</v>
      </c>
    </row>
    <row r="444" spans="1:44" ht="15.6" x14ac:dyDescent="0.3">
      <c r="A444" s="5" t="s">
        <v>3625</v>
      </c>
      <c r="B444" s="6" t="s">
        <v>8</v>
      </c>
      <c r="C444" s="7" t="s">
        <v>57</v>
      </c>
      <c r="D444" s="31">
        <v>42012</v>
      </c>
      <c r="E444" s="7">
        <v>2015</v>
      </c>
      <c r="F444" s="7" t="s">
        <v>3626</v>
      </c>
      <c r="G444" s="7" t="s">
        <v>3627</v>
      </c>
      <c r="H444" s="7" t="s">
        <v>57</v>
      </c>
      <c r="I444" s="7" t="s">
        <v>1461</v>
      </c>
      <c r="J444" s="8">
        <v>3</v>
      </c>
      <c r="K444" s="7" t="s">
        <v>3628</v>
      </c>
      <c r="L444" s="7" t="s">
        <v>57</v>
      </c>
      <c r="M444" s="7" t="s">
        <v>3629</v>
      </c>
      <c r="N444" s="7" t="s">
        <v>315</v>
      </c>
      <c r="O444" s="7" t="s">
        <v>3630</v>
      </c>
      <c r="P444" s="7" t="s">
        <v>3631</v>
      </c>
      <c r="Q444" s="7">
        <v>311999</v>
      </c>
      <c r="R444" s="7" t="s">
        <v>65</v>
      </c>
      <c r="S444" s="7" t="s">
        <v>77</v>
      </c>
      <c r="T444" s="7" t="s">
        <v>65</v>
      </c>
      <c r="U444" s="7" t="s">
        <v>427</v>
      </c>
      <c r="V444" s="24">
        <v>40000</v>
      </c>
      <c r="W444" s="11"/>
      <c r="X444" s="11"/>
      <c r="Y444" s="7">
        <v>50</v>
      </c>
      <c r="Z444" s="7">
        <v>0</v>
      </c>
      <c r="AA444" s="29">
        <v>32812</v>
      </c>
      <c r="AB444" s="29">
        <v>3700000</v>
      </c>
      <c r="AC444" s="6"/>
      <c r="AD444" s="6">
        <v>3</v>
      </c>
      <c r="AE444" s="10" t="s">
        <v>10</v>
      </c>
      <c r="AF444" s="21">
        <v>0</v>
      </c>
      <c r="AG444" s="21">
        <v>0</v>
      </c>
      <c r="AH444" s="15"/>
      <c r="AI444" s="15"/>
      <c r="AJ444" s="7">
        <v>0</v>
      </c>
      <c r="AK444" s="7">
        <v>0</v>
      </c>
      <c r="AL444" s="29">
        <v>0</v>
      </c>
      <c r="AM444" s="29">
        <v>0</v>
      </c>
      <c r="AN444" s="29">
        <v>0</v>
      </c>
      <c r="AO444" s="29">
        <v>732805</v>
      </c>
      <c r="AP444" s="9" t="s">
        <v>3632</v>
      </c>
      <c r="AQ444" s="9">
        <v>178000</v>
      </c>
      <c r="AR444" s="11">
        <v>0</v>
      </c>
    </row>
    <row r="445" spans="1:44" ht="15.6" x14ac:dyDescent="0.3">
      <c r="A445" s="5" t="s">
        <v>3633</v>
      </c>
      <c r="B445" s="6" t="s">
        <v>8</v>
      </c>
      <c r="C445" s="7" t="s">
        <v>57</v>
      </c>
      <c r="D445" s="31">
        <v>42032</v>
      </c>
      <c r="E445" s="7">
        <v>2015</v>
      </c>
      <c r="F445" s="7" t="s">
        <v>3634</v>
      </c>
      <c r="G445" s="7" t="s">
        <v>3635</v>
      </c>
      <c r="H445" s="7" t="s">
        <v>72</v>
      </c>
      <c r="I445" s="7" t="s">
        <v>213</v>
      </c>
      <c r="J445" s="8">
        <v>2</v>
      </c>
      <c r="K445" s="7" t="s">
        <v>3636</v>
      </c>
      <c r="L445" s="7" t="s">
        <v>72</v>
      </c>
      <c r="M445" s="7" t="s">
        <v>3637</v>
      </c>
      <c r="N445" s="7" t="s">
        <v>3638</v>
      </c>
      <c r="O445" s="7" t="s">
        <v>3639</v>
      </c>
      <c r="P445" s="7" t="s">
        <v>3640</v>
      </c>
      <c r="Q445" s="7">
        <v>325611</v>
      </c>
      <c r="R445" s="7" t="s">
        <v>65</v>
      </c>
      <c r="S445" s="7" t="s">
        <v>77</v>
      </c>
      <c r="T445" s="7" t="s">
        <v>65</v>
      </c>
      <c r="U445" s="7" t="s">
        <v>452</v>
      </c>
      <c r="V445" s="24">
        <v>100000</v>
      </c>
      <c r="W445" s="11"/>
      <c r="X445" s="11"/>
      <c r="Y445" s="7">
        <v>41</v>
      </c>
      <c r="Z445" s="7">
        <v>496</v>
      </c>
      <c r="AA445" s="29">
        <v>43368</v>
      </c>
      <c r="AB445" s="29">
        <v>9000000</v>
      </c>
      <c r="AC445" s="6"/>
      <c r="AD445" s="6">
        <v>3</v>
      </c>
      <c r="AE445" s="10" t="s">
        <v>10</v>
      </c>
      <c r="AF445" s="21">
        <v>0</v>
      </c>
      <c r="AG445" s="21">
        <v>0</v>
      </c>
      <c r="AH445" s="15"/>
      <c r="AI445" s="15"/>
      <c r="AJ445" s="7">
        <v>0</v>
      </c>
      <c r="AK445" s="7">
        <v>496</v>
      </c>
      <c r="AL445" s="29">
        <v>0</v>
      </c>
      <c r="AM445" s="29">
        <v>0</v>
      </c>
      <c r="AN445" s="29">
        <v>0</v>
      </c>
      <c r="AO445" s="29">
        <v>166980</v>
      </c>
      <c r="AP445" s="9" t="s">
        <v>2749</v>
      </c>
      <c r="AQ445" s="9">
        <v>0</v>
      </c>
      <c r="AR445" s="11">
        <v>0</v>
      </c>
    </row>
    <row r="446" spans="1:44" ht="15.6" x14ac:dyDescent="0.3">
      <c r="A446" s="5" t="s">
        <v>3641</v>
      </c>
      <c r="B446" s="6" t="s">
        <v>8</v>
      </c>
      <c r="C446" s="7" t="s">
        <v>57</v>
      </c>
      <c r="D446" s="31">
        <v>42053</v>
      </c>
      <c r="E446" s="7">
        <v>2015</v>
      </c>
      <c r="F446" s="7" t="s">
        <v>3642</v>
      </c>
      <c r="G446" s="7" t="s">
        <v>3643</v>
      </c>
      <c r="H446" s="7" t="s">
        <v>72</v>
      </c>
      <c r="I446" s="7" t="s">
        <v>3644</v>
      </c>
      <c r="J446" s="8">
        <v>2</v>
      </c>
      <c r="K446" s="7" t="s">
        <v>3645</v>
      </c>
      <c r="L446" s="7" t="s">
        <v>57</v>
      </c>
      <c r="M446" s="7" t="s">
        <v>3646</v>
      </c>
      <c r="N446" s="7" t="s">
        <v>3647</v>
      </c>
      <c r="O446" s="7" t="s">
        <v>3648</v>
      </c>
      <c r="P446" s="7" t="s">
        <v>3649</v>
      </c>
      <c r="Q446" s="7">
        <v>311615</v>
      </c>
      <c r="R446" s="7" t="s">
        <v>65</v>
      </c>
      <c r="S446" s="7" t="s">
        <v>77</v>
      </c>
      <c r="T446" s="7" t="s">
        <v>65</v>
      </c>
      <c r="U446" s="7" t="s">
        <v>427</v>
      </c>
      <c r="V446" s="24">
        <v>150000</v>
      </c>
      <c r="W446" s="11"/>
      <c r="X446" s="11"/>
      <c r="Y446" s="7">
        <v>330</v>
      </c>
      <c r="Z446" s="7">
        <v>3394</v>
      </c>
      <c r="AA446" s="29">
        <v>29120</v>
      </c>
      <c r="AB446" s="29">
        <v>60000000</v>
      </c>
      <c r="AC446" s="6"/>
      <c r="AD446" s="6">
        <v>3</v>
      </c>
      <c r="AE446" s="10" t="s">
        <v>11</v>
      </c>
      <c r="AF446" s="21">
        <v>0</v>
      </c>
      <c r="AG446" s="21">
        <v>150000</v>
      </c>
      <c r="AH446" s="15"/>
      <c r="AI446" s="15"/>
      <c r="AJ446" s="7">
        <v>433</v>
      </c>
      <c r="AK446" s="7">
        <v>3394</v>
      </c>
      <c r="AL446" s="29">
        <v>590.26</v>
      </c>
      <c r="AM446" s="29">
        <v>41157044</v>
      </c>
      <c r="AN446" s="29">
        <v>0</v>
      </c>
      <c r="AO446" s="29">
        <v>389750</v>
      </c>
      <c r="AP446" s="9" t="s">
        <v>3650</v>
      </c>
      <c r="AQ446" s="9">
        <v>168750</v>
      </c>
      <c r="AR446" s="11">
        <v>150000</v>
      </c>
    </row>
    <row r="447" spans="1:44" ht="15.6" x14ac:dyDescent="0.3">
      <c r="A447" s="5" t="s">
        <v>3651</v>
      </c>
      <c r="B447" s="6" t="s">
        <v>8</v>
      </c>
      <c r="C447" s="7" t="s">
        <v>57</v>
      </c>
      <c r="D447" s="31">
        <v>42054</v>
      </c>
      <c r="E447" s="7">
        <v>2015</v>
      </c>
      <c r="F447" s="7" t="s">
        <v>3652</v>
      </c>
      <c r="G447" s="7" t="s">
        <v>3653</v>
      </c>
      <c r="H447" s="7" t="s">
        <v>72</v>
      </c>
      <c r="I447" s="7" t="s">
        <v>113</v>
      </c>
      <c r="J447" s="8">
        <v>2</v>
      </c>
      <c r="K447" s="7" t="s">
        <v>3654</v>
      </c>
      <c r="L447" s="7" t="s">
        <v>72</v>
      </c>
      <c r="M447" s="7" t="s">
        <v>3655</v>
      </c>
      <c r="N447" s="7">
        <v>27565</v>
      </c>
      <c r="O447" s="7" t="s">
        <v>3656</v>
      </c>
      <c r="P447" s="7" t="s">
        <v>3657</v>
      </c>
      <c r="Q447" s="7">
        <v>313230</v>
      </c>
      <c r="R447" s="7" t="s">
        <v>65</v>
      </c>
      <c r="S447" s="7" t="s">
        <v>77</v>
      </c>
      <c r="T447" s="7" t="s">
        <v>65</v>
      </c>
      <c r="U447" s="7" t="s">
        <v>427</v>
      </c>
      <c r="V447" s="24">
        <v>100000</v>
      </c>
      <c r="W447" s="11"/>
      <c r="X447" s="11"/>
      <c r="Y447" s="7">
        <v>36</v>
      </c>
      <c r="Z447" s="7">
        <v>74</v>
      </c>
      <c r="AA447" s="29">
        <v>31980</v>
      </c>
      <c r="AB447" s="29">
        <v>14000000</v>
      </c>
      <c r="AC447" s="6"/>
      <c r="AD447" s="6">
        <v>3</v>
      </c>
      <c r="AE447" s="6" t="s">
        <v>11</v>
      </c>
      <c r="AF447" s="15">
        <v>0</v>
      </c>
      <c r="AG447" s="21">
        <v>50000</v>
      </c>
      <c r="AH447" s="15"/>
      <c r="AI447" s="15"/>
      <c r="AJ447" s="7">
        <v>10</v>
      </c>
      <c r="AK447" s="7">
        <v>74</v>
      </c>
      <c r="AL447" s="29">
        <v>1112</v>
      </c>
      <c r="AM447" s="29">
        <v>21817567</v>
      </c>
      <c r="AN447" s="29">
        <v>0</v>
      </c>
      <c r="AO447" s="29">
        <v>554000</v>
      </c>
      <c r="AP447" s="9" t="s">
        <v>2749</v>
      </c>
      <c r="AQ447" s="9">
        <v>110880</v>
      </c>
      <c r="AR447" s="11">
        <v>50000</v>
      </c>
    </row>
    <row r="448" spans="1:44" ht="15.6" x14ac:dyDescent="0.3">
      <c r="A448" s="5" t="s">
        <v>3658</v>
      </c>
      <c r="B448" s="6" t="s">
        <v>8</v>
      </c>
      <c r="C448" s="7" t="s">
        <v>57</v>
      </c>
      <c r="D448" s="31">
        <v>42058</v>
      </c>
      <c r="E448" s="7">
        <v>2015</v>
      </c>
      <c r="F448" s="7" t="s">
        <v>3659</v>
      </c>
      <c r="G448" s="7" t="s">
        <v>3660</v>
      </c>
      <c r="H448" s="7" t="s">
        <v>57</v>
      </c>
      <c r="I448" s="7" t="s">
        <v>1720</v>
      </c>
      <c r="J448" s="8">
        <v>3</v>
      </c>
      <c r="K448" s="7" t="s">
        <v>3661</v>
      </c>
      <c r="L448" s="7" t="s">
        <v>57</v>
      </c>
      <c r="M448" s="7" t="s">
        <v>3662</v>
      </c>
      <c r="N448" s="7">
        <v>28759</v>
      </c>
      <c r="O448" s="7" t="s">
        <v>3663</v>
      </c>
      <c r="P448" s="7" t="s">
        <v>3664</v>
      </c>
      <c r="Q448" s="7">
        <v>339112</v>
      </c>
      <c r="R448" s="7" t="s">
        <v>65</v>
      </c>
      <c r="S448" s="7" t="s">
        <v>77</v>
      </c>
      <c r="T448" s="7" t="s">
        <v>65</v>
      </c>
      <c r="U448" s="7" t="s">
        <v>67</v>
      </c>
      <c r="V448" s="24">
        <v>500000</v>
      </c>
      <c r="W448" s="11"/>
      <c r="X448" s="11"/>
      <c r="Y448" s="7">
        <v>124</v>
      </c>
      <c r="Z448" s="7">
        <v>0</v>
      </c>
      <c r="AA448" s="29">
        <v>49868</v>
      </c>
      <c r="AB448" s="29">
        <v>23700000</v>
      </c>
      <c r="AC448" s="6"/>
      <c r="AD448" s="6">
        <v>6</v>
      </c>
      <c r="AE448" s="10" t="s">
        <v>11</v>
      </c>
      <c r="AF448" s="21">
        <v>0</v>
      </c>
      <c r="AG448" s="21">
        <v>125000</v>
      </c>
      <c r="AH448" s="15"/>
      <c r="AI448" s="15"/>
      <c r="AJ448" s="7">
        <v>66</v>
      </c>
      <c r="AK448" s="7">
        <v>0</v>
      </c>
      <c r="AL448" s="29">
        <v>1117</v>
      </c>
      <c r="AM448" s="29">
        <v>17504403</v>
      </c>
      <c r="AN448" s="29">
        <v>0</v>
      </c>
      <c r="AO448" s="29">
        <v>817802</v>
      </c>
      <c r="AP448" s="9" t="s">
        <v>2749</v>
      </c>
      <c r="AQ448" s="9">
        <v>261208</v>
      </c>
      <c r="AR448" s="11">
        <v>125000</v>
      </c>
    </row>
    <row r="449" spans="1:44" ht="15.6" x14ac:dyDescent="0.3">
      <c r="A449" s="5" t="s">
        <v>3665</v>
      </c>
      <c r="B449" s="6" t="s">
        <v>8</v>
      </c>
      <c r="C449" s="7" t="s">
        <v>57</v>
      </c>
      <c r="D449" s="31">
        <v>42060</v>
      </c>
      <c r="E449" s="7">
        <v>2015</v>
      </c>
      <c r="F449" s="7" t="s">
        <v>3666</v>
      </c>
      <c r="G449" s="7" t="s">
        <v>3667</v>
      </c>
      <c r="H449" s="7" t="s">
        <v>72</v>
      </c>
      <c r="I449" s="7" t="s">
        <v>402</v>
      </c>
      <c r="J449" s="8">
        <v>3</v>
      </c>
      <c r="K449" s="7" t="s">
        <v>3668</v>
      </c>
      <c r="L449" s="7" t="s">
        <v>72</v>
      </c>
      <c r="M449" s="7" t="s">
        <v>3669</v>
      </c>
      <c r="N449" s="7" t="s">
        <v>3670</v>
      </c>
      <c r="O449" s="7" t="s">
        <v>3671</v>
      </c>
      <c r="P449" s="7" t="s">
        <v>3672</v>
      </c>
      <c r="Q449" s="7">
        <v>333996</v>
      </c>
      <c r="R449" s="7" t="s">
        <v>65</v>
      </c>
      <c r="S449" s="7" t="s">
        <v>77</v>
      </c>
      <c r="T449" s="7" t="s">
        <v>65</v>
      </c>
      <c r="U449" s="7" t="s">
        <v>427</v>
      </c>
      <c r="V449" s="24">
        <v>150000</v>
      </c>
      <c r="W449" s="11"/>
      <c r="X449" s="11"/>
      <c r="Y449" s="7">
        <v>60</v>
      </c>
      <c r="Z449" s="7">
        <v>515</v>
      </c>
      <c r="AA449" s="29">
        <v>58708</v>
      </c>
      <c r="AB449" s="29">
        <v>25800000</v>
      </c>
      <c r="AC449" s="6"/>
      <c r="AD449" s="6">
        <v>5</v>
      </c>
      <c r="AE449" s="10" t="s">
        <v>10</v>
      </c>
      <c r="AF449" s="21">
        <v>0</v>
      </c>
      <c r="AG449" s="21">
        <v>0</v>
      </c>
      <c r="AH449" s="15"/>
      <c r="AI449" s="15"/>
      <c r="AJ449" s="7">
        <v>0</v>
      </c>
      <c r="AK449" s="7">
        <v>515</v>
      </c>
      <c r="AL449" s="29">
        <v>1202</v>
      </c>
      <c r="AM449" s="29">
        <v>6218387</v>
      </c>
      <c r="AN449" s="29">
        <v>0</v>
      </c>
      <c r="AO449" s="29">
        <v>917700</v>
      </c>
      <c r="AP449" s="9" t="s">
        <v>2749</v>
      </c>
      <c r="AQ449" s="9">
        <v>0</v>
      </c>
      <c r="AR449" s="11">
        <v>0</v>
      </c>
    </row>
    <row r="450" spans="1:44" ht="15.6" x14ac:dyDescent="0.3">
      <c r="A450" s="5" t="s">
        <v>3673</v>
      </c>
      <c r="B450" s="6" t="s">
        <v>8</v>
      </c>
      <c r="C450" s="7" t="s">
        <v>57</v>
      </c>
      <c r="D450" s="31">
        <v>42066</v>
      </c>
      <c r="E450" s="7">
        <v>2015</v>
      </c>
      <c r="F450" s="7" t="s">
        <v>3674</v>
      </c>
      <c r="G450" s="7" t="s">
        <v>3675</v>
      </c>
      <c r="H450" s="7" t="s">
        <v>72</v>
      </c>
      <c r="I450" s="7" t="s">
        <v>676</v>
      </c>
      <c r="J450" s="8">
        <v>1</v>
      </c>
      <c r="K450" s="7" t="s">
        <v>3676</v>
      </c>
      <c r="L450" s="7" t="s">
        <v>72</v>
      </c>
      <c r="M450" s="7" t="s">
        <v>3677</v>
      </c>
      <c r="N450" s="7" t="s">
        <v>3678</v>
      </c>
      <c r="O450" s="7" t="s">
        <v>3679</v>
      </c>
      <c r="P450" s="7" t="s">
        <v>3680</v>
      </c>
      <c r="Q450" s="7">
        <v>326112</v>
      </c>
      <c r="R450" s="7" t="s">
        <v>65</v>
      </c>
      <c r="S450" s="7" t="s">
        <v>77</v>
      </c>
      <c r="T450" s="7" t="s">
        <v>65</v>
      </c>
      <c r="U450" s="7" t="s">
        <v>132</v>
      </c>
      <c r="V450" s="24">
        <v>100000</v>
      </c>
      <c r="W450" s="11"/>
      <c r="X450" s="11"/>
      <c r="Y450" s="7">
        <v>30</v>
      </c>
      <c r="Z450" s="7">
        <v>24</v>
      </c>
      <c r="AA450" s="29">
        <v>31148</v>
      </c>
      <c r="AB450" s="29">
        <v>8800000</v>
      </c>
      <c r="AC450" s="6"/>
      <c r="AD450" s="6">
        <v>3</v>
      </c>
      <c r="AE450" s="10" t="s">
        <v>10</v>
      </c>
      <c r="AF450" s="21">
        <v>0</v>
      </c>
      <c r="AG450" s="21">
        <v>0</v>
      </c>
      <c r="AH450" s="15"/>
      <c r="AI450" s="15"/>
      <c r="AJ450" s="7">
        <v>0</v>
      </c>
      <c r="AK450" s="7">
        <v>24</v>
      </c>
      <c r="AL450" s="29">
        <v>0</v>
      </c>
      <c r="AM450" s="29">
        <v>0</v>
      </c>
      <c r="AN450" s="29">
        <v>0</v>
      </c>
      <c r="AO450" s="29">
        <v>527280</v>
      </c>
      <c r="AP450" s="9" t="s">
        <v>3681</v>
      </c>
      <c r="AQ450" s="9">
        <v>25000</v>
      </c>
      <c r="AR450" s="11">
        <v>0</v>
      </c>
    </row>
    <row r="451" spans="1:44" ht="15.6" x14ac:dyDescent="0.3">
      <c r="A451" s="5" t="s">
        <v>3682</v>
      </c>
      <c r="B451" s="6" t="s">
        <v>8</v>
      </c>
      <c r="C451" s="7" t="s">
        <v>57</v>
      </c>
      <c r="D451" s="31">
        <v>42067</v>
      </c>
      <c r="E451" s="7">
        <v>2015</v>
      </c>
      <c r="F451" s="7" t="s">
        <v>3683</v>
      </c>
      <c r="G451" s="7" t="s">
        <v>1025</v>
      </c>
      <c r="H451" s="7" t="s">
        <v>72</v>
      </c>
      <c r="I451" s="7" t="s">
        <v>73</v>
      </c>
      <c r="J451" s="8">
        <v>1</v>
      </c>
      <c r="K451" s="7" t="s">
        <v>3684</v>
      </c>
      <c r="L451" s="7" t="s">
        <v>72</v>
      </c>
      <c r="M451" s="7" t="s">
        <v>3685</v>
      </c>
      <c r="N451" s="7">
        <v>28504</v>
      </c>
      <c r="O451" s="7" t="s">
        <v>3686</v>
      </c>
      <c r="P451" s="7" t="s">
        <v>1029</v>
      </c>
      <c r="Q451" s="7">
        <v>326111</v>
      </c>
      <c r="R451" s="7" t="s">
        <v>65</v>
      </c>
      <c r="S451" s="7" t="s">
        <v>77</v>
      </c>
      <c r="T451" s="7" t="s">
        <v>65</v>
      </c>
      <c r="U451" s="7" t="s">
        <v>67</v>
      </c>
      <c r="V451" s="24">
        <v>150000</v>
      </c>
      <c r="W451" s="11"/>
      <c r="X451" s="11"/>
      <c r="Y451" s="7">
        <v>53</v>
      </c>
      <c r="Z451" s="7">
        <v>1095</v>
      </c>
      <c r="AA451" s="29">
        <v>30628</v>
      </c>
      <c r="AB451" s="29">
        <v>21700000</v>
      </c>
      <c r="AC451" s="6"/>
      <c r="AD451" s="6">
        <v>3</v>
      </c>
      <c r="AE451" s="10" t="s">
        <v>11</v>
      </c>
      <c r="AF451" s="21">
        <v>0</v>
      </c>
      <c r="AG451" s="21">
        <v>37500</v>
      </c>
      <c r="AH451" s="15"/>
      <c r="AI451" s="15"/>
      <c r="AJ451" s="7">
        <v>21</v>
      </c>
      <c r="AK451" s="7">
        <v>1095</v>
      </c>
      <c r="AL451" s="29">
        <v>891</v>
      </c>
      <c r="AM451" s="29">
        <v>19950700</v>
      </c>
      <c r="AN451" s="29">
        <v>0</v>
      </c>
      <c r="AO451" s="29">
        <v>687000</v>
      </c>
      <c r="AP451" s="9" t="s">
        <v>68</v>
      </c>
      <c r="AQ451" s="9">
        <v>0</v>
      </c>
      <c r="AR451" s="11">
        <v>37500</v>
      </c>
    </row>
    <row r="452" spans="1:44" ht="15.6" x14ac:dyDescent="0.3">
      <c r="A452" s="5" t="s">
        <v>3687</v>
      </c>
      <c r="B452" s="6" t="s">
        <v>8</v>
      </c>
      <c r="C452" s="7" t="s">
        <v>57</v>
      </c>
      <c r="D452" s="31">
        <v>42069</v>
      </c>
      <c r="E452" s="7">
        <v>2015</v>
      </c>
      <c r="F452" s="7" t="s">
        <v>3688</v>
      </c>
      <c r="G452" s="7" t="s">
        <v>3689</v>
      </c>
      <c r="H452" s="7" t="s">
        <v>72</v>
      </c>
      <c r="I452" s="7" t="s">
        <v>1041</v>
      </c>
      <c r="J452" s="8">
        <v>1</v>
      </c>
      <c r="K452" s="7" t="s">
        <v>3690</v>
      </c>
      <c r="L452" s="7" t="s">
        <v>72</v>
      </c>
      <c r="M452" s="7" t="s">
        <v>3691</v>
      </c>
      <c r="N452" s="7">
        <v>27932</v>
      </c>
      <c r="O452" s="7" t="s">
        <v>3692</v>
      </c>
      <c r="P452" s="7" t="s">
        <v>3693</v>
      </c>
      <c r="Q452" s="7">
        <v>311911</v>
      </c>
      <c r="R452" s="7" t="s">
        <v>65</v>
      </c>
      <c r="S452" s="7" t="s">
        <v>77</v>
      </c>
      <c r="T452" s="7" t="s">
        <v>65</v>
      </c>
      <c r="U452" s="7" t="s">
        <v>427</v>
      </c>
      <c r="V452" s="24">
        <v>156000</v>
      </c>
      <c r="W452" s="11"/>
      <c r="X452" s="11"/>
      <c r="Y452" s="7">
        <v>70</v>
      </c>
      <c r="Z452" s="7">
        <v>208</v>
      </c>
      <c r="AA452" s="29">
        <v>31044</v>
      </c>
      <c r="AB452" s="29">
        <v>27000000</v>
      </c>
      <c r="AC452" s="6"/>
      <c r="AD452" s="6">
        <v>3</v>
      </c>
      <c r="AE452" s="10" t="s">
        <v>10</v>
      </c>
      <c r="AF452" s="21">
        <v>0</v>
      </c>
      <c r="AG452" s="21">
        <v>0</v>
      </c>
      <c r="AH452" s="15"/>
      <c r="AI452" s="15"/>
      <c r="AJ452" s="7">
        <v>0</v>
      </c>
      <c r="AK452" s="7">
        <v>208</v>
      </c>
      <c r="AL452" s="29">
        <v>0</v>
      </c>
      <c r="AM452" s="29">
        <v>0</v>
      </c>
      <c r="AN452" s="29">
        <v>0</v>
      </c>
      <c r="AO452" s="29">
        <v>156000</v>
      </c>
      <c r="AP452" s="9" t="s">
        <v>3694</v>
      </c>
      <c r="AQ452" s="9">
        <v>84500</v>
      </c>
      <c r="AR452" s="11">
        <v>0</v>
      </c>
    </row>
    <row r="453" spans="1:44" ht="15.6" x14ac:dyDescent="0.3">
      <c r="A453" s="5" t="s">
        <v>3695</v>
      </c>
      <c r="B453" s="6" t="s">
        <v>8</v>
      </c>
      <c r="C453" s="7" t="s">
        <v>57</v>
      </c>
      <c r="D453" s="31">
        <v>42074</v>
      </c>
      <c r="E453" s="7">
        <v>2015</v>
      </c>
      <c r="F453" s="7" t="s">
        <v>3696</v>
      </c>
      <c r="G453" s="7" t="s">
        <v>3697</v>
      </c>
      <c r="H453" s="7" t="s">
        <v>72</v>
      </c>
      <c r="I453" s="7" t="s">
        <v>354</v>
      </c>
      <c r="J453" s="8">
        <v>1</v>
      </c>
      <c r="K453" s="7" t="s">
        <v>3698</v>
      </c>
      <c r="L453" s="7" t="s">
        <v>57</v>
      </c>
      <c r="M453" s="7" t="s">
        <v>3699</v>
      </c>
      <c r="N453" s="7">
        <v>28384</v>
      </c>
      <c r="O453" s="7" t="s">
        <v>3700</v>
      </c>
      <c r="P453" s="7" t="s">
        <v>3701</v>
      </c>
      <c r="Q453" s="7">
        <v>311615</v>
      </c>
      <c r="R453" s="7">
        <v>112310</v>
      </c>
      <c r="S453" s="7" t="s">
        <v>77</v>
      </c>
      <c r="T453" s="7" t="s">
        <v>1725</v>
      </c>
      <c r="U453" s="7" t="s">
        <v>67</v>
      </c>
      <c r="V453" s="24">
        <v>1000000</v>
      </c>
      <c r="W453" s="11"/>
      <c r="X453" s="11"/>
      <c r="Y453" s="7">
        <v>900</v>
      </c>
      <c r="Z453" s="7">
        <v>1615</v>
      </c>
      <c r="AA453" s="29">
        <v>27924</v>
      </c>
      <c r="AB453" s="29">
        <v>88700000</v>
      </c>
      <c r="AC453" s="6"/>
      <c r="AD453" s="6">
        <v>3</v>
      </c>
      <c r="AE453" s="10" t="s">
        <v>10</v>
      </c>
      <c r="AF453" s="21">
        <v>0</v>
      </c>
      <c r="AG453" s="21">
        <v>0</v>
      </c>
      <c r="AH453" s="15"/>
      <c r="AI453" s="15"/>
      <c r="AJ453" s="7">
        <v>16</v>
      </c>
      <c r="AK453" s="7">
        <v>1615</v>
      </c>
      <c r="AL453" s="29">
        <v>1436</v>
      </c>
      <c r="AM453" s="29">
        <v>19300000</v>
      </c>
      <c r="AN453" s="29">
        <v>0</v>
      </c>
      <c r="AO453" s="29">
        <v>7106040</v>
      </c>
      <c r="AP453" s="9" t="s">
        <v>3694</v>
      </c>
      <c r="AQ453" s="9">
        <v>1100000</v>
      </c>
      <c r="AR453" s="11">
        <v>0</v>
      </c>
    </row>
    <row r="454" spans="1:44" ht="15.6" x14ac:dyDescent="0.3">
      <c r="A454" s="5" t="s">
        <v>3702</v>
      </c>
      <c r="B454" s="6" t="s">
        <v>8</v>
      </c>
      <c r="C454" s="7" t="s">
        <v>57</v>
      </c>
      <c r="D454" s="31">
        <v>42079</v>
      </c>
      <c r="E454" s="7">
        <v>2015</v>
      </c>
      <c r="F454" s="7" t="s">
        <v>3703</v>
      </c>
      <c r="G454" s="7" t="s">
        <v>3704</v>
      </c>
      <c r="H454" s="7" t="s">
        <v>72</v>
      </c>
      <c r="I454" s="7" t="s">
        <v>213</v>
      </c>
      <c r="J454" s="8">
        <v>2</v>
      </c>
      <c r="K454" s="7" t="s">
        <v>3705</v>
      </c>
      <c r="L454" s="7" t="s">
        <v>72</v>
      </c>
      <c r="M454" s="7" t="s">
        <v>3706</v>
      </c>
      <c r="N454" s="7" t="s">
        <v>3707</v>
      </c>
      <c r="O454" s="7" t="s">
        <v>3708</v>
      </c>
      <c r="P454" s="7" t="s">
        <v>3709</v>
      </c>
      <c r="Q454" s="7">
        <v>322211</v>
      </c>
      <c r="R454" s="7" t="s">
        <v>65</v>
      </c>
      <c r="S454" s="7" t="s">
        <v>77</v>
      </c>
      <c r="T454" s="7" t="s">
        <v>65</v>
      </c>
      <c r="U454" s="7" t="s">
        <v>427</v>
      </c>
      <c r="V454" s="24">
        <v>100000</v>
      </c>
      <c r="W454" s="11"/>
      <c r="X454" s="11"/>
      <c r="Y454" s="7">
        <v>90</v>
      </c>
      <c r="Z454" s="7">
        <v>78</v>
      </c>
      <c r="AA454" s="29">
        <v>34684</v>
      </c>
      <c r="AB454" s="29">
        <v>8000000</v>
      </c>
      <c r="AC454" s="6"/>
      <c r="AD454" s="6">
        <v>5</v>
      </c>
      <c r="AE454" s="10" t="s">
        <v>11</v>
      </c>
      <c r="AF454" s="21">
        <v>0</v>
      </c>
      <c r="AG454" s="21">
        <v>25000</v>
      </c>
      <c r="AH454" s="15"/>
      <c r="AI454" s="15"/>
      <c r="AJ454" s="7">
        <v>31</v>
      </c>
      <c r="AK454" s="7">
        <v>78</v>
      </c>
      <c r="AL454" s="29">
        <v>797</v>
      </c>
      <c r="AM454" s="29">
        <v>9867611</v>
      </c>
      <c r="AN454" s="29">
        <v>0</v>
      </c>
      <c r="AO454" s="29">
        <v>152450</v>
      </c>
      <c r="AP454" s="9" t="s">
        <v>68</v>
      </c>
      <c r="AQ454" s="9">
        <v>87650</v>
      </c>
      <c r="AR454" s="11">
        <v>25000</v>
      </c>
    </row>
    <row r="455" spans="1:44" ht="15.6" x14ac:dyDescent="0.3">
      <c r="A455" s="5" t="s">
        <v>3710</v>
      </c>
      <c r="B455" s="6" t="s">
        <v>8</v>
      </c>
      <c r="C455" s="7" t="s">
        <v>57</v>
      </c>
      <c r="D455" s="31">
        <v>42100</v>
      </c>
      <c r="E455" s="7">
        <v>2015</v>
      </c>
      <c r="F455" s="7" t="s">
        <v>3711</v>
      </c>
      <c r="G455" s="7" t="s">
        <v>3712</v>
      </c>
      <c r="H455" s="7" t="s">
        <v>72</v>
      </c>
      <c r="I455" s="7" t="s">
        <v>3713</v>
      </c>
      <c r="J455" s="8">
        <v>3</v>
      </c>
      <c r="K455" s="7" t="s">
        <v>3714</v>
      </c>
      <c r="L455" s="7" t="s">
        <v>72</v>
      </c>
      <c r="M455" s="7" t="s">
        <v>3715</v>
      </c>
      <c r="N455" s="7" t="s">
        <v>3716</v>
      </c>
      <c r="O455" s="7" t="s">
        <v>3717</v>
      </c>
      <c r="P455" s="7" t="s">
        <v>3718</v>
      </c>
      <c r="Q455" s="7">
        <v>326111</v>
      </c>
      <c r="R455" s="7" t="s">
        <v>65</v>
      </c>
      <c r="S455" s="7" t="s">
        <v>77</v>
      </c>
      <c r="T455" s="7" t="s">
        <v>65</v>
      </c>
      <c r="U455" s="7" t="s">
        <v>427</v>
      </c>
      <c r="V455" s="24">
        <v>52000</v>
      </c>
      <c r="W455" s="11"/>
      <c r="X455" s="11"/>
      <c r="Y455" s="7">
        <v>43</v>
      </c>
      <c r="Z455" s="7">
        <v>12</v>
      </c>
      <c r="AA455" s="29">
        <v>31720</v>
      </c>
      <c r="AB455" s="29">
        <v>3150000</v>
      </c>
      <c r="AC455" s="6"/>
      <c r="AD455" s="6">
        <v>3</v>
      </c>
      <c r="AE455" s="10" t="s">
        <v>11</v>
      </c>
      <c r="AF455" s="21">
        <v>0</v>
      </c>
      <c r="AG455" s="21">
        <v>26000</v>
      </c>
      <c r="AH455" s="15"/>
      <c r="AI455" s="15"/>
      <c r="AJ455" s="7">
        <v>30</v>
      </c>
      <c r="AK455" s="7">
        <v>12</v>
      </c>
      <c r="AL455" s="29">
        <v>649</v>
      </c>
      <c r="AM455" s="29">
        <v>3847759</v>
      </c>
      <c r="AN455" s="29">
        <v>0</v>
      </c>
      <c r="AO455" s="29">
        <v>52000</v>
      </c>
      <c r="AP455" s="9" t="s">
        <v>2749</v>
      </c>
      <c r="AQ455" s="9">
        <v>0</v>
      </c>
      <c r="AR455" s="11">
        <v>26000</v>
      </c>
    </row>
    <row r="456" spans="1:44" ht="15.6" x14ac:dyDescent="0.3">
      <c r="A456" s="5" t="s">
        <v>3719</v>
      </c>
      <c r="B456" s="6" t="s">
        <v>8</v>
      </c>
      <c r="C456" s="7" t="s">
        <v>57</v>
      </c>
      <c r="D456" s="31">
        <v>42114</v>
      </c>
      <c r="E456" s="7">
        <v>2015</v>
      </c>
      <c r="F456" s="7" t="s">
        <v>3720</v>
      </c>
      <c r="G456" s="7" t="s">
        <v>3721</v>
      </c>
      <c r="H456" s="7" t="s">
        <v>57</v>
      </c>
      <c r="I456" s="7" t="s">
        <v>402</v>
      </c>
      <c r="J456" s="8">
        <v>3</v>
      </c>
      <c r="K456" s="7" t="s">
        <v>3722</v>
      </c>
      <c r="L456" s="7" t="s">
        <v>57</v>
      </c>
      <c r="M456" s="7" t="s">
        <v>3723</v>
      </c>
      <c r="N456" s="7">
        <v>28110</v>
      </c>
      <c r="O456" s="7" t="s">
        <v>3724</v>
      </c>
      <c r="P456" s="7" t="s">
        <v>3725</v>
      </c>
      <c r="Q456" s="7">
        <v>323111</v>
      </c>
      <c r="R456" s="7" t="s">
        <v>65</v>
      </c>
      <c r="S456" s="7" t="s">
        <v>77</v>
      </c>
      <c r="T456" s="7" t="s">
        <v>65</v>
      </c>
      <c r="U456" s="7" t="s">
        <v>2661</v>
      </c>
      <c r="V456" s="24">
        <v>2250000</v>
      </c>
      <c r="W456" s="11"/>
      <c r="X456" s="11"/>
      <c r="Y456" s="7">
        <v>225</v>
      </c>
      <c r="Z456" s="7">
        <v>0</v>
      </c>
      <c r="AA456" s="29">
        <v>52936</v>
      </c>
      <c r="AB456" s="29">
        <v>81700000</v>
      </c>
      <c r="AC456" s="6"/>
      <c r="AD456" s="6">
        <v>5</v>
      </c>
      <c r="AE456" s="10" t="s">
        <v>10</v>
      </c>
      <c r="AF456" s="21">
        <v>0</v>
      </c>
      <c r="AG456" s="21">
        <v>0</v>
      </c>
      <c r="AH456" s="15"/>
      <c r="AI456" s="15"/>
      <c r="AJ456" s="7">
        <v>58</v>
      </c>
      <c r="AK456" s="7">
        <v>0</v>
      </c>
      <c r="AL456" s="29">
        <v>1114</v>
      </c>
      <c r="AM456" s="29">
        <v>34786273</v>
      </c>
      <c r="AN456" s="29">
        <v>0</v>
      </c>
      <c r="AO456" s="29">
        <v>3990000</v>
      </c>
      <c r="AP456" s="9" t="s">
        <v>3726</v>
      </c>
      <c r="AQ456" s="9">
        <v>102405</v>
      </c>
      <c r="AR456" s="11">
        <v>0</v>
      </c>
    </row>
    <row r="457" spans="1:44" ht="15.6" x14ac:dyDescent="0.3">
      <c r="A457" s="5" t="s">
        <v>3727</v>
      </c>
      <c r="B457" s="6" t="s">
        <v>8</v>
      </c>
      <c r="C457" s="7" t="s">
        <v>57</v>
      </c>
      <c r="D457" s="31">
        <v>42115</v>
      </c>
      <c r="E457" s="7">
        <v>2015</v>
      </c>
      <c r="F457" s="7" t="s">
        <v>3728</v>
      </c>
      <c r="G457" s="7" t="s">
        <v>3729</v>
      </c>
      <c r="H457" s="7" t="s">
        <v>72</v>
      </c>
      <c r="I457" s="7" t="s">
        <v>3730</v>
      </c>
      <c r="J457" s="8" t="s">
        <v>773</v>
      </c>
      <c r="K457" s="7" t="s">
        <v>3731</v>
      </c>
      <c r="L457" s="7" t="s">
        <v>57</v>
      </c>
      <c r="M457" s="7" t="s">
        <v>3732</v>
      </c>
      <c r="N457" s="7" t="s">
        <v>3733</v>
      </c>
      <c r="O457" s="7" t="s">
        <v>3734</v>
      </c>
      <c r="P457" s="7" t="s">
        <v>3735</v>
      </c>
      <c r="Q457" s="7">
        <v>423410</v>
      </c>
      <c r="R457" s="7">
        <v>424690</v>
      </c>
      <c r="S457" s="7" t="s">
        <v>859</v>
      </c>
      <c r="T457" s="7" t="s">
        <v>859</v>
      </c>
      <c r="U457" s="7" t="s">
        <v>427</v>
      </c>
      <c r="V457" s="24">
        <v>63000</v>
      </c>
      <c r="W457" s="11"/>
      <c r="X457" s="11"/>
      <c r="Y457" s="7">
        <v>91</v>
      </c>
      <c r="Z457" s="7">
        <v>0</v>
      </c>
      <c r="AA457" s="29">
        <v>65312</v>
      </c>
      <c r="AB457" s="29">
        <v>4250000</v>
      </c>
      <c r="AC457" s="6"/>
      <c r="AD457" s="6">
        <v>6</v>
      </c>
      <c r="AE457" s="10" t="s">
        <v>10</v>
      </c>
      <c r="AF457" s="21">
        <v>0</v>
      </c>
      <c r="AG457" s="21">
        <v>0</v>
      </c>
      <c r="AH457" s="15"/>
      <c r="AI457" s="15"/>
      <c r="AJ457" s="7">
        <v>0</v>
      </c>
      <c r="AK457" s="7">
        <v>0</v>
      </c>
      <c r="AL457" s="29">
        <v>0</v>
      </c>
      <c r="AM457" s="29">
        <v>0</v>
      </c>
      <c r="AN457" s="29">
        <v>0</v>
      </c>
      <c r="AO457" s="29">
        <v>98000</v>
      </c>
      <c r="AP457" s="9" t="s">
        <v>3736</v>
      </c>
      <c r="AQ457" s="9">
        <v>0</v>
      </c>
      <c r="AR457" s="11">
        <v>0</v>
      </c>
    </row>
    <row r="458" spans="1:44" ht="15.6" x14ac:dyDescent="0.3">
      <c r="A458" s="5" t="s">
        <v>3737</v>
      </c>
      <c r="B458" s="6" t="s">
        <v>8</v>
      </c>
      <c r="C458" s="7" t="s">
        <v>57</v>
      </c>
      <c r="D458" s="31">
        <v>42118</v>
      </c>
      <c r="E458" s="7">
        <v>2015</v>
      </c>
      <c r="F458" s="7" t="s">
        <v>3738</v>
      </c>
      <c r="G458" s="7" t="s">
        <v>3739</v>
      </c>
      <c r="H458" s="7" t="s">
        <v>57</v>
      </c>
      <c r="I458" s="7" t="s">
        <v>354</v>
      </c>
      <c r="J458" s="8">
        <v>1</v>
      </c>
      <c r="K458" s="7" t="s">
        <v>3740</v>
      </c>
      <c r="L458" s="7" t="s">
        <v>57</v>
      </c>
      <c r="M458" s="7" t="s">
        <v>3741</v>
      </c>
      <c r="N458" s="7" t="s">
        <v>3742</v>
      </c>
      <c r="O458" s="7" t="s">
        <v>3743</v>
      </c>
      <c r="P458" s="7" t="s">
        <v>3744</v>
      </c>
      <c r="Q458" s="7">
        <v>327992</v>
      </c>
      <c r="R458" s="7" t="s">
        <v>65</v>
      </c>
      <c r="S458" s="7" t="s">
        <v>77</v>
      </c>
      <c r="T458" s="7" t="s">
        <v>65</v>
      </c>
      <c r="U458" s="7" t="s">
        <v>3745</v>
      </c>
      <c r="V458" s="24">
        <v>100000</v>
      </c>
      <c r="W458" s="11"/>
      <c r="X458" s="11"/>
      <c r="Y458" s="7">
        <v>23</v>
      </c>
      <c r="Z458" s="7">
        <v>0</v>
      </c>
      <c r="AA458" s="29">
        <v>29640</v>
      </c>
      <c r="AB458" s="29">
        <v>11000000</v>
      </c>
      <c r="AC458" s="6"/>
      <c r="AD458" s="6">
        <v>3</v>
      </c>
      <c r="AE458" s="10" t="s">
        <v>10</v>
      </c>
      <c r="AF458" s="21">
        <v>0</v>
      </c>
      <c r="AG458" s="21">
        <v>0</v>
      </c>
      <c r="AH458" s="15"/>
      <c r="AI458" s="15"/>
      <c r="AJ458" s="7">
        <v>0</v>
      </c>
      <c r="AK458" s="7">
        <v>0</v>
      </c>
      <c r="AL458" s="29">
        <v>0</v>
      </c>
      <c r="AM458" s="29">
        <v>2061882</v>
      </c>
      <c r="AN458" s="29">
        <v>0</v>
      </c>
      <c r="AO458" s="29">
        <v>312990</v>
      </c>
      <c r="AP458" s="9" t="s">
        <v>3746</v>
      </c>
      <c r="AQ458" s="9">
        <v>0</v>
      </c>
      <c r="AR458" s="11">
        <v>0</v>
      </c>
    </row>
    <row r="459" spans="1:44" ht="15.6" x14ac:dyDescent="0.3">
      <c r="A459" s="5" t="s">
        <v>3747</v>
      </c>
      <c r="B459" s="6" t="s">
        <v>8</v>
      </c>
      <c r="C459" s="7" t="s">
        <v>57</v>
      </c>
      <c r="D459" s="31">
        <v>42144</v>
      </c>
      <c r="E459" s="7">
        <v>2015</v>
      </c>
      <c r="F459" s="7" t="s">
        <v>3748</v>
      </c>
      <c r="G459" s="7" t="s">
        <v>3749</v>
      </c>
      <c r="H459" s="7" t="s">
        <v>72</v>
      </c>
      <c r="I459" s="7" t="s">
        <v>1237</v>
      </c>
      <c r="J459" s="8">
        <v>1</v>
      </c>
      <c r="K459" s="7" t="s">
        <v>3750</v>
      </c>
      <c r="L459" s="7" t="s">
        <v>72</v>
      </c>
      <c r="M459" s="7" t="s">
        <v>3751</v>
      </c>
      <c r="N459" s="7" t="s">
        <v>3752</v>
      </c>
      <c r="O459" s="7" t="s">
        <v>3753</v>
      </c>
      <c r="P459" s="7" t="s">
        <v>3754</v>
      </c>
      <c r="Q459" s="7">
        <v>314110</v>
      </c>
      <c r="R459" s="7" t="s">
        <v>65</v>
      </c>
      <c r="S459" s="7" t="s">
        <v>77</v>
      </c>
      <c r="T459" s="7" t="s">
        <v>65</v>
      </c>
      <c r="U459" s="7" t="s">
        <v>427</v>
      </c>
      <c r="V459" s="24">
        <v>765000</v>
      </c>
      <c r="W459" s="11"/>
      <c r="X459" s="11"/>
      <c r="Y459" s="7">
        <v>95</v>
      </c>
      <c r="Z459" s="7">
        <v>178</v>
      </c>
      <c r="AA459" s="29">
        <v>34424</v>
      </c>
      <c r="AB459" s="29">
        <v>7000000</v>
      </c>
      <c r="AC459" s="6"/>
      <c r="AD459" s="6">
        <v>5</v>
      </c>
      <c r="AE459" s="7" t="s">
        <v>11</v>
      </c>
      <c r="AF459" s="21">
        <v>0</v>
      </c>
      <c r="AG459" s="21">
        <v>765000</v>
      </c>
      <c r="AH459" s="15"/>
      <c r="AI459" s="15"/>
      <c r="AJ459" s="7">
        <v>116</v>
      </c>
      <c r="AK459" s="7">
        <v>178</v>
      </c>
      <c r="AL459" s="29">
        <v>1088</v>
      </c>
      <c r="AM459" s="29">
        <v>8424118</v>
      </c>
      <c r="AN459" s="29">
        <v>0</v>
      </c>
      <c r="AO459" s="29">
        <v>1664328.6</v>
      </c>
      <c r="AP459" s="9" t="s">
        <v>3755</v>
      </c>
      <c r="AQ459" s="9">
        <v>932500</v>
      </c>
      <c r="AR459" s="11">
        <v>765000</v>
      </c>
    </row>
    <row r="460" spans="1:44" ht="15.6" x14ac:dyDescent="0.3">
      <c r="A460" s="5" t="s">
        <v>3756</v>
      </c>
      <c r="B460" s="6" t="s">
        <v>8</v>
      </c>
      <c r="C460" s="7" t="s">
        <v>57</v>
      </c>
      <c r="D460" s="31">
        <v>42157</v>
      </c>
      <c r="E460" s="7">
        <v>2015</v>
      </c>
      <c r="F460" s="7" t="s">
        <v>3757</v>
      </c>
      <c r="G460" s="7" t="s">
        <v>3758</v>
      </c>
      <c r="H460" s="7" t="s">
        <v>72</v>
      </c>
      <c r="I460" s="7" t="s">
        <v>366</v>
      </c>
      <c r="J460" s="8">
        <v>1</v>
      </c>
      <c r="K460" s="7" t="s">
        <v>3759</v>
      </c>
      <c r="L460" s="7" t="s">
        <v>72</v>
      </c>
      <c r="M460" s="7" t="s">
        <v>3760</v>
      </c>
      <c r="N460" s="7">
        <v>28352</v>
      </c>
      <c r="O460" s="7" t="s">
        <v>3761</v>
      </c>
      <c r="P460" s="7" t="s">
        <v>3762</v>
      </c>
      <c r="Q460" s="7">
        <v>332311</v>
      </c>
      <c r="R460" s="7" t="s">
        <v>65</v>
      </c>
      <c r="S460" s="7" t="s">
        <v>77</v>
      </c>
      <c r="T460" s="7" t="s">
        <v>65</v>
      </c>
      <c r="U460" s="7" t="s">
        <v>67</v>
      </c>
      <c r="V460" s="24">
        <v>402500</v>
      </c>
      <c r="W460" s="11"/>
      <c r="X460" s="11"/>
      <c r="Y460" s="7">
        <v>104</v>
      </c>
      <c r="Z460" s="7">
        <v>147</v>
      </c>
      <c r="AA460" s="29">
        <v>34580</v>
      </c>
      <c r="AB460" s="29">
        <v>8000000</v>
      </c>
      <c r="AC460" s="6"/>
      <c r="AD460" s="6">
        <v>3</v>
      </c>
      <c r="AE460" s="10" t="s">
        <v>10</v>
      </c>
      <c r="AF460" s="21">
        <v>0</v>
      </c>
      <c r="AG460" s="21">
        <v>0</v>
      </c>
      <c r="AH460" s="15"/>
      <c r="AI460" s="15"/>
      <c r="AJ460" s="7">
        <v>13</v>
      </c>
      <c r="AK460" s="7">
        <v>147</v>
      </c>
      <c r="AL460" s="29">
        <v>1076</v>
      </c>
      <c r="AM460" s="29">
        <v>3051328</v>
      </c>
      <c r="AN460" s="29">
        <v>0</v>
      </c>
      <c r="AO460" s="29">
        <v>499920</v>
      </c>
      <c r="AP460" s="9" t="s">
        <v>2749</v>
      </c>
      <c r="AQ460" s="9">
        <v>0</v>
      </c>
      <c r="AR460" s="11">
        <v>0</v>
      </c>
    </row>
    <row r="461" spans="1:44" ht="15.6" x14ac:dyDescent="0.3">
      <c r="A461" s="5" t="s">
        <v>3763</v>
      </c>
      <c r="B461" s="6" t="s">
        <v>8</v>
      </c>
      <c r="C461" s="7" t="s">
        <v>57</v>
      </c>
      <c r="D461" s="31">
        <v>42167</v>
      </c>
      <c r="E461" s="7">
        <v>2015</v>
      </c>
      <c r="F461" s="7" t="s">
        <v>3764</v>
      </c>
      <c r="G461" s="7" t="s">
        <v>3765</v>
      </c>
      <c r="H461" s="7" t="s">
        <v>72</v>
      </c>
      <c r="I461" s="7" t="s">
        <v>476</v>
      </c>
      <c r="J461" s="8">
        <v>2</v>
      </c>
      <c r="K461" s="7" t="s">
        <v>3766</v>
      </c>
      <c r="L461" s="7" t="s">
        <v>72</v>
      </c>
      <c r="M461" s="7" t="s">
        <v>3767</v>
      </c>
      <c r="N461" s="7">
        <v>28650</v>
      </c>
      <c r="O461" s="7" t="s">
        <v>3768</v>
      </c>
      <c r="P461" s="7" t="s">
        <v>3769</v>
      </c>
      <c r="Q461" s="7">
        <v>313230</v>
      </c>
      <c r="R461" s="7" t="s">
        <v>65</v>
      </c>
      <c r="S461" s="7" t="s">
        <v>77</v>
      </c>
      <c r="T461" s="7" t="s">
        <v>65</v>
      </c>
      <c r="U461" s="7" t="s">
        <v>132</v>
      </c>
      <c r="V461" s="24">
        <v>70000</v>
      </c>
      <c r="W461" s="11"/>
      <c r="X461" s="11"/>
      <c r="Y461" s="7">
        <v>32</v>
      </c>
      <c r="Z461" s="7">
        <v>588</v>
      </c>
      <c r="AA461" s="29">
        <v>29328</v>
      </c>
      <c r="AB461" s="29">
        <v>11000000</v>
      </c>
      <c r="AC461" s="6"/>
      <c r="AD461" s="6">
        <v>3</v>
      </c>
      <c r="AE461" s="10" t="s">
        <v>10</v>
      </c>
      <c r="AF461" s="21">
        <v>0</v>
      </c>
      <c r="AG461" s="21">
        <v>0</v>
      </c>
      <c r="AH461" s="15"/>
      <c r="AI461" s="15"/>
      <c r="AJ461" s="7">
        <v>13</v>
      </c>
      <c r="AK461" s="7">
        <v>588</v>
      </c>
      <c r="AL461" s="29">
        <v>731</v>
      </c>
      <c r="AM461" s="29">
        <v>11672284</v>
      </c>
      <c r="AN461" s="29">
        <v>0</v>
      </c>
      <c r="AO461" s="29">
        <v>215205</v>
      </c>
      <c r="AP461" s="9" t="s">
        <v>3770</v>
      </c>
      <c r="AQ461" s="9">
        <v>10000</v>
      </c>
      <c r="AR461" s="11">
        <v>0</v>
      </c>
    </row>
    <row r="462" spans="1:44" ht="15.6" x14ac:dyDescent="0.3">
      <c r="A462" s="5" t="s">
        <v>3771</v>
      </c>
      <c r="B462" s="6" t="s">
        <v>8</v>
      </c>
      <c r="C462" s="7" t="s">
        <v>57</v>
      </c>
      <c r="D462" s="31">
        <v>42170</v>
      </c>
      <c r="E462" s="7">
        <v>2015</v>
      </c>
      <c r="F462" s="7" t="s">
        <v>3772</v>
      </c>
      <c r="G462" s="7" t="s">
        <v>3773</v>
      </c>
      <c r="H462" s="7" t="s">
        <v>72</v>
      </c>
      <c r="I462" s="7" t="s">
        <v>402</v>
      </c>
      <c r="J462" s="8">
        <v>3</v>
      </c>
      <c r="K462" s="7" t="s">
        <v>3774</v>
      </c>
      <c r="L462" s="7" t="s">
        <v>57</v>
      </c>
      <c r="M462" s="7" t="s">
        <v>3775</v>
      </c>
      <c r="N462" s="7">
        <v>28111</v>
      </c>
      <c r="O462" s="7" t="s">
        <v>3776</v>
      </c>
      <c r="P462" s="7" t="s">
        <v>3777</v>
      </c>
      <c r="Q462" s="7">
        <v>332117</v>
      </c>
      <c r="R462" s="7" t="s">
        <v>65</v>
      </c>
      <c r="S462" s="7" t="s">
        <v>77</v>
      </c>
      <c r="T462" s="7" t="s">
        <v>65</v>
      </c>
      <c r="U462" s="7" t="s">
        <v>132</v>
      </c>
      <c r="V462" s="24">
        <v>140000</v>
      </c>
      <c r="W462" s="11"/>
      <c r="X462" s="11"/>
      <c r="Y462" s="7">
        <v>63</v>
      </c>
      <c r="Z462" s="7">
        <v>1450</v>
      </c>
      <c r="AA462" s="29">
        <v>54184</v>
      </c>
      <c r="AB462" s="29">
        <v>62800000</v>
      </c>
      <c r="AC462" s="6"/>
      <c r="AD462" s="6">
        <v>3</v>
      </c>
      <c r="AE462" s="10" t="s">
        <v>10</v>
      </c>
      <c r="AF462" s="21">
        <v>0</v>
      </c>
      <c r="AG462" s="21">
        <v>0</v>
      </c>
      <c r="AH462" s="15"/>
      <c r="AI462" s="15"/>
      <c r="AJ462" s="7">
        <v>0</v>
      </c>
      <c r="AK462" s="7">
        <v>1450</v>
      </c>
      <c r="AL462" s="29">
        <v>0</v>
      </c>
      <c r="AM462" s="29">
        <v>0</v>
      </c>
      <c r="AN462" s="29">
        <v>0</v>
      </c>
      <c r="AO462" s="29">
        <v>2548662</v>
      </c>
      <c r="AP462" s="9" t="s">
        <v>3694</v>
      </c>
      <c r="AQ462" s="9">
        <v>1058562</v>
      </c>
      <c r="AR462" s="11">
        <v>0</v>
      </c>
    </row>
    <row r="463" spans="1:44" ht="15.6" x14ac:dyDescent="0.3">
      <c r="A463" s="5" t="s">
        <v>3778</v>
      </c>
      <c r="B463" s="6" t="s">
        <v>8</v>
      </c>
      <c r="C463" s="7" t="s">
        <v>57</v>
      </c>
      <c r="D463" s="31">
        <v>42172</v>
      </c>
      <c r="E463" s="7">
        <v>2015</v>
      </c>
      <c r="F463" s="7" t="s">
        <v>3779</v>
      </c>
      <c r="G463" s="7" t="s">
        <v>3780</v>
      </c>
      <c r="H463" s="7" t="s">
        <v>72</v>
      </c>
      <c r="I463" s="7" t="s">
        <v>432</v>
      </c>
      <c r="J463" s="8">
        <v>3</v>
      </c>
      <c r="K463" s="7" t="s">
        <v>3781</v>
      </c>
      <c r="L463" s="7" t="s">
        <v>57</v>
      </c>
      <c r="M463" s="7" t="s">
        <v>3782</v>
      </c>
      <c r="N463" s="7" t="s">
        <v>3783</v>
      </c>
      <c r="O463" s="7" t="s">
        <v>3784</v>
      </c>
      <c r="P463" s="7" t="s">
        <v>3785</v>
      </c>
      <c r="Q463" s="7">
        <v>326199</v>
      </c>
      <c r="R463" s="7" t="s">
        <v>65</v>
      </c>
      <c r="S463" s="7" t="s">
        <v>77</v>
      </c>
      <c r="T463" s="7" t="s">
        <v>65</v>
      </c>
      <c r="U463" s="7" t="s">
        <v>67</v>
      </c>
      <c r="V463" s="24">
        <v>150000</v>
      </c>
      <c r="W463" s="11"/>
      <c r="X463" s="11"/>
      <c r="Y463" s="7">
        <v>153</v>
      </c>
      <c r="Z463" s="7">
        <v>108</v>
      </c>
      <c r="AA463" s="29">
        <v>44408</v>
      </c>
      <c r="AB463" s="29">
        <v>24700000</v>
      </c>
      <c r="AC463" s="6"/>
      <c r="AD463" s="6">
        <v>5</v>
      </c>
      <c r="AE463" s="10" t="s">
        <v>11</v>
      </c>
      <c r="AF463" s="21">
        <v>0</v>
      </c>
      <c r="AG463" s="21">
        <v>112500</v>
      </c>
      <c r="AH463" s="15"/>
      <c r="AI463" s="15"/>
      <c r="AJ463" s="7">
        <v>131</v>
      </c>
      <c r="AK463" s="7">
        <v>108</v>
      </c>
      <c r="AL463" s="29">
        <v>965</v>
      </c>
      <c r="AM463" s="29">
        <v>40913557</v>
      </c>
      <c r="AN463" s="29">
        <v>0</v>
      </c>
      <c r="AO463" s="29">
        <v>150000</v>
      </c>
      <c r="AP463" s="9" t="s">
        <v>68</v>
      </c>
      <c r="AQ463" s="9">
        <v>112500</v>
      </c>
      <c r="AR463" s="11">
        <v>112500</v>
      </c>
    </row>
    <row r="464" spans="1:44" ht="15.6" x14ac:dyDescent="0.3">
      <c r="A464" s="5" t="s">
        <v>3786</v>
      </c>
      <c r="B464" s="6" t="s">
        <v>8</v>
      </c>
      <c r="C464" s="7" t="s">
        <v>57</v>
      </c>
      <c r="D464" s="31">
        <v>42177</v>
      </c>
      <c r="E464" s="7">
        <v>2015</v>
      </c>
      <c r="F464" s="7" t="s">
        <v>3299</v>
      </c>
      <c r="G464" s="7" t="s">
        <v>3787</v>
      </c>
      <c r="H464" s="7" t="s">
        <v>57</v>
      </c>
      <c r="I464" s="7" t="s">
        <v>476</v>
      </c>
      <c r="J464" s="8">
        <v>2</v>
      </c>
      <c r="K464" s="7" t="s">
        <v>3788</v>
      </c>
      <c r="L464" s="7" t="s">
        <v>57</v>
      </c>
      <c r="M464" s="7" t="s">
        <v>3789</v>
      </c>
      <c r="N464" s="7" t="s">
        <v>3790</v>
      </c>
      <c r="O464" s="7" t="s">
        <v>3791</v>
      </c>
      <c r="P464" s="7" t="s">
        <v>3792</v>
      </c>
      <c r="Q464" s="7">
        <v>425100</v>
      </c>
      <c r="R464" s="7" t="s">
        <v>65</v>
      </c>
      <c r="S464" s="7" t="s">
        <v>859</v>
      </c>
      <c r="T464" s="7" t="s">
        <v>65</v>
      </c>
      <c r="U464" s="7" t="s">
        <v>2129</v>
      </c>
      <c r="V464" s="24">
        <v>305600</v>
      </c>
      <c r="W464" s="11"/>
      <c r="X464" s="11"/>
      <c r="Y464" s="7">
        <v>172</v>
      </c>
      <c r="Z464" s="7">
        <v>0</v>
      </c>
      <c r="AA464" s="29">
        <v>41756</v>
      </c>
      <c r="AB464" s="29">
        <v>360000</v>
      </c>
      <c r="AC464" s="6"/>
      <c r="AD464" s="6">
        <v>3</v>
      </c>
      <c r="AE464" s="10" t="s">
        <v>10</v>
      </c>
      <c r="AF464" s="21">
        <v>0</v>
      </c>
      <c r="AG464" s="21">
        <v>0</v>
      </c>
      <c r="AH464" s="15"/>
      <c r="AI464" s="15"/>
      <c r="AJ464" s="7">
        <v>39</v>
      </c>
      <c r="AK464" s="7">
        <v>0</v>
      </c>
      <c r="AL464" s="29">
        <v>690</v>
      </c>
      <c r="AM464" s="29">
        <v>608684</v>
      </c>
      <c r="AN464" s="29">
        <v>0</v>
      </c>
      <c r="AO464" s="29">
        <v>359200</v>
      </c>
      <c r="AP464" s="9" t="s">
        <v>68</v>
      </c>
      <c r="AQ464" s="9">
        <v>0</v>
      </c>
      <c r="AR464" s="11">
        <v>0</v>
      </c>
    </row>
    <row r="465" spans="1:44" ht="15.6" x14ac:dyDescent="0.3">
      <c r="A465" s="5" t="s">
        <v>3793</v>
      </c>
      <c r="B465" s="6" t="s">
        <v>8</v>
      </c>
      <c r="C465" s="7" t="s">
        <v>57</v>
      </c>
      <c r="D465" s="31">
        <v>42184</v>
      </c>
      <c r="E465" s="7">
        <v>2015</v>
      </c>
      <c r="F465" s="7" t="s">
        <v>3794</v>
      </c>
      <c r="G465" s="7" t="s">
        <v>3795</v>
      </c>
      <c r="H465" s="7" t="s">
        <v>72</v>
      </c>
      <c r="I465" s="7" t="s">
        <v>2385</v>
      </c>
      <c r="J465" s="8">
        <v>1</v>
      </c>
      <c r="K465" s="7" t="s">
        <v>3796</v>
      </c>
      <c r="L465" s="7" t="s">
        <v>57</v>
      </c>
      <c r="M465" s="7" t="s">
        <v>3797</v>
      </c>
      <c r="N465" s="7">
        <v>28160</v>
      </c>
      <c r="O465" s="7" t="s">
        <v>3798</v>
      </c>
      <c r="P465" s="7" t="s">
        <v>3799</v>
      </c>
      <c r="Q465" s="7">
        <v>314110</v>
      </c>
      <c r="R465" s="7" t="s">
        <v>65</v>
      </c>
      <c r="S465" s="7" t="s">
        <v>77</v>
      </c>
      <c r="T465" s="7" t="s">
        <v>65</v>
      </c>
      <c r="U465" s="7" t="s">
        <v>427</v>
      </c>
      <c r="V465" s="24">
        <v>25000</v>
      </c>
      <c r="W465" s="11"/>
      <c r="X465" s="11"/>
      <c r="Y465" s="7">
        <v>36</v>
      </c>
      <c r="Z465" s="7">
        <v>14</v>
      </c>
      <c r="AA465" s="29">
        <v>34996</v>
      </c>
      <c r="AB465" s="29">
        <v>3700000</v>
      </c>
      <c r="AC465" s="6"/>
      <c r="AD465" s="6">
        <v>3</v>
      </c>
      <c r="AE465" s="10" t="s">
        <v>11</v>
      </c>
      <c r="AF465" s="21">
        <v>0</v>
      </c>
      <c r="AG465" s="21">
        <v>7500</v>
      </c>
      <c r="AH465" s="15"/>
      <c r="AI465" s="15"/>
      <c r="AJ465" s="7">
        <v>12</v>
      </c>
      <c r="AK465" s="7">
        <v>14</v>
      </c>
      <c r="AL465" s="29">
        <v>810</v>
      </c>
      <c r="AM465" s="29">
        <v>3900000</v>
      </c>
      <c r="AN465" s="29">
        <v>0</v>
      </c>
      <c r="AO465" s="29">
        <v>34564.380000000005</v>
      </c>
      <c r="AP465" s="9" t="s">
        <v>2749</v>
      </c>
      <c r="AQ465" s="9">
        <v>6875</v>
      </c>
      <c r="AR465" s="11">
        <v>7500</v>
      </c>
    </row>
    <row r="466" spans="1:44" ht="15.6" x14ac:dyDescent="0.3">
      <c r="A466" s="5" t="s">
        <v>3800</v>
      </c>
      <c r="B466" s="6" t="s">
        <v>8</v>
      </c>
      <c r="C466" s="7" t="s">
        <v>57</v>
      </c>
      <c r="D466" s="31">
        <v>42185</v>
      </c>
      <c r="E466" s="7">
        <v>2015</v>
      </c>
      <c r="F466" s="7" t="s">
        <v>3801</v>
      </c>
      <c r="G466" s="7" t="s">
        <v>3802</v>
      </c>
      <c r="H466" s="7" t="s">
        <v>57</v>
      </c>
      <c r="I466" s="7" t="s">
        <v>501</v>
      </c>
      <c r="J466" s="8">
        <v>2</v>
      </c>
      <c r="K466" s="7" t="s">
        <v>3803</v>
      </c>
      <c r="L466" s="7" t="s">
        <v>57</v>
      </c>
      <c r="M466" s="7" t="s">
        <v>3804</v>
      </c>
      <c r="N466" s="7">
        <v>27302</v>
      </c>
      <c r="O466" s="7" t="s">
        <v>3805</v>
      </c>
      <c r="P466" s="7" t="s">
        <v>2660</v>
      </c>
      <c r="Q466" s="7">
        <v>493120</v>
      </c>
      <c r="R466" s="7" t="s">
        <v>65</v>
      </c>
      <c r="S466" s="7" t="s">
        <v>328</v>
      </c>
      <c r="T466" s="7" t="s">
        <v>65</v>
      </c>
      <c r="U466" s="7" t="s">
        <v>452</v>
      </c>
      <c r="V466" s="24">
        <v>250000</v>
      </c>
      <c r="W466" s="11"/>
      <c r="X466" s="11"/>
      <c r="Y466" s="7">
        <v>72</v>
      </c>
      <c r="Z466" s="7">
        <v>9</v>
      </c>
      <c r="AA466" s="29">
        <v>71708</v>
      </c>
      <c r="AB466" s="29">
        <v>115000000</v>
      </c>
      <c r="AC466" s="6"/>
      <c r="AD466" s="6">
        <v>3</v>
      </c>
      <c r="AE466" s="10" t="s">
        <v>11</v>
      </c>
      <c r="AF466" s="21">
        <v>0</v>
      </c>
      <c r="AG466" s="21">
        <v>250000</v>
      </c>
      <c r="AH466" s="15"/>
      <c r="AI466" s="15"/>
      <c r="AJ466" s="7">
        <v>0</v>
      </c>
      <c r="AK466" s="7">
        <v>9</v>
      </c>
      <c r="AL466" s="29">
        <v>0</v>
      </c>
      <c r="AM466" s="29">
        <v>0</v>
      </c>
      <c r="AN466" s="29">
        <v>0</v>
      </c>
      <c r="AO466" s="29">
        <v>5710000</v>
      </c>
      <c r="AP466" s="9" t="s">
        <v>3806</v>
      </c>
      <c r="AQ466" s="9">
        <v>2135482.2000000002</v>
      </c>
      <c r="AR466" s="11">
        <v>250000</v>
      </c>
    </row>
    <row r="467" spans="1:44" ht="15.6" x14ac:dyDescent="0.3">
      <c r="A467" s="5" t="s">
        <v>3807</v>
      </c>
      <c r="B467" s="6" t="s">
        <v>8</v>
      </c>
      <c r="C467" s="7" t="s">
        <v>57</v>
      </c>
      <c r="D467" s="31">
        <v>42185</v>
      </c>
      <c r="E467" s="7">
        <v>2015</v>
      </c>
      <c r="F467" s="7" t="s">
        <v>3808</v>
      </c>
      <c r="G467" s="7" t="s">
        <v>3809</v>
      </c>
      <c r="H467" s="7" t="s">
        <v>72</v>
      </c>
      <c r="I467" s="7" t="s">
        <v>533</v>
      </c>
      <c r="J467" s="8">
        <v>2</v>
      </c>
      <c r="K467" s="7" t="s">
        <v>3810</v>
      </c>
      <c r="L467" s="7" t="s">
        <v>72</v>
      </c>
      <c r="M467" s="7" t="s">
        <v>3767</v>
      </c>
      <c r="N467" s="7" t="s">
        <v>3811</v>
      </c>
      <c r="O467" s="7" t="s">
        <v>3768</v>
      </c>
      <c r="P467" s="7" t="s">
        <v>3812</v>
      </c>
      <c r="Q467" s="7">
        <v>313110</v>
      </c>
      <c r="R467" s="7" t="s">
        <v>65</v>
      </c>
      <c r="S467" s="7" t="s">
        <v>77</v>
      </c>
      <c r="T467" s="7" t="s">
        <v>65</v>
      </c>
      <c r="U467" s="7" t="s">
        <v>67</v>
      </c>
      <c r="V467" s="24">
        <v>100000</v>
      </c>
      <c r="W467" s="11"/>
      <c r="X467" s="11"/>
      <c r="Y467" s="7">
        <v>45</v>
      </c>
      <c r="Z467" s="7">
        <v>588</v>
      </c>
      <c r="AA467" s="29">
        <v>25584</v>
      </c>
      <c r="AB467" s="29">
        <v>1000000</v>
      </c>
      <c r="AC467" s="6"/>
      <c r="AD467" s="6">
        <v>3</v>
      </c>
      <c r="AE467" s="10" t="s">
        <v>10</v>
      </c>
      <c r="AF467" s="21">
        <v>0</v>
      </c>
      <c r="AG467" s="21">
        <v>0</v>
      </c>
      <c r="AH467" s="15"/>
      <c r="AI467" s="15"/>
      <c r="AJ467" s="7">
        <v>0</v>
      </c>
      <c r="AK467" s="7">
        <v>588</v>
      </c>
      <c r="AL467" s="29">
        <v>0</v>
      </c>
      <c r="AM467" s="29">
        <v>0</v>
      </c>
      <c r="AN467" s="29">
        <v>0</v>
      </c>
      <c r="AO467" s="29">
        <v>100000</v>
      </c>
      <c r="AP467" s="9" t="s">
        <v>68</v>
      </c>
      <c r="AQ467" s="9">
        <v>0</v>
      </c>
      <c r="AR467" s="11">
        <v>0</v>
      </c>
    </row>
    <row r="468" spans="1:44" ht="15.6" x14ac:dyDescent="0.3">
      <c r="A468" s="5" t="s">
        <v>3813</v>
      </c>
      <c r="B468" s="6" t="s">
        <v>8</v>
      </c>
      <c r="C468" s="7" t="s">
        <v>57</v>
      </c>
      <c r="D468" s="31">
        <v>42194</v>
      </c>
      <c r="E468" s="7">
        <v>2015</v>
      </c>
      <c r="F468" s="7" t="s">
        <v>3814</v>
      </c>
      <c r="G468" s="7" t="s">
        <v>3815</v>
      </c>
      <c r="H468" s="7" t="s">
        <v>57</v>
      </c>
      <c r="I468" s="7" t="s">
        <v>743</v>
      </c>
      <c r="J468" s="8">
        <v>3</v>
      </c>
      <c r="K468" s="8" t="s">
        <v>3816</v>
      </c>
      <c r="L468" s="7" t="s">
        <v>57</v>
      </c>
      <c r="M468" s="7" t="s">
        <v>3817</v>
      </c>
      <c r="N468" s="7" t="s">
        <v>3818</v>
      </c>
      <c r="O468" s="7" t="s">
        <v>3819</v>
      </c>
      <c r="P468" s="7" t="s">
        <v>3820</v>
      </c>
      <c r="Q468" s="7">
        <v>327999</v>
      </c>
      <c r="R468" s="7" t="s">
        <v>65</v>
      </c>
      <c r="S468" s="7" t="s">
        <v>77</v>
      </c>
      <c r="T468" s="7" t="s">
        <v>65</v>
      </c>
      <c r="U468" s="7" t="s">
        <v>67</v>
      </c>
      <c r="V468" s="24">
        <v>100000</v>
      </c>
      <c r="W468" s="11"/>
      <c r="X468" s="11"/>
      <c r="Y468" s="7">
        <v>55</v>
      </c>
      <c r="Z468" s="7">
        <v>0</v>
      </c>
      <c r="AA468" s="29">
        <v>41392</v>
      </c>
      <c r="AB468" s="29">
        <v>17000000</v>
      </c>
      <c r="AC468" s="6"/>
      <c r="AD468" s="6">
        <v>3</v>
      </c>
      <c r="AE468" s="10" t="s">
        <v>11</v>
      </c>
      <c r="AF468" s="21">
        <v>0</v>
      </c>
      <c r="AG468" s="21">
        <v>25000</v>
      </c>
      <c r="AH468" s="15"/>
      <c r="AI468" s="15"/>
      <c r="AJ468" s="7">
        <v>28</v>
      </c>
      <c r="AK468" s="7">
        <v>0</v>
      </c>
      <c r="AL468" s="29">
        <v>1827</v>
      </c>
      <c r="AM468" s="29">
        <v>17380517</v>
      </c>
      <c r="AN468" s="29">
        <v>0</v>
      </c>
      <c r="AO468" s="29">
        <v>317438</v>
      </c>
      <c r="AP468" s="9" t="s">
        <v>2749</v>
      </c>
      <c r="AQ468" s="9">
        <v>0</v>
      </c>
      <c r="AR468" s="11">
        <v>25000</v>
      </c>
    </row>
    <row r="469" spans="1:44" ht="15.6" x14ac:dyDescent="0.3">
      <c r="A469" s="5" t="s">
        <v>3821</v>
      </c>
      <c r="B469" s="6" t="s">
        <v>8</v>
      </c>
      <c r="C469" s="7" t="s">
        <v>57</v>
      </c>
      <c r="D469" s="31">
        <v>42222</v>
      </c>
      <c r="E469" s="7">
        <v>2015</v>
      </c>
      <c r="F469" s="7" t="s">
        <v>3822</v>
      </c>
      <c r="G469" s="7" t="s">
        <v>3823</v>
      </c>
      <c r="H469" s="7" t="s">
        <v>72</v>
      </c>
      <c r="I469" s="7" t="s">
        <v>213</v>
      </c>
      <c r="J469" s="8">
        <v>2</v>
      </c>
      <c r="K469" s="8" t="s">
        <v>3824</v>
      </c>
      <c r="L469" s="7" t="s">
        <v>72</v>
      </c>
      <c r="M469" s="7" t="s">
        <v>3825</v>
      </c>
      <c r="N469" s="7" t="s">
        <v>3826</v>
      </c>
      <c r="O469" s="7" t="s">
        <v>3827</v>
      </c>
      <c r="P469" s="7" t="s">
        <v>3828</v>
      </c>
      <c r="Q469" s="7">
        <v>336413</v>
      </c>
      <c r="R469" s="7" t="s">
        <v>65</v>
      </c>
      <c r="S469" s="7" t="s">
        <v>77</v>
      </c>
      <c r="T469" s="7" t="s">
        <v>65</v>
      </c>
      <c r="U469" s="7" t="s">
        <v>2129</v>
      </c>
      <c r="V469" s="24">
        <v>294000</v>
      </c>
      <c r="W469" s="11"/>
      <c r="X469" s="11"/>
      <c r="Y469" s="7">
        <v>114</v>
      </c>
      <c r="Z469" s="7">
        <v>235</v>
      </c>
      <c r="AA469" s="29">
        <v>54080</v>
      </c>
      <c r="AB469" s="29">
        <v>10000000</v>
      </c>
      <c r="AC469" s="6"/>
      <c r="AD469" s="6">
        <v>5</v>
      </c>
      <c r="AE469" s="10" t="s">
        <v>10</v>
      </c>
      <c r="AF469" s="21">
        <v>0</v>
      </c>
      <c r="AG469" s="21">
        <v>0</v>
      </c>
      <c r="AH469" s="15"/>
      <c r="AI469" s="15"/>
      <c r="AJ469" s="7">
        <v>45</v>
      </c>
      <c r="AK469" s="7">
        <v>235</v>
      </c>
      <c r="AL469" s="29">
        <v>1453</v>
      </c>
      <c r="AM469" s="29">
        <v>16739315</v>
      </c>
      <c r="AN469" s="29">
        <v>0</v>
      </c>
      <c r="AO469" s="29">
        <v>309000</v>
      </c>
      <c r="AP469" s="9" t="s">
        <v>68</v>
      </c>
      <c r="AQ469" s="9">
        <v>0</v>
      </c>
      <c r="AR469" s="11">
        <v>0</v>
      </c>
    </row>
    <row r="470" spans="1:44" ht="15.6" x14ac:dyDescent="0.3">
      <c r="A470" s="5" t="s">
        <v>3829</v>
      </c>
      <c r="B470" s="6" t="s">
        <v>8</v>
      </c>
      <c r="C470" s="7" t="s">
        <v>57</v>
      </c>
      <c r="D470" s="31">
        <v>42226</v>
      </c>
      <c r="E470" s="7">
        <v>2015</v>
      </c>
      <c r="F470" s="7" t="s">
        <v>3830</v>
      </c>
      <c r="G470" s="7" t="s">
        <v>3831</v>
      </c>
      <c r="H470" s="7" t="s">
        <v>57</v>
      </c>
      <c r="I470" s="7" t="s">
        <v>2392</v>
      </c>
      <c r="J470" s="8">
        <v>1</v>
      </c>
      <c r="K470" s="8" t="s">
        <v>3832</v>
      </c>
      <c r="L470" s="7" t="s">
        <v>57</v>
      </c>
      <c r="M470" s="7" t="s">
        <v>3833</v>
      </c>
      <c r="N470" s="7">
        <v>27871</v>
      </c>
      <c r="O470" s="7" t="s">
        <v>3834</v>
      </c>
      <c r="P470" s="7" t="s">
        <v>2660</v>
      </c>
      <c r="Q470" s="7">
        <v>313110</v>
      </c>
      <c r="R470" s="7" t="s">
        <v>65</v>
      </c>
      <c r="S470" s="7" t="s">
        <v>77</v>
      </c>
      <c r="T470" s="7" t="s">
        <v>65</v>
      </c>
      <c r="U470" s="7" t="s">
        <v>427</v>
      </c>
      <c r="V470" s="24">
        <v>114400</v>
      </c>
      <c r="W470" s="11"/>
      <c r="X470" s="11"/>
      <c r="Y470" s="7">
        <v>34</v>
      </c>
      <c r="Z470" s="7">
        <v>0</v>
      </c>
      <c r="AA470" s="29">
        <v>27976</v>
      </c>
      <c r="AB470" s="29">
        <v>10800000</v>
      </c>
      <c r="AC470" s="6"/>
      <c r="AD470" s="6">
        <v>3</v>
      </c>
      <c r="AE470" s="10" t="s">
        <v>10</v>
      </c>
      <c r="AF470" s="21">
        <v>0</v>
      </c>
      <c r="AG470" s="21">
        <v>0</v>
      </c>
      <c r="AH470" s="15"/>
      <c r="AI470" s="15"/>
      <c r="AJ470" s="7">
        <v>0</v>
      </c>
      <c r="AK470" s="7">
        <v>0</v>
      </c>
      <c r="AL470" s="29">
        <v>0</v>
      </c>
      <c r="AM470" s="29">
        <v>800000</v>
      </c>
      <c r="AN470" s="29">
        <v>0</v>
      </c>
      <c r="AO470" s="29">
        <v>439970</v>
      </c>
      <c r="AP470" s="9" t="s">
        <v>3835</v>
      </c>
      <c r="AQ470" s="9">
        <v>219970</v>
      </c>
      <c r="AR470" s="11">
        <v>0</v>
      </c>
    </row>
    <row r="471" spans="1:44" ht="15.6" x14ac:dyDescent="0.3">
      <c r="A471" s="5" t="s">
        <v>3836</v>
      </c>
      <c r="B471" s="6" t="s">
        <v>8</v>
      </c>
      <c r="C471" s="7" t="s">
        <v>57</v>
      </c>
      <c r="D471" s="31">
        <v>42237</v>
      </c>
      <c r="E471" s="7">
        <v>2015</v>
      </c>
      <c r="F471" s="7" t="s">
        <v>3299</v>
      </c>
      <c r="G471" s="7" t="s">
        <v>3837</v>
      </c>
      <c r="H471" s="7" t="s">
        <v>72</v>
      </c>
      <c r="I471" s="7" t="s">
        <v>73</v>
      </c>
      <c r="J471" s="8">
        <v>1</v>
      </c>
      <c r="K471" s="8" t="s">
        <v>3838</v>
      </c>
      <c r="L471" s="7" t="s">
        <v>72</v>
      </c>
      <c r="M471" s="7" t="s">
        <v>3839</v>
      </c>
      <c r="N471" s="7">
        <v>28504</v>
      </c>
      <c r="O471" s="7" t="s">
        <v>3840</v>
      </c>
      <c r="P471" s="7" t="s">
        <v>3841</v>
      </c>
      <c r="Q471" s="7">
        <v>332321</v>
      </c>
      <c r="R471" s="7">
        <v>321911</v>
      </c>
      <c r="S471" s="7" t="s">
        <v>77</v>
      </c>
      <c r="T471" s="7" t="s">
        <v>77</v>
      </c>
      <c r="U471" s="7" t="s">
        <v>67</v>
      </c>
      <c r="V471" s="24">
        <v>200000</v>
      </c>
      <c r="W471" s="11"/>
      <c r="X471" s="11"/>
      <c r="Y471" s="7">
        <v>65</v>
      </c>
      <c r="Z471" s="7">
        <v>573</v>
      </c>
      <c r="AA471" s="29">
        <v>32240</v>
      </c>
      <c r="AB471" s="29">
        <v>4000000</v>
      </c>
      <c r="AC471" s="6"/>
      <c r="AD471" s="6">
        <v>3</v>
      </c>
      <c r="AE471" s="10" t="s">
        <v>11</v>
      </c>
      <c r="AF471" s="21">
        <v>0</v>
      </c>
      <c r="AG471" s="21">
        <v>72222</v>
      </c>
      <c r="AH471" s="15"/>
      <c r="AI471" s="15"/>
      <c r="AJ471" s="7">
        <v>26</v>
      </c>
      <c r="AK471" s="7">
        <v>573</v>
      </c>
      <c r="AL471" s="29">
        <v>923</v>
      </c>
      <c r="AM471" s="29">
        <v>4696128</v>
      </c>
      <c r="AN471" s="29">
        <v>0</v>
      </c>
      <c r="AO471" s="29">
        <v>200000</v>
      </c>
      <c r="AP471" s="9" t="s">
        <v>3842</v>
      </c>
      <c r="AQ471" s="9">
        <v>29400</v>
      </c>
      <c r="AR471" s="11">
        <v>72222</v>
      </c>
    </row>
    <row r="472" spans="1:44" ht="15.6" x14ac:dyDescent="0.3">
      <c r="A472" s="5" t="s">
        <v>3843</v>
      </c>
      <c r="B472" s="6" t="s">
        <v>8</v>
      </c>
      <c r="C472" s="7" t="s">
        <v>57</v>
      </c>
      <c r="D472" s="31">
        <v>42242</v>
      </c>
      <c r="E472" s="7">
        <v>2015</v>
      </c>
      <c r="F472" s="7" t="s">
        <v>3844</v>
      </c>
      <c r="G472" s="7" t="s">
        <v>3845</v>
      </c>
      <c r="H472" s="7" t="s">
        <v>72</v>
      </c>
      <c r="I472" s="7" t="s">
        <v>3846</v>
      </c>
      <c r="J472" s="8" t="s">
        <v>3554</v>
      </c>
      <c r="K472" s="8" t="s">
        <v>3847</v>
      </c>
      <c r="L472" s="7" t="s">
        <v>72</v>
      </c>
      <c r="M472" s="7" t="s">
        <v>3848</v>
      </c>
      <c r="N472" s="7" t="s">
        <v>3849</v>
      </c>
      <c r="O472" s="7" t="s">
        <v>3850</v>
      </c>
      <c r="P472" s="7" t="s">
        <v>3851</v>
      </c>
      <c r="Q472" s="7">
        <v>325412</v>
      </c>
      <c r="R472" s="7" t="s">
        <v>65</v>
      </c>
      <c r="S472" s="7" t="s">
        <v>77</v>
      </c>
      <c r="T472" s="7" t="s">
        <v>65</v>
      </c>
      <c r="U472" s="7" t="s">
        <v>2661</v>
      </c>
      <c r="V472" s="24">
        <v>550000</v>
      </c>
      <c r="W472" s="11"/>
      <c r="X472" s="11"/>
      <c r="Y472" s="7">
        <v>99</v>
      </c>
      <c r="Z472" s="7">
        <v>350</v>
      </c>
      <c r="AA472" s="29">
        <v>53976</v>
      </c>
      <c r="AB472" s="29">
        <v>49000000</v>
      </c>
      <c r="AC472" s="6"/>
      <c r="AD472" s="6">
        <v>5</v>
      </c>
      <c r="AE472" s="10" t="s">
        <v>11</v>
      </c>
      <c r="AF472" s="21">
        <v>0</v>
      </c>
      <c r="AG472" s="21">
        <v>550000</v>
      </c>
      <c r="AH472" s="15"/>
      <c r="AI472" s="15"/>
      <c r="AJ472" s="7">
        <v>9</v>
      </c>
      <c r="AK472" s="7">
        <v>350</v>
      </c>
      <c r="AL472" s="29">
        <v>1002</v>
      </c>
      <c r="AM472" s="29">
        <v>4125000</v>
      </c>
      <c r="AN472" s="29">
        <v>0</v>
      </c>
      <c r="AO472" s="29">
        <v>2905105</v>
      </c>
      <c r="AP472" s="9" t="s">
        <v>3852</v>
      </c>
      <c r="AQ472" s="9">
        <v>0</v>
      </c>
      <c r="AR472" s="11">
        <v>550000</v>
      </c>
    </row>
    <row r="473" spans="1:44" ht="15.6" x14ac:dyDescent="0.3">
      <c r="A473" s="5" t="s">
        <v>3853</v>
      </c>
      <c r="B473" s="6" t="s">
        <v>8</v>
      </c>
      <c r="C473" s="7" t="s">
        <v>72</v>
      </c>
      <c r="D473" s="31">
        <v>42242</v>
      </c>
      <c r="E473" s="7">
        <v>2015</v>
      </c>
      <c r="F473" s="7" t="s">
        <v>3854</v>
      </c>
      <c r="G473" s="7" t="s">
        <v>3855</v>
      </c>
      <c r="H473" s="7" t="s">
        <v>72</v>
      </c>
      <c r="I473" s="7" t="s">
        <v>1368</v>
      </c>
      <c r="J473" s="8">
        <v>3</v>
      </c>
      <c r="K473" s="8" t="s">
        <v>3856</v>
      </c>
      <c r="L473" s="7" t="s">
        <v>57</v>
      </c>
      <c r="M473" s="7" t="s">
        <v>3857</v>
      </c>
      <c r="N473" s="7">
        <v>27527</v>
      </c>
      <c r="O473" s="7" t="s">
        <v>3858</v>
      </c>
      <c r="P473" s="7" t="s">
        <v>3859</v>
      </c>
      <c r="Q473" s="7">
        <v>325412</v>
      </c>
      <c r="R473" s="7" t="s">
        <v>65</v>
      </c>
      <c r="S473" s="7" t="s">
        <v>77</v>
      </c>
      <c r="T473" s="7" t="s">
        <v>65</v>
      </c>
      <c r="U473" s="7" t="s">
        <v>132</v>
      </c>
      <c r="V473" s="24">
        <v>1000000</v>
      </c>
      <c r="W473" s="11"/>
      <c r="X473" s="11"/>
      <c r="Y473" s="7">
        <v>622</v>
      </c>
      <c r="Z473" s="7">
        <v>724</v>
      </c>
      <c r="AA473" s="29">
        <v>61568</v>
      </c>
      <c r="AB473" s="29">
        <v>1110600000</v>
      </c>
      <c r="AC473" s="6"/>
      <c r="AD473" s="6">
        <v>5</v>
      </c>
      <c r="AE473" s="10" t="s">
        <v>11</v>
      </c>
      <c r="AF473" s="21">
        <v>0</v>
      </c>
      <c r="AG473" s="21">
        <v>1000000</v>
      </c>
      <c r="AH473" s="15"/>
      <c r="AI473" s="15"/>
      <c r="AJ473" s="7">
        <v>746</v>
      </c>
      <c r="AK473" s="7">
        <v>724</v>
      </c>
      <c r="AL473" s="29">
        <v>1781</v>
      </c>
      <c r="AM473" s="29">
        <v>1234000000</v>
      </c>
      <c r="AN473" s="29">
        <v>0</v>
      </c>
      <c r="AO473" s="29">
        <v>96854480</v>
      </c>
      <c r="AP473" s="9" t="s">
        <v>3860</v>
      </c>
      <c r="AQ473" s="9">
        <v>52616000</v>
      </c>
      <c r="AR473" s="11">
        <v>1000000</v>
      </c>
    </row>
    <row r="474" spans="1:44" ht="15.6" x14ac:dyDescent="0.3">
      <c r="A474" s="5" t="s">
        <v>3861</v>
      </c>
      <c r="B474" s="6" t="s">
        <v>8</v>
      </c>
      <c r="C474" s="7" t="s">
        <v>57</v>
      </c>
      <c r="D474" s="31">
        <v>42261</v>
      </c>
      <c r="E474" s="7">
        <v>2015</v>
      </c>
      <c r="F474" s="7" t="s">
        <v>3862</v>
      </c>
      <c r="G474" s="7" t="s">
        <v>3863</v>
      </c>
      <c r="H474" s="7" t="s">
        <v>57</v>
      </c>
      <c r="I474" s="7" t="s">
        <v>743</v>
      </c>
      <c r="J474" s="8">
        <v>3</v>
      </c>
      <c r="K474" s="8" t="s">
        <v>3864</v>
      </c>
      <c r="L474" s="7" t="s">
        <v>57</v>
      </c>
      <c r="M474" s="7" t="s">
        <v>3865</v>
      </c>
      <c r="N474" s="7" t="s">
        <v>3866</v>
      </c>
      <c r="O474" s="7" t="s">
        <v>3867</v>
      </c>
      <c r="P474" s="7" t="s">
        <v>3868</v>
      </c>
      <c r="Q474" s="7">
        <v>561422</v>
      </c>
      <c r="R474" s="7" t="s">
        <v>65</v>
      </c>
      <c r="S474" s="7" t="s">
        <v>2058</v>
      </c>
      <c r="T474" s="7" t="s">
        <v>65</v>
      </c>
      <c r="U474" s="7" t="s">
        <v>67</v>
      </c>
      <c r="V474" s="24">
        <v>216000</v>
      </c>
      <c r="W474" s="11"/>
      <c r="X474" s="11"/>
      <c r="Y474" s="7">
        <v>323</v>
      </c>
      <c r="Z474" s="7">
        <v>1062</v>
      </c>
      <c r="AA474" s="29">
        <v>40456</v>
      </c>
      <c r="AB474" s="29">
        <v>6000000</v>
      </c>
      <c r="AC474" s="6"/>
      <c r="AD474" s="6">
        <v>3</v>
      </c>
      <c r="AE474" s="10" t="s">
        <v>10</v>
      </c>
      <c r="AF474" s="21">
        <v>0</v>
      </c>
      <c r="AG474" s="21">
        <v>0</v>
      </c>
      <c r="AH474" s="15"/>
      <c r="AI474" s="15"/>
      <c r="AJ474" s="7">
        <v>392</v>
      </c>
      <c r="AK474" s="7">
        <v>1062</v>
      </c>
      <c r="AL474" s="29">
        <v>725</v>
      </c>
      <c r="AM474" s="29">
        <v>5201594</v>
      </c>
      <c r="AN474" s="29">
        <v>0</v>
      </c>
      <c r="AO474" s="29">
        <v>216810</v>
      </c>
      <c r="AP474" s="9" t="s">
        <v>68</v>
      </c>
      <c r="AQ474" s="9">
        <v>0</v>
      </c>
      <c r="AR474" s="11">
        <v>0</v>
      </c>
    </row>
    <row r="475" spans="1:44" ht="15.6" x14ac:dyDescent="0.3">
      <c r="A475" s="5" t="s">
        <v>3869</v>
      </c>
      <c r="B475" s="6" t="s">
        <v>8</v>
      </c>
      <c r="C475" s="7" t="s">
        <v>57</v>
      </c>
      <c r="D475" s="31">
        <v>42268</v>
      </c>
      <c r="E475" s="7">
        <v>2015</v>
      </c>
      <c r="F475" s="7" t="s">
        <v>3870</v>
      </c>
      <c r="G475" s="7" t="s">
        <v>3871</v>
      </c>
      <c r="H475" s="7" t="s">
        <v>72</v>
      </c>
      <c r="I475" s="7" t="s">
        <v>73</v>
      </c>
      <c r="J475" s="8">
        <v>1</v>
      </c>
      <c r="K475" s="8" t="s">
        <v>3872</v>
      </c>
      <c r="L475" s="7" t="s">
        <v>72</v>
      </c>
      <c r="M475" s="7" t="s">
        <v>3873</v>
      </c>
      <c r="N475" s="7">
        <v>28504</v>
      </c>
      <c r="O475" s="7" t="s">
        <v>3874</v>
      </c>
      <c r="P475" s="7" t="s">
        <v>3875</v>
      </c>
      <c r="Q475" s="7">
        <v>488190</v>
      </c>
      <c r="R475" s="7" t="s">
        <v>65</v>
      </c>
      <c r="S475" s="7" t="s">
        <v>328</v>
      </c>
      <c r="T475" s="7" t="s">
        <v>65</v>
      </c>
      <c r="U475" s="7" t="s">
        <v>67</v>
      </c>
      <c r="V475" s="24">
        <v>250000</v>
      </c>
      <c r="W475" s="11"/>
      <c r="X475" s="11"/>
      <c r="Y475" s="7">
        <v>98</v>
      </c>
      <c r="Z475" s="7">
        <v>408</v>
      </c>
      <c r="AA475" s="29">
        <v>35724</v>
      </c>
      <c r="AB475" s="29">
        <v>810000</v>
      </c>
      <c r="AC475" s="6"/>
      <c r="AD475" s="6">
        <v>3</v>
      </c>
      <c r="AE475" s="10" t="s">
        <v>10</v>
      </c>
      <c r="AF475" s="21">
        <v>0</v>
      </c>
      <c r="AG475" s="21">
        <v>0</v>
      </c>
      <c r="AH475" s="15"/>
      <c r="AI475" s="15"/>
      <c r="AJ475" s="7">
        <v>14</v>
      </c>
      <c r="AK475" s="7">
        <v>408</v>
      </c>
      <c r="AL475" s="29">
        <v>1355</v>
      </c>
      <c r="AM475" s="29">
        <v>131013</v>
      </c>
      <c r="AN475" s="29">
        <v>0</v>
      </c>
      <c r="AO475" s="29">
        <v>250000</v>
      </c>
      <c r="AP475" s="9" t="s">
        <v>3876</v>
      </c>
      <c r="AQ475" s="9">
        <v>0</v>
      </c>
      <c r="AR475" s="11">
        <v>0</v>
      </c>
    </row>
    <row r="476" spans="1:44" ht="15.6" x14ac:dyDescent="0.3">
      <c r="A476" s="5" t="s">
        <v>3877</v>
      </c>
      <c r="B476" s="6" t="s">
        <v>8</v>
      </c>
      <c r="C476" s="7" t="s">
        <v>57</v>
      </c>
      <c r="D476" s="31">
        <v>42289</v>
      </c>
      <c r="E476" s="7">
        <v>2015</v>
      </c>
      <c r="F476" s="7" t="s">
        <v>3878</v>
      </c>
      <c r="G476" s="7" t="s">
        <v>3879</v>
      </c>
      <c r="H476" s="7" t="s">
        <v>72</v>
      </c>
      <c r="I476" s="7" t="s">
        <v>302</v>
      </c>
      <c r="J476" s="8">
        <v>2</v>
      </c>
      <c r="K476" s="8" t="s">
        <v>3880</v>
      </c>
      <c r="L476" s="7" t="s">
        <v>72</v>
      </c>
      <c r="M476" s="7" t="s">
        <v>3881</v>
      </c>
      <c r="N476" s="7" t="s">
        <v>3882</v>
      </c>
      <c r="O476" s="7" t="s">
        <v>3883</v>
      </c>
      <c r="P476" s="7" t="s">
        <v>3884</v>
      </c>
      <c r="Q476" s="7">
        <v>33631</v>
      </c>
      <c r="R476" s="7" t="s">
        <v>65</v>
      </c>
      <c r="S476" s="7" t="s">
        <v>77</v>
      </c>
      <c r="T476" s="7" t="s">
        <v>65</v>
      </c>
      <c r="U476" s="7" t="s">
        <v>427</v>
      </c>
      <c r="V476" s="24">
        <v>225000</v>
      </c>
      <c r="W476" s="11"/>
      <c r="X476" s="11"/>
      <c r="Y476" s="7">
        <v>68</v>
      </c>
      <c r="Z476" s="7">
        <v>351</v>
      </c>
      <c r="AA476" s="29">
        <v>36504</v>
      </c>
      <c r="AB476" s="29">
        <v>10800000</v>
      </c>
      <c r="AC476" s="6"/>
      <c r="AD476" s="6">
        <v>3</v>
      </c>
      <c r="AE476" s="10" t="s">
        <v>10</v>
      </c>
      <c r="AF476" s="21">
        <v>0</v>
      </c>
      <c r="AG476" s="21">
        <v>0</v>
      </c>
      <c r="AH476" s="15"/>
      <c r="AI476" s="15"/>
      <c r="AJ476" s="7">
        <v>0</v>
      </c>
      <c r="AK476" s="7">
        <v>351</v>
      </c>
      <c r="AL476" s="29">
        <v>0</v>
      </c>
      <c r="AM476" s="29">
        <v>4284000</v>
      </c>
      <c r="AN476" s="29">
        <v>0</v>
      </c>
      <c r="AO476" s="29">
        <v>340199</v>
      </c>
      <c r="AP476" s="9" t="s">
        <v>68</v>
      </c>
      <c r="AQ476" s="9">
        <v>0</v>
      </c>
      <c r="AR476" s="11">
        <v>0</v>
      </c>
    </row>
    <row r="477" spans="1:44" ht="15.6" x14ac:dyDescent="0.3">
      <c r="A477" s="5" t="s">
        <v>3885</v>
      </c>
      <c r="B477" s="6" t="s">
        <v>8</v>
      </c>
      <c r="C477" s="7" t="s">
        <v>72</v>
      </c>
      <c r="D477" s="31">
        <v>42290</v>
      </c>
      <c r="E477" s="7">
        <v>2015</v>
      </c>
      <c r="F477" s="7" t="s">
        <v>3886</v>
      </c>
      <c r="G477" s="7" t="s">
        <v>3887</v>
      </c>
      <c r="H477" s="7" t="s">
        <v>72</v>
      </c>
      <c r="I477" s="7" t="s">
        <v>2318</v>
      </c>
      <c r="J477" s="8">
        <v>2</v>
      </c>
      <c r="K477" s="8" t="s">
        <v>3888</v>
      </c>
      <c r="L477" s="7" t="s">
        <v>72</v>
      </c>
      <c r="M477" s="7" t="s">
        <v>3889</v>
      </c>
      <c r="N477" s="7">
        <v>27006</v>
      </c>
      <c r="O477" s="7" t="s">
        <v>3890</v>
      </c>
      <c r="P477" s="7" t="s">
        <v>1630</v>
      </c>
      <c r="Q477" s="7">
        <v>337121</v>
      </c>
      <c r="R477" s="7">
        <v>337122</v>
      </c>
      <c r="S477" s="7" t="s">
        <v>77</v>
      </c>
      <c r="T477" s="7" t="s">
        <v>77</v>
      </c>
      <c r="U477" s="7" t="s">
        <v>2129</v>
      </c>
      <c r="V477" s="24">
        <v>829500</v>
      </c>
      <c r="W477" s="11"/>
      <c r="X477" s="11"/>
      <c r="Y477" s="7">
        <v>386</v>
      </c>
      <c r="Z477" s="7">
        <v>1222</v>
      </c>
      <c r="AA477" s="29">
        <v>31876</v>
      </c>
      <c r="AB477" s="29">
        <v>8748792</v>
      </c>
      <c r="AC477" s="6"/>
      <c r="AD477" s="6">
        <v>4</v>
      </c>
      <c r="AE477" s="10" t="s">
        <v>10</v>
      </c>
      <c r="AF477" s="21">
        <v>0</v>
      </c>
      <c r="AG477" s="21">
        <v>0</v>
      </c>
      <c r="AH477" s="15"/>
      <c r="AI477" s="15"/>
      <c r="AJ477" s="7">
        <v>0</v>
      </c>
      <c r="AK477" s="7">
        <v>1222</v>
      </c>
      <c r="AL477" s="29">
        <v>0</v>
      </c>
      <c r="AM477" s="29">
        <v>0</v>
      </c>
      <c r="AN477" s="29">
        <v>0</v>
      </c>
      <c r="AO477" s="29">
        <v>829500</v>
      </c>
      <c r="AP477" s="9" t="s">
        <v>3891</v>
      </c>
      <c r="AQ477" s="9">
        <v>0</v>
      </c>
      <c r="AR477" s="11">
        <v>0</v>
      </c>
    </row>
    <row r="478" spans="1:44" ht="15.6" x14ac:dyDescent="0.3">
      <c r="A478" s="5" t="s">
        <v>3892</v>
      </c>
      <c r="B478" s="6" t="s">
        <v>8</v>
      </c>
      <c r="C478" s="7" t="s">
        <v>57</v>
      </c>
      <c r="D478" s="31">
        <v>42320</v>
      </c>
      <c r="E478" s="7">
        <v>2015</v>
      </c>
      <c r="F478" s="7" t="s">
        <v>3893</v>
      </c>
      <c r="G478" s="7" t="s">
        <v>3894</v>
      </c>
      <c r="H478" s="7" t="s">
        <v>72</v>
      </c>
      <c r="I478" s="7" t="s">
        <v>476</v>
      </c>
      <c r="J478" s="8">
        <v>2</v>
      </c>
      <c r="K478" s="8" t="s">
        <v>3895</v>
      </c>
      <c r="L478" s="7" t="s">
        <v>72</v>
      </c>
      <c r="M478" s="7" t="s">
        <v>3896</v>
      </c>
      <c r="N478" s="7" t="s">
        <v>3897</v>
      </c>
      <c r="O478" s="7" t="s">
        <v>3898</v>
      </c>
      <c r="P478" s="7" t="s">
        <v>3899</v>
      </c>
      <c r="Q478" s="7">
        <v>332117</v>
      </c>
      <c r="R478" s="7" t="s">
        <v>65</v>
      </c>
      <c r="S478" s="7" t="s">
        <v>77</v>
      </c>
      <c r="T478" s="7" t="s">
        <v>65</v>
      </c>
      <c r="U478" s="7" t="s">
        <v>2661</v>
      </c>
      <c r="V478" s="24">
        <v>109500</v>
      </c>
      <c r="W478" s="11"/>
      <c r="X478" s="11"/>
      <c r="Y478" s="7">
        <v>50</v>
      </c>
      <c r="Z478" s="7">
        <v>83</v>
      </c>
      <c r="AA478" s="29">
        <v>41496</v>
      </c>
      <c r="AB478" s="29">
        <v>17800000</v>
      </c>
      <c r="AC478" s="6"/>
      <c r="AD478" s="6">
        <v>5</v>
      </c>
      <c r="AE478" s="10" t="s">
        <v>10</v>
      </c>
      <c r="AF478" s="21">
        <v>0</v>
      </c>
      <c r="AG478" s="21">
        <v>0</v>
      </c>
      <c r="AH478" s="15"/>
      <c r="AI478" s="15"/>
      <c r="AJ478" s="7">
        <v>5</v>
      </c>
      <c r="AK478" s="7">
        <v>83</v>
      </c>
      <c r="AL478" s="29">
        <v>1110</v>
      </c>
      <c r="AM478" s="29">
        <v>4121010</v>
      </c>
      <c r="AN478" s="29">
        <v>0</v>
      </c>
      <c r="AO478" s="29">
        <v>411247</v>
      </c>
      <c r="AP478" s="9" t="s">
        <v>3746</v>
      </c>
      <c r="AQ478" s="9">
        <v>0</v>
      </c>
      <c r="AR478" s="11">
        <v>0</v>
      </c>
    </row>
    <row r="479" spans="1:44" ht="15.6" x14ac:dyDescent="0.3">
      <c r="A479" s="5" t="s">
        <v>3900</v>
      </c>
      <c r="B479" s="6" t="s">
        <v>8</v>
      </c>
      <c r="C479" s="7" t="s">
        <v>57</v>
      </c>
      <c r="D479" s="31">
        <v>42327</v>
      </c>
      <c r="E479" s="7">
        <v>2015</v>
      </c>
      <c r="F479" s="7" t="s">
        <v>3901</v>
      </c>
      <c r="G479" s="7" t="s">
        <v>3902</v>
      </c>
      <c r="H479" s="7" t="s">
        <v>72</v>
      </c>
      <c r="I479" s="7" t="s">
        <v>960</v>
      </c>
      <c r="J479" s="8">
        <v>3</v>
      </c>
      <c r="K479" s="8" t="s">
        <v>3903</v>
      </c>
      <c r="L479" s="7" t="s">
        <v>72</v>
      </c>
      <c r="M479" s="7" t="s">
        <v>3904</v>
      </c>
      <c r="N479" s="7" t="s">
        <v>3905</v>
      </c>
      <c r="O479" s="7" t="s">
        <v>3906</v>
      </c>
      <c r="P479" s="7" t="s">
        <v>3907</v>
      </c>
      <c r="Q479" s="7">
        <v>541380</v>
      </c>
      <c r="R479" s="7">
        <v>541712</v>
      </c>
      <c r="S479" s="7" t="s">
        <v>728</v>
      </c>
      <c r="T479" s="7" t="s">
        <v>728</v>
      </c>
      <c r="U479" s="7" t="s">
        <v>2661</v>
      </c>
      <c r="V479" s="24">
        <v>50000</v>
      </c>
      <c r="W479" s="11"/>
      <c r="X479" s="11"/>
      <c r="Y479" s="7">
        <v>33</v>
      </c>
      <c r="Z479" s="7">
        <v>386</v>
      </c>
      <c r="AA479" s="29">
        <v>40612</v>
      </c>
      <c r="AB479" s="29">
        <v>14000000</v>
      </c>
      <c r="AC479" s="6"/>
      <c r="AD479" s="6">
        <v>3</v>
      </c>
      <c r="AE479" s="7" t="s">
        <v>10</v>
      </c>
      <c r="AF479" s="21">
        <v>0</v>
      </c>
      <c r="AG479" s="21">
        <v>0</v>
      </c>
      <c r="AH479" s="15"/>
      <c r="AI479" s="15"/>
      <c r="AJ479" s="7">
        <v>41</v>
      </c>
      <c r="AK479" s="7">
        <v>386</v>
      </c>
      <c r="AL479" s="29">
        <v>1271</v>
      </c>
      <c r="AM479" s="29">
        <v>7300000</v>
      </c>
      <c r="AN479" s="29">
        <v>0</v>
      </c>
      <c r="AO479" s="29">
        <v>500000</v>
      </c>
      <c r="AP479" s="9" t="s">
        <v>68</v>
      </c>
      <c r="AQ479" s="9">
        <v>0</v>
      </c>
      <c r="AR479" s="11">
        <v>0</v>
      </c>
    </row>
    <row r="480" spans="1:44" ht="15.6" x14ac:dyDescent="0.3">
      <c r="A480" s="5" t="s">
        <v>3908</v>
      </c>
      <c r="B480" s="6" t="s">
        <v>8</v>
      </c>
      <c r="C480" s="7" t="s">
        <v>57</v>
      </c>
      <c r="D480" s="31">
        <v>42327</v>
      </c>
      <c r="E480" s="7">
        <v>2015</v>
      </c>
      <c r="F480" s="7" t="s">
        <v>3909</v>
      </c>
      <c r="G480" s="7" t="s">
        <v>3910</v>
      </c>
      <c r="H480" s="7" t="s">
        <v>72</v>
      </c>
      <c r="I480" s="7" t="s">
        <v>701</v>
      </c>
      <c r="J480" s="8">
        <v>3</v>
      </c>
      <c r="K480" s="8" t="s">
        <v>3911</v>
      </c>
      <c r="L480" s="7" t="s">
        <v>72</v>
      </c>
      <c r="M480" s="7" t="s">
        <v>3912</v>
      </c>
      <c r="N480" s="7" t="s">
        <v>315</v>
      </c>
      <c r="O480" s="7" t="s">
        <v>3913</v>
      </c>
      <c r="P480" s="7" t="s">
        <v>3914</v>
      </c>
      <c r="Q480" s="7">
        <v>541511</v>
      </c>
      <c r="R480" s="7" t="s">
        <v>65</v>
      </c>
      <c r="S480" s="7" t="s">
        <v>728</v>
      </c>
      <c r="T480" s="7" t="s">
        <v>65</v>
      </c>
      <c r="U480" s="7" t="s">
        <v>67</v>
      </c>
      <c r="V480" s="24">
        <v>73500</v>
      </c>
      <c r="W480" s="11"/>
      <c r="X480" s="11"/>
      <c r="Y480" s="7">
        <v>88</v>
      </c>
      <c r="Z480" s="7">
        <v>5</v>
      </c>
      <c r="AA480" s="29">
        <v>74984</v>
      </c>
      <c r="AB480" s="29">
        <v>220000</v>
      </c>
      <c r="AC480" s="6"/>
      <c r="AD480" s="6">
        <v>3</v>
      </c>
      <c r="AE480" s="10" t="s">
        <v>11</v>
      </c>
      <c r="AF480" s="21">
        <v>0</v>
      </c>
      <c r="AG480" s="21">
        <v>18375</v>
      </c>
      <c r="AH480" s="15"/>
      <c r="AI480" s="15"/>
      <c r="AJ480" s="7">
        <v>41</v>
      </c>
      <c r="AK480" s="7">
        <v>5</v>
      </c>
      <c r="AL480" s="29">
        <v>1578</v>
      </c>
      <c r="AM480" s="29">
        <v>188357</v>
      </c>
      <c r="AN480" s="29">
        <v>0</v>
      </c>
      <c r="AO480" s="29">
        <v>73500</v>
      </c>
      <c r="AP480" s="9" t="s">
        <v>68</v>
      </c>
      <c r="AQ480" s="9">
        <v>0</v>
      </c>
      <c r="AR480" s="11">
        <v>18375</v>
      </c>
    </row>
    <row r="481" spans="1:44" ht="15.6" x14ac:dyDescent="0.3">
      <c r="A481" s="5" t="s">
        <v>3915</v>
      </c>
      <c r="B481" s="6" t="s">
        <v>8</v>
      </c>
      <c r="C481" s="7" t="s">
        <v>57</v>
      </c>
      <c r="D481" s="31">
        <v>42328</v>
      </c>
      <c r="E481" s="7">
        <v>2015</v>
      </c>
      <c r="F481" s="7" t="s">
        <v>3916</v>
      </c>
      <c r="G481" s="7" t="s">
        <v>3917</v>
      </c>
      <c r="H481" s="7" t="s">
        <v>57</v>
      </c>
      <c r="I481" s="7" t="s">
        <v>173</v>
      </c>
      <c r="J481" s="8">
        <v>2</v>
      </c>
      <c r="K481" s="8" t="s">
        <v>3918</v>
      </c>
      <c r="L481" s="7" t="s">
        <v>57</v>
      </c>
      <c r="M481" s="7" t="s">
        <v>3919</v>
      </c>
      <c r="N481" s="7">
        <v>28150</v>
      </c>
      <c r="O481" s="7" t="s">
        <v>3920</v>
      </c>
      <c r="P481" s="7" t="s">
        <v>3921</v>
      </c>
      <c r="Q481" s="7">
        <v>337212</v>
      </c>
      <c r="R481" s="7" t="s">
        <v>65</v>
      </c>
      <c r="S481" s="7" t="s">
        <v>77</v>
      </c>
      <c r="T481" s="7" t="s">
        <v>65</v>
      </c>
      <c r="U481" s="7" t="s">
        <v>2661</v>
      </c>
      <c r="V481" s="24">
        <v>50000</v>
      </c>
      <c r="W481" s="11"/>
      <c r="X481" s="11"/>
      <c r="Y481" s="7">
        <v>24</v>
      </c>
      <c r="Z481" s="7">
        <v>0</v>
      </c>
      <c r="AA481" s="29">
        <v>35984</v>
      </c>
      <c r="AB481" s="29">
        <v>2500000</v>
      </c>
      <c r="AC481" s="6"/>
      <c r="AD481" s="6">
        <v>3</v>
      </c>
      <c r="AE481" s="10" t="s">
        <v>11</v>
      </c>
      <c r="AF481" s="21">
        <v>0</v>
      </c>
      <c r="AG481" s="21">
        <v>25000</v>
      </c>
      <c r="AH481" s="15"/>
      <c r="AI481" s="15"/>
      <c r="AJ481" s="7">
        <v>14</v>
      </c>
      <c r="AK481" s="7">
        <v>0</v>
      </c>
      <c r="AL481" s="29">
        <v>784</v>
      </c>
      <c r="AM481" s="29">
        <v>3324040</v>
      </c>
      <c r="AN481" s="29">
        <v>0</v>
      </c>
      <c r="AO481" s="29">
        <v>51000</v>
      </c>
      <c r="AP481" s="9" t="s">
        <v>2749</v>
      </c>
      <c r="AQ481" s="9">
        <v>0</v>
      </c>
      <c r="AR481" s="11">
        <v>25000</v>
      </c>
    </row>
    <row r="482" spans="1:44" ht="15.6" x14ac:dyDescent="0.3">
      <c r="A482" s="5" t="s">
        <v>3922</v>
      </c>
      <c r="B482" s="6" t="s">
        <v>8</v>
      </c>
      <c r="C482" s="7" t="s">
        <v>57</v>
      </c>
      <c r="D482" s="31">
        <v>42341</v>
      </c>
      <c r="E482" s="7">
        <v>2015</v>
      </c>
      <c r="F482" s="7" t="s">
        <v>3923</v>
      </c>
      <c r="G482" s="7" t="s">
        <v>3924</v>
      </c>
      <c r="H482" s="7" t="s">
        <v>72</v>
      </c>
      <c r="I482" s="7" t="s">
        <v>213</v>
      </c>
      <c r="J482" s="8">
        <v>2</v>
      </c>
      <c r="K482" s="8" t="s">
        <v>3925</v>
      </c>
      <c r="L482" s="7" t="s">
        <v>72</v>
      </c>
      <c r="M482" s="7" t="s">
        <v>3926</v>
      </c>
      <c r="N482" s="7" t="s">
        <v>3927</v>
      </c>
      <c r="O482" s="7" t="s">
        <v>3928</v>
      </c>
      <c r="P482" s="7" t="s">
        <v>3929</v>
      </c>
      <c r="Q482" s="7">
        <v>334413</v>
      </c>
      <c r="R482" s="7" t="s">
        <v>65</v>
      </c>
      <c r="S482" s="7" t="s">
        <v>77</v>
      </c>
      <c r="T482" s="7" t="s">
        <v>65</v>
      </c>
      <c r="U482" s="7" t="s">
        <v>132</v>
      </c>
      <c r="V482" s="24">
        <v>500000</v>
      </c>
      <c r="W482" s="11"/>
      <c r="X482" s="11"/>
      <c r="Y482" s="7">
        <v>90</v>
      </c>
      <c r="Z482" s="7">
        <v>1399</v>
      </c>
      <c r="AA482" s="29">
        <v>71968</v>
      </c>
      <c r="AB482" s="29">
        <v>22000000</v>
      </c>
      <c r="AC482" s="6"/>
      <c r="AD482" s="6">
        <v>3</v>
      </c>
      <c r="AE482" s="10" t="s">
        <v>10</v>
      </c>
      <c r="AF482" s="21">
        <v>0</v>
      </c>
      <c r="AG482" s="21">
        <v>0</v>
      </c>
      <c r="AH482" s="15"/>
      <c r="AI482" s="15"/>
      <c r="AJ482" s="7">
        <v>61</v>
      </c>
      <c r="AK482" s="7">
        <v>1399</v>
      </c>
      <c r="AL482" s="29">
        <v>2510</v>
      </c>
      <c r="AM482" s="29">
        <v>30075000</v>
      </c>
      <c r="AN482" s="29">
        <v>0</v>
      </c>
      <c r="AO482" s="29">
        <v>1234029</v>
      </c>
      <c r="AP482" s="9" t="s">
        <v>3930</v>
      </c>
      <c r="AQ482" s="9">
        <v>0</v>
      </c>
      <c r="AR482" s="11">
        <v>0</v>
      </c>
    </row>
    <row r="483" spans="1:44" ht="15.6" x14ac:dyDescent="0.3">
      <c r="A483" s="12" t="s">
        <v>3931</v>
      </c>
      <c r="B483" s="6" t="s">
        <v>135</v>
      </c>
      <c r="C483" s="6" t="s">
        <v>57</v>
      </c>
      <c r="D483" s="32">
        <v>42088</v>
      </c>
      <c r="E483" s="6">
        <v>2015</v>
      </c>
      <c r="F483" s="6" t="s">
        <v>3932</v>
      </c>
      <c r="G483" s="6" t="s">
        <v>3932</v>
      </c>
      <c r="H483" s="6" t="s">
        <v>72</v>
      </c>
      <c r="I483" s="6" t="s">
        <v>1017</v>
      </c>
      <c r="J483" s="6">
        <v>1</v>
      </c>
      <c r="K483" s="6" t="s">
        <v>3933</v>
      </c>
      <c r="L483" s="6" t="s">
        <v>137</v>
      </c>
      <c r="M483" s="6" t="s">
        <v>3453</v>
      </c>
      <c r="N483" s="6">
        <v>27886</v>
      </c>
      <c r="O483" s="6" t="s">
        <v>3454</v>
      </c>
      <c r="P483" s="6" t="s">
        <v>3455</v>
      </c>
      <c r="Q483" s="6">
        <v>326199</v>
      </c>
      <c r="R483" s="6" t="s">
        <v>143</v>
      </c>
      <c r="S483" s="6" t="s">
        <v>77</v>
      </c>
      <c r="T483" s="6" t="s">
        <v>143</v>
      </c>
      <c r="U483" s="6" t="s">
        <v>3934</v>
      </c>
      <c r="V483" s="26">
        <v>750000</v>
      </c>
      <c r="W483" s="11" t="s">
        <v>137</v>
      </c>
      <c r="X483" s="11" t="s">
        <v>137</v>
      </c>
      <c r="Y483" s="6" t="s">
        <v>143</v>
      </c>
      <c r="Z483" s="6" t="s">
        <v>143</v>
      </c>
      <c r="AA483" s="15" t="s">
        <v>143</v>
      </c>
      <c r="AB483" s="15" t="s">
        <v>143</v>
      </c>
      <c r="AC483" s="6" t="s">
        <v>137</v>
      </c>
      <c r="AD483" s="6" t="s">
        <v>137</v>
      </c>
      <c r="AE483" s="6" t="s">
        <v>11</v>
      </c>
      <c r="AF483" s="22">
        <v>0</v>
      </c>
      <c r="AG483" s="22">
        <v>750000</v>
      </c>
      <c r="AH483" s="15" t="s">
        <v>137</v>
      </c>
      <c r="AI483" s="15" t="s">
        <v>137</v>
      </c>
      <c r="AJ483" s="6" t="s">
        <v>143</v>
      </c>
      <c r="AK483" s="6" t="s">
        <v>143</v>
      </c>
      <c r="AL483" s="15" t="s">
        <v>143</v>
      </c>
      <c r="AM483" s="15" t="s">
        <v>143</v>
      </c>
      <c r="AN483" s="15" t="s">
        <v>145</v>
      </c>
      <c r="AO483" s="15" t="s">
        <v>143</v>
      </c>
      <c r="AP483" s="6" t="s">
        <v>143</v>
      </c>
      <c r="AQ483" s="11" t="s">
        <v>143</v>
      </c>
      <c r="AR483" s="11">
        <v>750000</v>
      </c>
    </row>
    <row r="484" spans="1:44" ht="15.6" x14ac:dyDescent="0.3">
      <c r="A484" s="12" t="s">
        <v>3935</v>
      </c>
      <c r="B484" s="6" t="s">
        <v>135</v>
      </c>
      <c r="C484" s="6" t="s">
        <v>57</v>
      </c>
      <c r="D484" s="32">
        <v>42088</v>
      </c>
      <c r="E484" s="6">
        <v>2015</v>
      </c>
      <c r="F484" s="6" t="s">
        <v>3936</v>
      </c>
      <c r="G484" s="6" t="s">
        <v>3936</v>
      </c>
      <c r="H484" s="6" t="s">
        <v>72</v>
      </c>
      <c r="I484" s="6" t="s">
        <v>2728</v>
      </c>
      <c r="J484" s="6">
        <v>2</v>
      </c>
      <c r="K484" s="6" t="s">
        <v>3937</v>
      </c>
      <c r="L484" s="6" t="s">
        <v>137</v>
      </c>
      <c r="M484" s="6" t="s">
        <v>3938</v>
      </c>
      <c r="N484" s="6">
        <v>28681</v>
      </c>
      <c r="O484" s="6" t="s">
        <v>3939</v>
      </c>
      <c r="P484" s="6" t="s">
        <v>3940</v>
      </c>
      <c r="Q484" s="6">
        <v>337121</v>
      </c>
      <c r="R484" s="6" t="s">
        <v>143</v>
      </c>
      <c r="S484" s="6" t="s">
        <v>77</v>
      </c>
      <c r="T484" s="6" t="s">
        <v>143</v>
      </c>
      <c r="U484" s="6" t="s">
        <v>696</v>
      </c>
      <c r="V484" s="26">
        <v>352000</v>
      </c>
      <c r="W484" s="11" t="s">
        <v>137</v>
      </c>
      <c r="X484" s="11" t="s">
        <v>137</v>
      </c>
      <c r="Y484" s="6" t="s">
        <v>143</v>
      </c>
      <c r="Z484" s="6" t="s">
        <v>143</v>
      </c>
      <c r="AA484" s="15" t="s">
        <v>143</v>
      </c>
      <c r="AB484" s="15" t="s">
        <v>143</v>
      </c>
      <c r="AC484" s="6" t="s">
        <v>137</v>
      </c>
      <c r="AD484" s="6" t="s">
        <v>137</v>
      </c>
      <c r="AE484" s="6" t="s">
        <v>11</v>
      </c>
      <c r="AF484" s="22">
        <v>0</v>
      </c>
      <c r="AG484" s="22">
        <v>314922.84000000003</v>
      </c>
      <c r="AH484" s="15" t="s">
        <v>137</v>
      </c>
      <c r="AI484" s="15" t="s">
        <v>137</v>
      </c>
      <c r="AJ484" s="6" t="s">
        <v>143</v>
      </c>
      <c r="AK484" s="6" t="s">
        <v>143</v>
      </c>
      <c r="AL484" s="15" t="s">
        <v>143</v>
      </c>
      <c r="AM484" s="15" t="s">
        <v>143</v>
      </c>
      <c r="AN484" s="15" t="s">
        <v>145</v>
      </c>
      <c r="AO484" s="15" t="s">
        <v>143</v>
      </c>
      <c r="AP484" s="6" t="s">
        <v>143</v>
      </c>
      <c r="AQ484" s="11" t="s">
        <v>143</v>
      </c>
      <c r="AR484" s="11">
        <v>314922.84000000003</v>
      </c>
    </row>
    <row r="485" spans="1:44" ht="15.6" x14ac:dyDescent="0.3">
      <c r="A485" s="12" t="s">
        <v>3941</v>
      </c>
      <c r="B485" s="6" t="s">
        <v>135</v>
      </c>
      <c r="C485" s="6" t="s">
        <v>57</v>
      </c>
      <c r="D485" s="32">
        <v>42088</v>
      </c>
      <c r="E485" s="6">
        <v>2015</v>
      </c>
      <c r="F485" s="6" t="s">
        <v>3942</v>
      </c>
      <c r="G485" s="6" t="s">
        <v>137</v>
      </c>
      <c r="H485" s="6" t="s">
        <v>137</v>
      </c>
      <c r="I485" s="6" t="s">
        <v>2318</v>
      </c>
      <c r="J485" s="6">
        <v>2</v>
      </c>
      <c r="K485" s="6" t="s">
        <v>2319</v>
      </c>
      <c r="L485" s="6" t="s">
        <v>137</v>
      </c>
      <c r="M485" s="6" t="s">
        <v>2320</v>
      </c>
      <c r="N485" s="6">
        <v>27028</v>
      </c>
      <c r="O485" s="6" t="s">
        <v>2321</v>
      </c>
      <c r="P485" s="6" t="s">
        <v>2322</v>
      </c>
      <c r="Q485" s="6" t="s">
        <v>143</v>
      </c>
      <c r="R485" s="6" t="s">
        <v>143</v>
      </c>
      <c r="S485" s="6" t="s">
        <v>143</v>
      </c>
      <c r="T485" s="6" t="s">
        <v>143</v>
      </c>
      <c r="U485" s="6" t="s">
        <v>647</v>
      </c>
      <c r="V485" s="26">
        <v>450000</v>
      </c>
      <c r="W485" s="11" t="s">
        <v>137</v>
      </c>
      <c r="X485" s="11" t="s">
        <v>137</v>
      </c>
      <c r="Y485" s="6" t="s">
        <v>143</v>
      </c>
      <c r="Z485" s="6" t="s">
        <v>143</v>
      </c>
      <c r="AA485" s="15" t="s">
        <v>143</v>
      </c>
      <c r="AB485" s="15" t="s">
        <v>143</v>
      </c>
      <c r="AC485" s="6" t="s">
        <v>137</v>
      </c>
      <c r="AD485" s="6" t="s">
        <v>137</v>
      </c>
      <c r="AE485" s="6" t="s">
        <v>11</v>
      </c>
      <c r="AF485" s="22">
        <v>0</v>
      </c>
      <c r="AG485" s="22">
        <v>450000</v>
      </c>
      <c r="AH485" s="15" t="s">
        <v>137</v>
      </c>
      <c r="AI485" s="15" t="s">
        <v>137</v>
      </c>
      <c r="AJ485" s="6" t="s">
        <v>143</v>
      </c>
      <c r="AK485" s="6" t="s">
        <v>143</v>
      </c>
      <c r="AL485" s="15" t="s">
        <v>143</v>
      </c>
      <c r="AM485" s="15" t="s">
        <v>143</v>
      </c>
      <c r="AN485" s="15" t="s">
        <v>145</v>
      </c>
      <c r="AO485" s="15" t="s">
        <v>143</v>
      </c>
      <c r="AP485" s="6" t="s">
        <v>143</v>
      </c>
      <c r="AQ485" s="11" t="s">
        <v>143</v>
      </c>
      <c r="AR485" s="11">
        <v>450000</v>
      </c>
    </row>
    <row r="486" spans="1:44" ht="15.6" x14ac:dyDescent="0.3">
      <c r="A486" s="12" t="s">
        <v>3943</v>
      </c>
      <c r="B486" s="6" t="s">
        <v>135</v>
      </c>
      <c r="C486" s="6" t="s">
        <v>57</v>
      </c>
      <c r="D486" s="32">
        <v>42216</v>
      </c>
      <c r="E486" s="6">
        <v>2015</v>
      </c>
      <c r="F486" s="6" t="s">
        <v>3944</v>
      </c>
      <c r="G486" s="6" t="s">
        <v>137</v>
      </c>
      <c r="H486" s="6" t="s">
        <v>137</v>
      </c>
      <c r="I486" s="6" t="s">
        <v>3945</v>
      </c>
      <c r="J486" s="6">
        <v>1</v>
      </c>
      <c r="K486" s="6" t="s">
        <v>3946</v>
      </c>
      <c r="L486" s="6" t="s">
        <v>137</v>
      </c>
      <c r="M486" s="6" t="s">
        <v>3947</v>
      </c>
      <c r="N486" s="6">
        <v>27855</v>
      </c>
      <c r="O486" s="6" t="s">
        <v>3948</v>
      </c>
      <c r="P486" s="6" t="s">
        <v>3949</v>
      </c>
      <c r="Q486" s="6" t="s">
        <v>143</v>
      </c>
      <c r="R486" s="6" t="s">
        <v>143</v>
      </c>
      <c r="S486" s="6" t="s">
        <v>143</v>
      </c>
      <c r="T486" s="6" t="s">
        <v>143</v>
      </c>
      <c r="U486" s="6" t="s">
        <v>144</v>
      </c>
      <c r="V486" s="26">
        <v>602000</v>
      </c>
      <c r="W486" s="11" t="s">
        <v>137</v>
      </c>
      <c r="X486" s="11" t="s">
        <v>137</v>
      </c>
      <c r="Y486" s="6" t="s">
        <v>143</v>
      </c>
      <c r="Z486" s="6" t="s">
        <v>143</v>
      </c>
      <c r="AA486" s="15" t="s">
        <v>143</v>
      </c>
      <c r="AB486" s="15" t="s">
        <v>143</v>
      </c>
      <c r="AC486" s="6" t="s">
        <v>137</v>
      </c>
      <c r="AD486" s="6" t="s">
        <v>137</v>
      </c>
      <c r="AE486" s="6" t="s">
        <v>11</v>
      </c>
      <c r="AF486" s="22">
        <v>0</v>
      </c>
      <c r="AG486" s="22">
        <v>602000</v>
      </c>
      <c r="AH486" s="15" t="s">
        <v>137</v>
      </c>
      <c r="AI486" s="15" t="s">
        <v>137</v>
      </c>
      <c r="AJ486" s="6" t="s">
        <v>143</v>
      </c>
      <c r="AK486" s="6" t="s">
        <v>143</v>
      </c>
      <c r="AL486" s="15" t="s">
        <v>143</v>
      </c>
      <c r="AM486" s="15" t="s">
        <v>143</v>
      </c>
      <c r="AN486" s="15" t="s">
        <v>145</v>
      </c>
      <c r="AO486" s="15" t="s">
        <v>143</v>
      </c>
      <c r="AP486" s="6" t="s">
        <v>143</v>
      </c>
      <c r="AQ486" s="11" t="s">
        <v>143</v>
      </c>
      <c r="AR486" s="11">
        <v>602000</v>
      </c>
    </row>
    <row r="487" spans="1:44" ht="15.6" x14ac:dyDescent="0.3">
      <c r="A487" s="12" t="s">
        <v>3950</v>
      </c>
      <c r="B487" s="6" t="s">
        <v>135</v>
      </c>
      <c r="C487" s="6" t="s">
        <v>57</v>
      </c>
      <c r="D487" s="32">
        <v>42247</v>
      </c>
      <c r="E487" s="6">
        <v>2015</v>
      </c>
      <c r="F487" s="6" t="s">
        <v>2391</v>
      </c>
      <c r="G487" s="6" t="s">
        <v>137</v>
      </c>
      <c r="H487" s="6" t="s">
        <v>137</v>
      </c>
      <c r="I487" s="6" t="s">
        <v>2392</v>
      </c>
      <c r="J487" s="6">
        <v>1</v>
      </c>
      <c r="K487" s="6" t="s">
        <v>3951</v>
      </c>
      <c r="L487" s="6" t="s">
        <v>137</v>
      </c>
      <c r="M487" s="6" t="s">
        <v>3952</v>
      </c>
      <c r="N487" s="6">
        <v>27892</v>
      </c>
      <c r="O487" s="6" t="s">
        <v>2395</v>
      </c>
      <c r="P487" s="6" t="s">
        <v>2396</v>
      </c>
      <c r="Q487" s="6" t="s">
        <v>143</v>
      </c>
      <c r="R487" s="6" t="s">
        <v>143</v>
      </c>
      <c r="S487" s="6" t="s">
        <v>143</v>
      </c>
      <c r="T487" s="6" t="s">
        <v>143</v>
      </c>
      <c r="U487" s="6" t="s">
        <v>3443</v>
      </c>
      <c r="V487" s="26">
        <v>926675</v>
      </c>
      <c r="W487" s="11" t="s">
        <v>137</v>
      </c>
      <c r="X487" s="11" t="s">
        <v>137</v>
      </c>
      <c r="Y487" s="6" t="s">
        <v>143</v>
      </c>
      <c r="Z487" s="6" t="s">
        <v>143</v>
      </c>
      <c r="AA487" s="15" t="s">
        <v>143</v>
      </c>
      <c r="AB487" s="15" t="s">
        <v>143</v>
      </c>
      <c r="AC487" s="6" t="s">
        <v>137</v>
      </c>
      <c r="AD487" s="6" t="s">
        <v>137</v>
      </c>
      <c r="AE487" s="6" t="s">
        <v>11</v>
      </c>
      <c r="AF487" s="22">
        <v>0</v>
      </c>
      <c r="AG487" s="22">
        <v>863405.29</v>
      </c>
      <c r="AH487" s="15" t="s">
        <v>137</v>
      </c>
      <c r="AI487" s="15" t="s">
        <v>137</v>
      </c>
      <c r="AJ487" s="6" t="s">
        <v>143</v>
      </c>
      <c r="AK487" s="6" t="s">
        <v>143</v>
      </c>
      <c r="AL487" s="15" t="s">
        <v>143</v>
      </c>
      <c r="AM487" s="15" t="s">
        <v>143</v>
      </c>
      <c r="AN487" s="15" t="s">
        <v>145</v>
      </c>
      <c r="AO487" s="15" t="s">
        <v>143</v>
      </c>
      <c r="AP487" s="6" t="s">
        <v>143</v>
      </c>
      <c r="AQ487" s="11" t="s">
        <v>143</v>
      </c>
      <c r="AR487" s="11">
        <v>863405.29</v>
      </c>
    </row>
    <row r="488" spans="1:44" ht="15.6" x14ac:dyDescent="0.3">
      <c r="A488" s="12" t="s">
        <v>3953</v>
      </c>
      <c r="B488" s="6" t="s">
        <v>135</v>
      </c>
      <c r="C488" s="6" t="s">
        <v>57</v>
      </c>
      <c r="D488" s="32">
        <v>42262</v>
      </c>
      <c r="E488" s="6">
        <v>2015</v>
      </c>
      <c r="F488" s="6" t="s">
        <v>3954</v>
      </c>
      <c r="G488" s="6" t="s">
        <v>3739</v>
      </c>
      <c r="H488" s="6" t="s">
        <v>72</v>
      </c>
      <c r="I488" s="6" t="s">
        <v>354</v>
      </c>
      <c r="J488" s="6">
        <v>1</v>
      </c>
      <c r="K488" s="6" t="s">
        <v>3955</v>
      </c>
      <c r="L488" s="6" t="s">
        <v>137</v>
      </c>
      <c r="M488" s="6" t="s">
        <v>3956</v>
      </c>
      <c r="N488" s="6">
        <v>28358</v>
      </c>
      <c r="O488" s="6" t="s">
        <v>2922</v>
      </c>
      <c r="P488" s="6" t="s">
        <v>3957</v>
      </c>
      <c r="Q488" s="6">
        <v>327992</v>
      </c>
      <c r="R488" s="6" t="s">
        <v>143</v>
      </c>
      <c r="S488" s="6" t="s">
        <v>77</v>
      </c>
      <c r="T488" s="6" t="s">
        <v>143</v>
      </c>
      <c r="U488" s="6" t="s">
        <v>647</v>
      </c>
      <c r="V488" s="26">
        <v>208000</v>
      </c>
      <c r="W488" s="11" t="s">
        <v>137</v>
      </c>
      <c r="X488" s="11" t="s">
        <v>137</v>
      </c>
      <c r="Y488" s="6" t="s">
        <v>143</v>
      </c>
      <c r="Z488" s="6" t="s">
        <v>143</v>
      </c>
      <c r="AA488" s="15" t="s">
        <v>143</v>
      </c>
      <c r="AB488" s="15" t="s">
        <v>143</v>
      </c>
      <c r="AC488" s="6" t="s">
        <v>137</v>
      </c>
      <c r="AD488" s="6" t="s">
        <v>137</v>
      </c>
      <c r="AE488" s="6" t="s">
        <v>11</v>
      </c>
      <c r="AF488" s="22">
        <v>0</v>
      </c>
      <c r="AG488" s="22">
        <v>0</v>
      </c>
      <c r="AH488" s="15" t="s">
        <v>137</v>
      </c>
      <c r="AI488" s="15" t="s">
        <v>137</v>
      </c>
      <c r="AJ488" s="6" t="s">
        <v>143</v>
      </c>
      <c r="AK488" s="6" t="s">
        <v>143</v>
      </c>
      <c r="AL488" s="15" t="s">
        <v>143</v>
      </c>
      <c r="AM488" s="15" t="s">
        <v>143</v>
      </c>
      <c r="AN488" s="15" t="s">
        <v>145</v>
      </c>
      <c r="AO488" s="15" t="s">
        <v>143</v>
      </c>
      <c r="AP488" s="6" t="s">
        <v>143</v>
      </c>
      <c r="AQ488" s="11" t="s">
        <v>143</v>
      </c>
      <c r="AR488" s="11">
        <v>0</v>
      </c>
    </row>
    <row r="489" spans="1:44" ht="15.6" x14ac:dyDescent="0.3">
      <c r="A489" s="12" t="s">
        <v>3958</v>
      </c>
      <c r="B489" s="6" t="s">
        <v>135</v>
      </c>
      <c r="C489" s="6" t="s">
        <v>57</v>
      </c>
      <c r="D489" s="32">
        <v>42262</v>
      </c>
      <c r="E489" s="6">
        <v>2015</v>
      </c>
      <c r="F489" s="6" t="s">
        <v>3959</v>
      </c>
      <c r="G489" s="6" t="s">
        <v>137</v>
      </c>
      <c r="H489" s="6" t="s">
        <v>137</v>
      </c>
      <c r="I489" s="6" t="s">
        <v>198</v>
      </c>
      <c r="J489" s="6">
        <v>2</v>
      </c>
      <c r="K489" s="6" t="s">
        <v>3960</v>
      </c>
      <c r="L489" s="6" t="s">
        <v>137</v>
      </c>
      <c r="M489" s="6" t="s">
        <v>3961</v>
      </c>
      <c r="N489" s="6">
        <v>28001</v>
      </c>
      <c r="O489" s="6" t="s">
        <v>3962</v>
      </c>
      <c r="P489" s="6" t="s">
        <v>3963</v>
      </c>
      <c r="Q489" s="6" t="s">
        <v>143</v>
      </c>
      <c r="R489" s="6" t="s">
        <v>143</v>
      </c>
      <c r="S489" s="6" t="s">
        <v>143</v>
      </c>
      <c r="T489" s="6" t="s">
        <v>143</v>
      </c>
      <c r="U489" s="6" t="s">
        <v>178</v>
      </c>
      <c r="V489" s="26">
        <v>500000</v>
      </c>
      <c r="W489" s="11" t="s">
        <v>137</v>
      </c>
      <c r="X489" s="11" t="s">
        <v>137</v>
      </c>
      <c r="Y489" s="6" t="s">
        <v>143</v>
      </c>
      <c r="Z489" s="6" t="s">
        <v>143</v>
      </c>
      <c r="AA489" s="15" t="s">
        <v>143</v>
      </c>
      <c r="AB489" s="15" t="s">
        <v>143</v>
      </c>
      <c r="AC489" s="6" t="s">
        <v>137</v>
      </c>
      <c r="AD489" s="6" t="s">
        <v>137</v>
      </c>
      <c r="AE489" s="6" t="s">
        <v>11</v>
      </c>
      <c r="AF489" s="22">
        <v>0</v>
      </c>
      <c r="AG489" s="22">
        <v>500000.00000000006</v>
      </c>
      <c r="AH489" s="15" t="s">
        <v>137</v>
      </c>
      <c r="AI489" s="15" t="s">
        <v>137</v>
      </c>
      <c r="AJ489" s="6" t="s">
        <v>143</v>
      </c>
      <c r="AK489" s="6" t="s">
        <v>143</v>
      </c>
      <c r="AL489" s="15" t="s">
        <v>143</v>
      </c>
      <c r="AM489" s="15" t="s">
        <v>143</v>
      </c>
      <c r="AN489" s="15" t="s">
        <v>145</v>
      </c>
      <c r="AO489" s="15" t="s">
        <v>143</v>
      </c>
      <c r="AP489" s="6" t="s">
        <v>143</v>
      </c>
      <c r="AQ489" s="11" t="s">
        <v>143</v>
      </c>
      <c r="AR489" s="11">
        <v>500000.00000000006</v>
      </c>
    </row>
    <row r="490" spans="1:44" ht="15.6" x14ac:dyDescent="0.3">
      <c r="A490" s="12" t="s">
        <v>3964</v>
      </c>
      <c r="B490" s="6" t="s">
        <v>135</v>
      </c>
      <c r="C490" s="6" t="s">
        <v>57</v>
      </c>
      <c r="D490" s="32">
        <v>42271</v>
      </c>
      <c r="E490" s="6">
        <v>2015</v>
      </c>
      <c r="F490" s="6" t="s">
        <v>3965</v>
      </c>
      <c r="G490" s="6" t="s">
        <v>137</v>
      </c>
      <c r="H490" s="6" t="s">
        <v>137</v>
      </c>
      <c r="I490" s="6" t="s">
        <v>669</v>
      </c>
      <c r="J490" s="6">
        <v>1</v>
      </c>
      <c r="K490" s="6" t="s">
        <v>3966</v>
      </c>
      <c r="L490" s="6" t="s">
        <v>137</v>
      </c>
      <c r="M490" s="6" t="s">
        <v>3967</v>
      </c>
      <c r="N490" s="6">
        <v>28337</v>
      </c>
      <c r="O490" s="6" t="s">
        <v>672</v>
      </c>
      <c r="P490" s="6" t="s">
        <v>673</v>
      </c>
      <c r="Q490" s="6" t="s">
        <v>143</v>
      </c>
      <c r="R490" s="6" t="s">
        <v>143</v>
      </c>
      <c r="S490" s="6" t="s">
        <v>143</v>
      </c>
      <c r="T490" s="6" t="s">
        <v>143</v>
      </c>
      <c r="U490" s="6" t="s">
        <v>647</v>
      </c>
      <c r="V490" s="26">
        <v>682103</v>
      </c>
      <c r="W490" s="11" t="s">
        <v>137</v>
      </c>
      <c r="X490" s="11" t="s">
        <v>137</v>
      </c>
      <c r="Y490" s="6" t="s">
        <v>143</v>
      </c>
      <c r="Z490" s="6" t="s">
        <v>143</v>
      </c>
      <c r="AA490" s="15" t="s">
        <v>143</v>
      </c>
      <c r="AB490" s="15" t="s">
        <v>143</v>
      </c>
      <c r="AC490" s="6" t="s">
        <v>137</v>
      </c>
      <c r="AD490" s="6" t="s">
        <v>137</v>
      </c>
      <c r="AE490" s="6" t="s">
        <v>11</v>
      </c>
      <c r="AF490" s="22">
        <v>0</v>
      </c>
      <c r="AG490" s="22">
        <v>682103</v>
      </c>
      <c r="AH490" s="15" t="s">
        <v>137</v>
      </c>
      <c r="AI490" s="15" t="s">
        <v>137</v>
      </c>
      <c r="AJ490" s="6" t="s">
        <v>143</v>
      </c>
      <c r="AK490" s="6" t="s">
        <v>143</v>
      </c>
      <c r="AL490" s="15" t="s">
        <v>143</v>
      </c>
      <c r="AM490" s="15" t="s">
        <v>143</v>
      </c>
      <c r="AN490" s="15" t="s">
        <v>145</v>
      </c>
      <c r="AO490" s="15" t="s">
        <v>143</v>
      </c>
      <c r="AP490" s="6" t="s">
        <v>143</v>
      </c>
      <c r="AQ490" s="11" t="s">
        <v>143</v>
      </c>
      <c r="AR490" s="11">
        <v>682103</v>
      </c>
    </row>
    <row r="491" spans="1:44" ht="15.6" x14ac:dyDescent="0.3">
      <c r="A491" s="12" t="s">
        <v>3968</v>
      </c>
      <c r="B491" s="12" t="s">
        <v>254</v>
      </c>
      <c r="C491" s="12" t="s">
        <v>57</v>
      </c>
      <c r="D491" s="17" t="s">
        <v>3969</v>
      </c>
      <c r="E491" s="12">
        <v>2015</v>
      </c>
      <c r="F491" s="12" t="s">
        <v>3970</v>
      </c>
      <c r="G491" s="12" t="s">
        <v>3971</v>
      </c>
      <c r="H491" s="12" t="s">
        <v>72</v>
      </c>
      <c r="I491" s="12" t="s">
        <v>173</v>
      </c>
      <c r="J491" s="12">
        <v>2</v>
      </c>
      <c r="K491" s="12" t="s">
        <v>3972</v>
      </c>
      <c r="L491" s="12" t="s">
        <v>72</v>
      </c>
      <c r="M491" s="12" t="s">
        <v>3973</v>
      </c>
      <c r="N491" s="12" t="s">
        <v>3974</v>
      </c>
      <c r="O491" s="12" t="s">
        <v>3975</v>
      </c>
      <c r="P491" s="12" t="s">
        <v>3976</v>
      </c>
      <c r="Q491" s="12">
        <v>332313</v>
      </c>
      <c r="R491" s="12" t="s">
        <v>263</v>
      </c>
      <c r="S491" s="12" t="s">
        <v>77</v>
      </c>
      <c r="T491" s="12" t="s">
        <v>263</v>
      </c>
      <c r="U491" s="12" t="s">
        <v>3977</v>
      </c>
      <c r="V491" s="27">
        <v>1559000</v>
      </c>
      <c r="W491" s="27">
        <v>1325150</v>
      </c>
      <c r="X491" s="27">
        <v>233850</v>
      </c>
      <c r="Y491" s="12">
        <v>86</v>
      </c>
      <c r="Z491" s="12">
        <v>66</v>
      </c>
      <c r="AA491" s="23">
        <v>45393</v>
      </c>
      <c r="AB491" s="23">
        <v>0</v>
      </c>
      <c r="AC491" s="12">
        <v>3</v>
      </c>
      <c r="AD491" s="12">
        <v>12</v>
      </c>
      <c r="AE491" s="12" t="s">
        <v>2477</v>
      </c>
      <c r="AF491" s="23">
        <v>0</v>
      </c>
      <c r="AG491" s="23">
        <v>242326</v>
      </c>
      <c r="AH491" s="23">
        <v>0</v>
      </c>
      <c r="AI491" s="23">
        <v>42764</v>
      </c>
      <c r="AJ491" s="12">
        <v>82</v>
      </c>
      <c r="AK491" s="12">
        <v>66</v>
      </c>
      <c r="AL491" s="23">
        <v>51726</v>
      </c>
      <c r="AM491" s="23">
        <v>0</v>
      </c>
      <c r="AN491" s="23" t="s">
        <v>263</v>
      </c>
      <c r="AO491" s="23" t="s">
        <v>2523</v>
      </c>
      <c r="AP491" s="12" t="s">
        <v>2523</v>
      </c>
      <c r="AQ491" s="27" t="s">
        <v>2523</v>
      </c>
      <c r="AR491" s="11">
        <f t="shared" ref="AR491:AR505" si="7">IFERROR(AG491-AN491,AG491)</f>
        <v>242326</v>
      </c>
    </row>
    <row r="492" spans="1:44" ht="15.6" x14ac:dyDescent="0.3">
      <c r="A492" s="12" t="s">
        <v>3978</v>
      </c>
      <c r="B492" s="12" t="s">
        <v>254</v>
      </c>
      <c r="C492" s="12" t="s">
        <v>57</v>
      </c>
      <c r="D492" s="17" t="s">
        <v>3979</v>
      </c>
      <c r="E492" s="12">
        <v>2015</v>
      </c>
      <c r="F492" s="12" t="s">
        <v>3980</v>
      </c>
      <c r="G492" s="12" t="s">
        <v>3981</v>
      </c>
      <c r="H492" s="12" t="s">
        <v>72</v>
      </c>
      <c r="I492" s="12" t="s">
        <v>510</v>
      </c>
      <c r="J492" s="12">
        <v>3</v>
      </c>
      <c r="K492" s="12" t="s">
        <v>3982</v>
      </c>
      <c r="L492" s="12" t="s">
        <v>72</v>
      </c>
      <c r="M492" s="12" t="s">
        <v>3983</v>
      </c>
      <c r="N492" s="12" t="s">
        <v>3984</v>
      </c>
      <c r="O492" s="12" t="s">
        <v>3985</v>
      </c>
      <c r="P492" s="12" t="s">
        <v>3986</v>
      </c>
      <c r="Q492" s="12">
        <v>325412</v>
      </c>
      <c r="R492" s="12">
        <v>541511</v>
      </c>
      <c r="S492" s="12" t="s">
        <v>77</v>
      </c>
      <c r="T492" s="12" t="s">
        <v>728</v>
      </c>
      <c r="U492" s="12" t="s">
        <v>3987</v>
      </c>
      <c r="V492" s="27">
        <v>3998750</v>
      </c>
      <c r="W492" s="27">
        <v>2999250</v>
      </c>
      <c r="X492" s="27">
        <v>999500</v>
      </c>
      <c r="Y492" s="12">
        <v>271</v>
      </c>
      <c r="Z492" s="12">
        <v>493</v>
      </c>
      <c r="AA492" s="23">
        <v>49055</v>
      </c>
      <c r="AB492" s="23">
        <v>0</v>
      </c>
      <c r="AC492" s="12">
        <v>3</v>
      </c>
      <c r="AD492" s="12">
        <v>12</v>
      </c>
      <c r="AE492" s="12" t="s">
        <v>9</v>
      </c>
      <c r="AF492" s="23">
        <v>1890000</v>
      </c>
      <c r="AG492" s="23">
        <v>1084453</v>
      </c>
      <c r="AH492" s="23">
        <v>630000</v>
      </c>
      <c r="AI492" s="23">
        <v>361234</v>
      </c>
      <c r="AJ492" s="12">
        <v>305</v>
      </c>
      <c r="AK492" s="12">
        <v>712</v>
      </c>
      <c r="AL492" s="23">
        <v>78122</v>
      </c>
      <c r="AM492" s="23">
        <v>0</v>
      </c>
      <c r="AN492" s="23" t="s">
        <v>263</v>
      </c>
      <c r="AO492" s="23">
        <v>300000</v>
      </c>
      <c r="AP492" s="12" t="s">
        <v>267</v>
      </c>
      <c r="AQ492" s="27">
        <v>300000</v>
      </c>
      <c r="AR492" s="11">
        <f t="shared" si="7"/>
        <v>1084453</v>
      </c>
    </row>
    <row r="493" spans="1:44" ht="15.6" x14ac:dyDescent="0.3">
      <c r="A493" s="12" t="s">
        <v>3988</v>
      </c>
      <c r="B493" s="12" t="s">
        <v>254</v>
      </c>
      <c r="C493" s="12" t="s">
        <v>57</v>
      </c>
      <c r="D493" s="17" t="s">
        <v>3989</v>
      </c>
      <c r="E493" s="12">
        <v>2015</v>
      </c>
      <c r="F493" s="12" t="s">
        <v>3990</v>
      </c>
      <c r="G493" s="12" t="s">
        <v>3991</v>
      </c>
      <c r="H493" s="12" t="s">
        <v>57</v>
      </c>
      <c r="I493" s="12" t="s">
        <v>743</v>
      </c>
      <c r="J493" s="12">
        <v>3</v>
      </c>
      <c r="K493" s="12" t="s">
        <v>3992</v>
      </c>
      <c r="L493" s="12" t="s">
        <v>57</v>
      </c>
      <c r="M493" s="12" t="s">
        <v>3993</v>
      </c>
      <c r="N493" s="12" t="s">
        <v>3994</v>
      </c>
      <c r="O493" s="12" t="s">
        <v>3995</v>
      </c>
      <c r="P493" s="12" t="s">
        <v>3996</v>
      </c>
      <c r="Q493" s="12">
        <v>551114</v>
      </c>
      <c r="R493" s="12" t="s">
        <v>263</v>
      </c>
      <c r="S493" s="12" t="s">
        <v>408</v>
      </c>
      <c r="T493" s="12" t="s">
        <v>263</v>
      </c>
      <c r="U493" s="12" t="s">
        <v>2946</v>
      </c>
      <c r="V493" s="27">
        <v>13747000</v>
      </c>
      <c r="W493" s="27">
        <v>10310250</v>
      </c>
      <c r="X493" s="27">
        <v>3436750</v>
      </c>
      <c r="Y493" s="12">
        <v>284</v>
      </c>
      <c r="Z493" s="12">
        <v>0</v>
      </c>
      <c r="AA493" s="23">
        <v>132323</v>
      </c>
      <c r="AB493" s="23">
        <v>94500000</v>
      </c>
      <c r="AC493" s="12">
        <v>5</v>
      </c>
      <c r="AD493" s="12">
        <v>12</v>
      </c>
      <c r="AE493" s="12" t="s">
        <v>9</v>
      </c>
      <c r="AF493" s="23">
        <v>8346000</v>
      </c>
      <c r="AG493" s="23">
        <v>1943568</v>
      </c>
      <c r="AH493" s="23">
        <v>2782000</v>
      </c>
      <c r="AI493" s="23">
        <v>647856</v>
      </c>
      <c r="AJ493" s="12">
        <v>251</v>
      </c>
      <c r="AK493" s="12">
        <v>0</v>
      </c>
      <c r="AL493" s="23">
        <v>166294</v>
      </c>
      <c r="AM493" s="23">
        <v>157383874</v>
      </c>
      <c r="AN493" s="23" t="s">
        <v>263</v>
      </c>
      <c r="AO493" s="23">
        <v>7638584</v>
      </c>
      <c r="AP493" s="12" t="s">
        <v>267</v>
      </c>
      <c r="AQ493" s="27">
        <v>2932329.71</v>
      </c>
      <c r="AR493" s="11">
        <f t="shared" si="7"/>
        <v>1943568</v>
      </c>
    </row>
    <row r="494" spans="1:44" ht="15.6" x14ac:dyDescent="0.3">
      <c r="A494" s="12" t="s">
        <v>3997</v>
      </c>
      <c r="B494" s="12" t="s">
        <v>254</v>
      </c>
      <c r="C494" s="12" t="s">
        <v>57</v>
      </c>
      <c r="D494" s="17" t="s">
        <v>3998</v>
      </c>
      <c r="E494" s="12">
        <v>2015</v>
      </c>
      <c r="F494" s="12" t="s">
        <v>3999</v>
      </c>
      <c r="G494" s="12" t="s">
        <v>4000</v>
      </c>
      <c r="H494" s="12" t="s">
        <v>72</v>
      </c>
      <c r="I494" s="12" t="s">
        <v>701</v>
      </c>
      <c r="J494" s="12">
        <v>3</v>
      </c>
      <c r="K494" s="12" t="s">
        <v>4001</v>
      </c>
      <c r="L494" s="12" t="s">
        <v>72</v>
      </c>
      <c r="M494" s="12" t="s">
        <v>4002</v>
      </c>
      <c r="N494" s="12" t="s">
        <v>4003</v>
      </c>
      <c r="O494" s="12" t="s">
        <v>4004</v>
      </c>
      <c r="P494" s="12" t="s">
        <v>4005</v>
      </c>
      <c r="Q494" s="12">
        <v>541511</v>
      </c>
      <c r="R494" s="12" t="s">
        <v>263</v>
      </c>
      <c r="S494" s="12" t="s">
        <v>728</v>
      </c>
      <c r="T494" s="12" t="s">
        <v>263</v>
      </c>
      <c r="U494" s="12" t="s">
        <v>4006</v>
      </c>
      <c r="V494" s="27">
        <v>2183000</v>
      </c>
      <c r="W494" s="27">
        <v>1637250</v>
      </c>
      <c r="X494" s="27">
        <v>545750</v>
      </c>
      <c r="Y494" s="12">
        <v>200</v>
      </c>
      <c r="Z494" s="12">
        <v>106</v>
      </c>
      <c r="AA494" s="23">
        <v>63000</v>
      </c>
      <c r="AB494" s="23">
        <v>0</v>
      </c>
      <c r="AC494" s="12">
        <v>4</v>
      </c>
      <c r="AD494" s="12">
        <v>12</v>
      </c>
      <c r="AE494" s="12" t="s">
        <v>2039</v>
      </c>
      <c r="AF494" s="23">
        <v>0</v>
      </c>
      <c r="AG494" s="23">
        <v>0</v>
      </c>
      <c r="AH494" s="23">
        <v>0</v>
      </c>
      <c r="AI494" s="23">
        <v>0</v>
      </c>
      <c r="AJ494" s="12" t="s">
        <v>266</v>
      </c>
      <c r="AK494" s="12" t="s">
        <v>266</v>
      </c>
      <c r="AL494" s="23" t="s">
        <v>266</v>
      </c>
      <c r="AM494" s="23" t="s">
        <v>266</v>
      </c>
      <c r="AN494" s="23" t="s">
        <v>263</v>
      </c>
      <c r="AO494" s="23" t="s">
        <v>2523</v>
      </c>
      <c r="AP494" s="12" t="s">
        <v>2523</v>
      </c>
      <c r="AQ494" s="27" t="s">
        <v>2523</v>
      </c>
      <c r="AR494" s="11">
        <f t="shared" si="7"/>
        <v>0</v>
      </c>
    </row>
    <row r="495" spans="1:44" ht="15.6" x14ac:dyDescent="0.3">
      <c r="A495" s="12" t="s">
        <v>4007</v>
      </c>
      <c r="B495" s="12" t="s">
        <v>254</v>
      </c>
      <c r="C495" s="12" t="s">
        <v>57</v>
      </c>
      <c r="D495" s="17" t="s">
        <v>4008</v>
      </c>
      <c r="E495" s="12">
        <v>2015</v>
      </c>
      <c r="F495" s="12" t="s">
        <v>4009</v>
      </c>
      <c r="G495" s="12" t="s">
        <v>4010</v>
      </c>
      <c r="H495" s="12" t="s">
        <v>72</v>
      </c>
      <c r="I495" s="12" t="s">
        <v>743</v>
      </c>
      <c r="J495" s="12">
        <v>3</v>
      </c>
      <c r="K495" s="12" t="s">
        <v>4011</v>
      </c>
      <c r="L495" s="12" t="s">
        <v>57</v>
      </c>
      <c r="M495" s="12" t="s">
        <v>4012</v>
      </c>
      <c r="N495" s="12" t="s">
        <v>4013</v>
      </c>
      <c r="O495" s="12" t="s">
        <v>4014</v>
      </c>
      <c r="P495" s="12" t="s">
        <v>4015</v>
      </c>
      <c r="Q495" s="12">
        <v>551114</v>
      </c>
      <c r="R495" s="12" t="s">
        <v>263</v>
      </c>
      <c r="S495" s="12" t="s">
        <v>408</v>
      </c>
      <c r="T495" s="12" t="s">
        <v>263</v>
      </c>
      <c r="U495" s="12" t="s">
        <v>4016</v>
      </c>
      <c r="V495" s="27">
        <v>2720000</v>
      </c>
      <c r="W495" s="27">
        <v>2040000</v>
      </c>
      <c r="X495" s="27">
        <v>680000</v>
      </c>
      <c r="Y495" s="12">
        <v>120</v>
      </c>
      <c r="Z495" s="12">
        <v>121</v>
      </c>
      <c r="AA495" s="23">
        <v>169425</v>
      </c>
      <c r="AB495" s="23">
        <v>11610000</v>
      </c>
      <c r="AC495" s="12">
        <v>3</v>
      </c>
      <c r="AD495" s="12">
        <v>12</v>
      </c>
      <c r="AE495" s="12" t="s">
        <v>9</v>
      </c>
      <c r="AF495" s="23">
        <v>1228500</v>
      </c>
      <c r="AG495" s="23">
        <v>798668</v>
      </c>
      <c r="AH495" s="23">
        <v>409500</v>
      </c>
      <c r="AI495" s="23">
        <v>266222</v>
      </c>
      <c r="AJ495" s="12">
        <v>275</v>
      </c>
      <c r="AK495" s="12">
        <v>257</v>
      </c>
      <c r="AL495" s="23">
        <v>289163</v>
      </c>
      <c r="AM495" s="23">
        <v>14906597</v>
      </c>
      <c r="AN495" s="23" t="s">
        <v>263</v>
      </c>
      <c r="AO495" s="23">
        <v>204722</v>
      </c>
      <c r="AP495" s="12" t="s">
        <v>267</v>
      </c>
      <c r="AQ495" s="27">
        <v>204722</v>
      </c>
      <c r="AR495" s="11">
        <f t="shared" si="7"/>
        <v>798668</v>
      </c>
    </row>
    <row r="496" spans="1:44" ht="15.6" x14ac:dyDescent="0.3">
      <c r="A496" s="12" t="s">
        <v>4017</v>
      </c>
      <c r="B496" s="12" t="s">
        <v>254</v>
      </c>
      <c r="C496" s="12" t="s">
        <v>57</v>
      </c>
      <c r="D496" s="17" t="s">
        <v>4008</v>
      </c>
      <c r="E496" s="12">
        <v>2015</v>
      </c>
      <c r="F496" s="12" t="s">
        <v>4018</v>
      </c>
      <c r="G496" s="12" t="s">
        <v>4019</v>
      </c>
      <c r="H496" s="12" t="s">
        <v>57</v>
      </c>
      <c r="I496" s="12" t="s">
        <v>743</v>
      </c>
      <c r="J496" s="12">
        <v>3</v>
      </c>
      <c r="K496" s="12" t="s">
        <v>4020</v>
      </c>
      <c r="L496" s="12" t="s">
        <v>57</v>
      </c>
      <c r="M496" s="12" t="s">
        <v>4021</v>
      </c>
      <c r="N496" s="12" t="s">
        <v>4022</v>
      </c>
      <c r="O496" s="12" t="s">
        <v>4023</v>
      </c>
      <c r="P496" s="12" t="s">
        <v>4024</v>
      </c>
      <c r="Q496" s="12">
        <v>541613</v>
      </c>
      <c r="R496" s="12" t="s">
        <v>263</v>
      </c>
      <c r="S496" s="12" t="s">
        <v>728</v>
      </c>
      <c r="T496" s="12" t="s">
        <v>263</v>
      </c>
      <c r="U496" s="12" t="s">
        <v>2449</v>
      </c>
      <c r="V496" s="27">
        <v>5004000</v>
      </c>
      <c r="W496" s="27">
        <v>3753000</v>
      </c>
      <c r="X496" s="27">
        <v>1251000</v>
      </c>
      <c r="Y496" s="12">
        <v>200</v>
      </c>
      <c r="Z496" s="12">
        <v>0</v>
      </c>
      <c r="AA496" s="23">
        <v>93256</v>
      </c>
      <c r="AB496" s="23" t="s">
        <v>263</v>
      </c>
      <c r="AC496" s="12">
        <v>1</v>
      </c>
      <c r="AD496" s="12">
        <v>12</v>
      </c>
      <c r="AE496" s="12" t="s">
        <v>9</v>
      </c>
      <c r="AF496" s="23">
        <v>2189250</v>
      </c>
      <c r="AG496" s="23">
        <v>1427156</v>
      </c>
      <c r="AH496" s="23">
        <v>729750</v>
      </c>
      <c r="AI496" s="23">
        <v>475719</v>
      </c>
      <c r="AJ496" s="12">
        <v>204</v>
      </c>
      <c r="AK496" s="12">
        <v>85</v>
      </c>
      <c r="AL496" s="23">
        <v>116591</v>
      </c>
      <c r="AM496" s="23">
        <v>0</v>
      </c>
      <c r="AN496" s="23" t="s">
        <v>263</v>
      </c>
      <c r="AO496" s="23">
        <v>156687</v>
      </c>
      <c r="AP496" s="12" t="s">
        <v>267</v>
      </c>
      <c r="AQ496" s="27">
        <v>98313</v>
      </c>
      <c r="AR496" s="11">
        <f t="shared" si="7"/>
        <v>1427156</v>
      </c>
    </row>
    <row r="497" spans="1:44" ht="15.6" x14ac:dyDescent="0.3">
      <c r="A497" s="12" t="s">
        <v>3853</v>
      </c>
      <c r="B497" s="12" t="s">
        <v>254</v>
      </c>
      <c r="C497" s="12" t="s">
        <v>72</v>
      </c>
      <c r="D497" s="17" t="s">
        <v>4025</v>
      </c>
      <c r="E497" s="12">
        <v>2015</v>
      </c>
      <c r="F497" s="12" t="s">
        <v>4026</v>
      </c>
      <c r="G497" s="12" t="s">
        <v>4027</v>
      </c>
      <c r="H497" s="12" t="s">
        <v>72</v>
      </c>
      <c r="I497" s="12" t="s">
        <v>4028</v>
      </c>
      <c r="J497" s="12">
        <v>3</v>
      </c>
      <c r="K497" s="12" t="s">
        <v>4029</v>
      </c>
      <c r="L497" s="12" t="s">
        <v>57</v>
      </c>
      <c r="M497" s="12" t="s">
        <v>4030</v>
      </c>
      <c r="N497" s="12" t="s">
        <v>4031</v>
      </c>
      <c r="O497" s="12" t="s">
        <v>4032</v>
      </c>
      <c r="P497" s="12" t="s">
        <v>3859</v>
      </c>
      <c r="Q497" s="12">
        <v>325412</v>
      </c>
      <c r="R497" s="12" t="s">
        <v>263</v>
      </c>
      <c r="S497" s="12" t="s">
        <v>77</v>
      </c>
      <c r="T497" s="12" t="s">
        <v>263</v>
      </c>
      <c r="U497" s="12" t="s">
        <v>3491</v>
      </c>
      <c r="V497" s="27">
        <v>21149000</v>
      </c>
      <c r="W497" s="27">
        <v>15861750</v>
      </c>
      <c r="X497" s="27">
        <v>5287250</v>
      </c>
      <c r="Y497" s="12">
        <v>622</v>
      </c>
      <c r="Z497" s="12">
        <v>724</v>
      </c>
      <c r="AA497" s="23">
        <v>61578</v>
      </c>
      <c r="AB497" s="23">
        <v>1110600000</v>
      </c>
      <c r="AC497" s="12">
        <v>2</v>
      </c>
      <c r="AD497" s="12">
        <v>12</v>
      </c>
      <c r="AE497" s="12" t="s">
        <v>9</v>
      </c>
      <c r="AF497" s="23">
        <v>14825250</v>
      </c>
      <c r="AG497" s="23">
        <v>1036500</v>
      </c>
      <c r="AH497" s="23">
        <v>4941750</v>
      </c>
      <c r="AI497" s="23">
        <v>345500</v>
      </c>
      <c r="AJ497" s="12">
        <v>526</v>
      </c>
      <c r="AK497" s="12">
        <v>724</v>
      </c>
      <c r="AL497" s="23">
        <v>97676</v>
      </c>
      <c r="AM497" s="23">
        <v>1175963202</v>
      </c>
      <c r="AN497" s="23" t="s">
        <v>263</v>
      </c>
      <c r="AO497" s="23">
        <v>54125986</v>
      </c>
      <c r="AP497" s="12" t="s">
        <v>133</v>
      </c>
      <c r="AQ497" s="27">
        <v>3437380</v>
      </c>
      <c r="AR497" s="11">
        <f t="shared" si="7"/>
        <v>1036500</v>
      </c>
    </row>
    <row r="498" spans="1:44" ht="15.6" x14ac:dyDescent="0.3">
      <c r="A498" s="12" t="s">
        <v>4033</v>
      </c>
      <c r="B498" s="12" t="s">
        <v>254</v>
      </c>
      <c r="C498" s="12" t="s">
        <v>57</v>
      </c>
      <c r="D498" s="17" t="s">
        <v>4034</v>
      </c>
      <c r="E498" s="12">
        <v>2015</v>
      </c>
      <c r="F498" s="12" t="s">
        <v>4035</v>
      </c>
      <c r="G498" s="12" t="s">
        <v>4036</v>
      </c>
      <c r="H498" s="12" t="s">
        <v>72</v>
      </c>
      <c r="I498" s="12" t="s">
        <v>432</v>
      </c>
      <c r="J498" s="12">
        <v>3</v>
      </c>
      <c r="K498" s="12" t="s">
        <v>4037</v>
      </c>
      <c r="L498" s="12" t="s">
        <v>72</v>
      </c>
      <c r="M498" s="12" t="s">
        <v>4038</v>
      </c>
      <c r="N498" s="12" t="s">
        <v>4039</v>
      </c>
      <c r="O498" s="12" t="s">
        <v>4040</v>
      </c>
      <c r="P498" s="12" t="s">
        <v>4041</v>
      </c>
      <c r="Q498" s="12">
        <v>541511</v>
      </c>
      <c r="R498" s="12" t="s">
        <v>263</v>
      </c>
      <c r="S498" s="12" t="s">
        <v>728</v>
      </c>
      <c r="T498" s="12" t="s">
        <v>263</v>
      </c>
      <c r="U498" s="12" t="s">
        <v>4042</v>
      </c>
      <c r="V498" s="27">
        <v>4512000</v>
      </c>
      <c r="W498" s="27">
        <v>3384000</v>
      </c>
      <c r="X498" s="27">
        <v>1128000</v>
      </c>
      <c r="Y498" s="12">
        <v>225</v>
      </c>
      <c r="Z498" s="12">
        <v>750</v>
      </c>
      <c r="AA498" s="23">
        <v>77112</v>
      </c>
      <c r="AB498" s="23">
        <v>8100000</v>
      </c>
      <c r="AC498" s="12">
        <v>2</v>
      </c>
      <c r="AD498" s="12">
        <v>12</v>
      </c>
      <c r="AE498" s="12" t="s">
        <v>2477</v>
      </c>
      <c r="AF498" s="23">
        <v>0</v>
      </c>
      <c r="AG498" s="23">
        <v>141750</v>
      </c>
      <c r="AH498" s="23">
        <v>0</v>
      </c>
      <c r="AI498" s="23">
        <v>47250</v>
      </c>
      <c r="AJ498" s="12">
        <v>0</v>
      </c>
      <c r="AK498" s="12">
        <v>725</v>
      </c>
      <c r="AL498" s="23">
        <v>0</v>
      </c>
      <c r="AM498" s="23">
        <v>8432467</v>
      </c>
      <c r="AN498" s="23" t="s">
        <v>263</v>
      </c>
      <c r="AO498" s="23">
        <v>1573825.1600000001</v>
      </c>
      <c r="AP498" s="12" t="s">
        <v>133</v>
      </c>
      <c r="AQ498" s="27">
        <v>1573825.1600000001</v>
      </c>
      <c r="AR498" s="11">
        <f t="shared" si="7"/>
        <v>141750</v>
      </c>
    </row>
    <row r="499" spans="1:44" ht="15.6" x14ac:dyDescent="0.3">
      <c r="A499" s="12" t="s">
        <v>3885</v>
      </c>
      <c r="B499" s="12" t="s">
        <v>254</v>
      </c>
      <c r="C499" s="12" t="s">
        <v>72</v>
      </c>
      <c r="D499" s="17" t="s">
        <v>4043</v>
      </c>
      <c r="E499" s="12">
        <v>2015</v>
      </c>
      <c r="F499" s="12" t="s">
        <v>3886</v>
      </c>
      <c r="G499" s="12" t="s">
        <v>4044</v>
      </c>
      <c r="H499" s="12" t="s">
        <v>72</v>
      </c>
      <c r="I499" s="12" t="s">
        <v>2318</v>
      </c>
      <c r="J499" s="12">
        <v>2</v>
      </c>
      <c r="K499" s="12" t="s">
        <v>4045</v>
      </c>
      <c r="L499" s="12" t="s">
        <v>72</v>
      </c>
      <c r="M499" s="12" t="s">
        <v>4046</v>
      </c>
      <c r="N499" s="12" t="s">
        <v>4047</v>
      </c>
      <c r="O499" s="12" t="s">
        <v>4048</v>
      </c>
      <c r="P499" s="12" t="s">
        <v>1630</v>
      </c>
      <c r="Q499" s="12">
        <v>337121</v>
      </c>
      <c r="R499" s="12">
        <v>337122</v>
      </c>
      <c r="S499" s="12" t="s">
        <v>77</v>
      </c>
      <c r="T499" s="12" t="s">
        <v>77</v>
      </c>
      <c r="U499" s="12" t="s">
        <v>2440</v>
      </c>
      <c r="V499" s="27">
        <v>5119000</v>
      </c>
      <c r="W499" s="27">
        <v>4607100</v>
      </c>
      <c r="X499" s="27">
        <v>511900</v>
      </c>
      <c r="Y499" s="12">
        <v>386</v>
      </c>
      <c r="Z499" s="12">
        <v>1222</v>
      </c>
      <c r="AA499" s="23">
        <v>31851</v>
      </c>
      <c r="AB499" s="23">
        <v>8748792</v>
      </c>
      <c r="AC499" s="12">
        <v>4</v>
      </c>
      <c r="AD499" s="12">
        <v>12</v>
      </c>
      <c r="AE499" s="12" t="s">
        <v>2039</v>
      </c>
      <c r="AF499" s="23">
        <v>0</v>
      </c>
      <c r="AG499" s="23">
        <v>0</v>
      </c>
      <c r="AH499" s="23">
        <v>0</v>
      </c>
      <c r="AI499" s="23">
        <v>0</v>
      </c>
      <c r="AJ499" s="12" t="s">
        <v>266</v>
      </c>
      <c r="AK499" s="12" t="s">
        <v>266</v>
      </c>
      <c r="AL499" s="23" t="s">
        <v>266</v>
      </c>
      <c r="AM499" s="23" t="s">
        <v>266</v>
      </c>
      <c r="AN499" s="23" t="s">
        <v>263</v>
      </c>
      <c r="AO499" s="23" t="s">
        <v>157</v>
      </c>
      <c r="AP499" s="12" t="s">
        <v>157</v>
      </c>
      <c r="AQ499" s="27">
        <v>0</v>
      </c>
      <c r="AR499" s="11">
        <f t="shared" si="7"/>
        <v>0</v>
      </c>
    </row>
    <row r="500" spans="1:44" ht="15.6" x14ac:dyDescent="0.3">
      <c r="A500" s="12" t="s">
        <v>4049</v>
      </c>
      <c r="B500" s="12" t="s">
        <v>254</v>
      </c>
      <c r="C500" s="12" t="s">
        <v>57</v>
      </c>
      <c r="D500" s="17" t="s">
        <v>4050</v>
      </c>
      <c r="E500" s="12">
        <v>2015</v>
      </c>
      <c r="F500" s="12" t="s">
        <v>1910</v>
      </c>
      <c r="G500" s="12" t="s">
        <v>4051</v>
      </c>
      <c r="H500" s="12" t="s">
        <v>72</v>
      </c>
      <c r="I500" s="12" t="s">
        <v>4052</v>
      </c>
      <c r="J500" s="12">
        <v>3</v>
      </c>
      <c r="K500" s="12" t="s">
        <v>4053</v>
      </c>
      <c r="L500" s="12" t="s">
        <v>72</v>
      </c>
      <c r="M500" s="12" t="s">
        <v>4054</v>
      </c>
      <c r="N500" s="12" t="s">
        <v>4055</v>
      </c>
      <c r="O500" s="12" t="s">
        <v>4056</v>
      </c>
      <c r="P500" s="12" t="s">
        <v>4057</v>
      </c>
      <c r="Q500" s="12">
        <v>541511</v>
      </c>
      <c r="R500" s="12">
        <v>523120</v>
      </c>
      <c r="S500" s="12" t="s">
        <v>728</v>
      </c>
      <c r="T500" s="12" t="s">
        <v>717</v>
      </c>
      <c r="U500" s="12" t="s">
        <v>4058</v>
      </c>
      <c r="V500" s="27">
        <v>20697000</v>
      </c>
      <c r="W500" s="27">
        <v>15522750</v>
      </c>
      <c r="X500" s="27">
        <v>5174250</v>
      </c>
      <c r="Y500" s="12">
        <v>480</v>
      </c>
      <c r="Z500" s="12">
        <v>3563</v>
      </c>
      <c r="AA500" s="23">
        <v>100108</v>
      </c>
      <c r="AB500" s="23">
        <v>8000000</v>
      </c>
      <c r="AC500" s="12">
        <v>3</v>
      </c>
      <c r="AD500" s="12">
        <v>12</v>
      </c>
      <c r="AE500" s="12" t="s">
        <v>2039</v>
      </c>
      <c r="AF500" s="23">
        <v>0</v>
      </c>
      <c r="AG500" s="23">
        <v>0</v>
      </c>
      <c r="AH500" s="23">
        <v>0</v>
      </c>
      <c r="AI500" s="23">
        <v>0</v>
      </c>
      <c r="AJ500" s="12" t="s">
        <v>266</v>
      </c>
      <c r="AK500" s="12" t="s">
        <v>266</v>
      </c>
      <c r="AL500" s="23" t="s">
        <v>266</v>
      </c>
      <c r="AM500" s="23" t="s">
        <v>266</v>
      </c>
      <c r="AN500" s="23" t="s">
        <v>263</v>
      </c>
      <c r="AO500" s="23">
        <v>150000</v>
      </c>
      <c r="AP500" s="12" t="s">
        <v>707</v>
      </c>
      <c r="AQ500" s="27">
        <v>0</v>
      </c>
      <c r="AR500" s="11">
        <f t="shared" si="7"/>
        <v>0</v>
      </c>
    </row>
    <row r="501" spans="1:44" ht="15.6" x14ac:dyDescent="0.3">
      <c r="A501" s="12" t="s">
        <v>4059</v>
      </c>
      <c r="B501" s="12" t="s">
        <v>254</v>
      </c>
      <c r="C501" s="12" t="s">
        <v>57</v>
      </c>
      <c r="D501" s="17" t="s">
        <v>4060</v>
      </c>
      <c r="E501" s="12">
        <v>2015</v>
      </c>
      <c r="F501" s="12" t="s">
        <v>1478</v>
      </c>
      <c r="G501" s="12" t="s">
        <v>4061</v>
      </c>
      <c r="H501" s="12" t="s">
        <v>72</v>
      </c>
      <c r="I501" s="12" t="s">
        <v>701</v>
      </c>
      <c r="J501" s="12">
        <v>3</v>
      </c>
      <c r="K501" s="12" t="s">
        <v>4062</v>
      </c>
      <c r="L501" s="12" t="s">
        <v>57</v>
      </c>
      <c r="M501" s="12" t="s">
        <v>4063</v>
      </c>
      <c r="N501" s="12" t="s">
        <v>4064</v>
      </c>
      <c r="O501" s="12" t="s">
        <v>4065</v>
      </c>
      <c r="P501" s="12" t="s">
        <v>4066</v>
      </c>
      <c r="Q501" s="12">
        <v>561422</v>
      </c>
      <c r="R501" s="12" t="s">
        <v>263</v>
      </c>
      <c r="S501" s="12" t="s">
        <v>2058</v>
      </c>
      <c r="T501" s="12" t="s">
        <v>263</v>
      </c>
      <c r="U501" s="12" t="s">
        <v>2419</v>
      </c>
      <c r="V501" s="27">
        <v>1174000</v>
      </c>
      <c r="W501" s="27">
        <v>880500</v>
      </c>
      <c r="X501" s="27">
        <v>293500</v>
      </c>
      <c r="Y501" s="12">
        <v>200</v>
      </c>
      <c r="Z501" s="12">
        <v>398</v>
      </c>
      <c r="AA501" s="23">
        <v>47112</v>
      </c>
      <c r="AB501" s="23" t="s">
        <v>263</v>
      </c>
      <c r="AC501" s="12">
        <v>5</v>
      </c>
      <c r="AD501" s="12">
        <v>12</v>
      </c>
      <c r="AE501" s="12" t="s">
        <v>2039</v>
      </c>
      <c r="AF501" s="23">
        <v>0</v>
      </c>
      <c r="AG501" s="23">
        <v>0</v>
      </c>
      <c r="AH501" s="23">
        <v>0</v>
      </c>
      <c r="AI501" s="23">
        <v>0</v>
      </c>
      <c r="AJ501" s="12" t="s">
        <v>266</v>
      </c>
      <c r="AK501" s="12" t="s">
        <v>266</v>
      </c>
      <c r="AL501" s="23" t="s">
        <v>266</v>
      </c>
      <c r="AM501" s="23" t="s">
        <v>266</v>
      </c>
      <c r="AN501" s="23" t="s">
        <v>263</v>
      </c>
      <c r="AO501" s="23" t="s">
        <v>2523</v>
      </c>
      <c r="AP501" s="12" t="s">
        <v>2523</v>
      </c>
      <c r="AQ501" s="27" t="s">
        <v>2523</v>
      </c>
      <c r="AR501" s="11">
        <f t="shared" si="7"/>
        <v>0</v>
      </c>
    </row>
    <row r="502" spans="1:44" ht="15.6" x14ac:dyDescent="0.3">
      <c r="A502" s="12" t="s">
        <v>4067</v>
      </c>
      <c r="B502" s="12" t="s">
        <v>254</v>
      </c>
      <c r="C502" s="12" t="s">
        <v>57</v>
      </c>
      <c r="D502" s="17" t="s">
        <v>4068</v>
      </c>
      <c r="E502" s="12">
        <v>2015</v>
      </c>
      <c r="F502" s="12" t="s">
        <v>4069</v>
      </c>
      <c r="G502" s="12" t="s">
        <v>4070</v>
      </c>
      <c r="H502" s="12" t="s">
        <v>72</v>
      </c>
      <c r="I502" s="12" t="s">
        <v>701</v>
      </c>
      <c r="J502" s="12">
        <v>3</v>
      </c>
      <c r="K502" s="12" t="s">
        <v>4071</v>
      </c>
      <c r="L502" s="12" t="s">
        <v>72</v>
      </c>
      <c r="M502" s="12" t="s">
        <v>4072</v>
      </c>
      <c r="N502" s="12" t="s">
        <v>4073</v>
      </c>
      <c r="O502" s="12" t="s">
        <v>4074</v>
      </c>
      <c r="P502" s="12" t="s">
        <v>4075</v>
      </c>
      <c r="Q502" s="12">
        <v>541711</v>
      </c>
      <c r="R502" s="12" t="s">
        <v>263</v>
      </c>
      <c r="S502" s="12" t="s">
        <v>728</v>
      </c>
      <c r="T502" s="12" t="s">
        <v>263</v>
      </c>
      <c r="U502" s="12" t="s">
        <v>4076</v>
      </c>
      <c r="V502" s="27">
        <v>3440000</v>
      </c>
      <c r="W502" s="27">
        <v>2580000</v>
      </c>
      <c r="X502" s="27">
        <v>860000</v>
      </c>
      <c r="Y502" s="12">
        <v>234</v>
      </c>
      <c r="Z502" s="12">
        <v>113</v>
      </c>
      <c r="AA502" s="23">
        <v>65966</v>
      </c>
      <c r="AB502" s="23" t="s">
        <v>263</v>
      </c>
      <c r="AC502" s="12">
        <v>5</v>
      </c>
      <c r="AD502" s="12">
        <v>12</v>
      </c>
      <c r="AE502" s="12" t="s">
        <v>9</v>
      </c>
      <c r="AF502" s="23">
        <v>2052000</v>
      </c>
      <c r="AG502" s="23">
        <v>528000</v>
      </c>
      <c r="AH502" s="23">
        <v>684000</v>
      </c>
      <c r="AI502" s="23">
        <v>176000</v>
      </c>
      <c r="AJ502" s="12">
        <v>191</v>
      </c>
      <c r="AK502" s="12">
        <v>113</v>
      </c>
      <c r="AL502" s="23">
        <v>114421</v>
      </c>
      <c r="AM502" s="23">
        <v>0</v>
      </c>
      <c r="AN502" s="23" t="s">
        <v>263</v>
      </c>
      <c r="AO502" s="23">
        <v>26000</v>
      </c>
      <c r="AP502" s="12" t="s">
        <v>707</v>
      </c>
      <c r="AQ502" s="27">
        <v>0</v>
      </c>
      <c r="AR502" s="11">
        <f t="shared" si="7"/>
        <v>528000</v>
      </c>
    </row>
    <row r="503" spans="1:44" ht="15.6" x14ac:dyDescent="0.3">
      <c r="A503" s="12" t="s">
        <v>4077</v>
      </c>
      <c r="B503" s="12" t="s">
        <v>254</v>
      </c>
      <c r="C503" s="12" t="s">
        <v>57</v>
      </c>
      <c r="D503" s="17" t="s">
        <v>4078</v>
      </c>
      <c r="E503" s="12">
        <v>2015</v>
      </c>
      <c r="F503" s="12" t="s">
        <v>4079</v>
      </c>
      <c r="G503" s="12" t="s">
        <v>4080</v>
      </c>
      <c r="H503" s="12" t="s">
        <v>72</v>
      </c>
      <c r="I503" s="12" t="s">
        <v>743</v>
      </c>
      <c r="J503" s="12">
        <v>3</v>
      </c>
      <c r="K503" s="12" t="s">
        <v>4081</v>
      </c>
      <c r="L503" s="12" t="s">
        <v>57</v>
      </c>
      <c r="M503" s="12" t="s">
        <v>4081</v>
      </c>
      <c r="N503" s="12" t="s">
        <v>4082</v>
      </c>
      <c r="O503" s="12" t="s">
        <v>4083</v>
      </c>
      <c r="P503" s="12" t="s">
        <v>955</v>
      </c>
      <c r="Q503" s="12">
        <v>551114</v>
      </c>
      <c r="R503" s="12" t="s">
        <v>263</v>
      </c>
      <c r="S503" s="12" t="s">
        <v>408</v>
      </c>
      <c r="T503" s="12" t="s">
        <v>263</v>
      </c>
      <c r="U503" s="12" t="s">
        <v>2449</v>
      </c>
      <c r="V503" s="27">
        <v>3136000</v>
      </c>
      <c r="W503" s="27">
        <v>2352000</v>
      </c>
      <c r="X503" s="27">
        <v>784000</v>
      </c>
      <c r="Y503" s="12">
        <v>150</v>
      </c>
      <c r="Z503" s="12">
        <v>558</v>
      </c>
      <c r="AA503" s="23">
        <v>81810</v>
      </c>
      <c r="AB503" s="23">
        <v>34830000</v>
      </c>
      <c r="AC503" s="12">
        <v>5</v>
      </c>
      <c r="AD503" s="12">
        <v>12</v>
      </c>
      <c r="AE503" s="12" t="s">
        <v>9</v>
      </c>
      <c r="AF503" s="23">
        <v>1884000</v>
      </c>
      <c r="AG503" s="23">
        <v>270188</v>
      </c>
      <c r="AH503" s="23">
        <v>628000</v>
      </c>
      <c r="AI503" s="23">
        <v>90063</v>
      </c>
      <c r="AJ503" s="12">
        <v>79</v>
      </c>
      <c r="AK503" s="12">
        <v>558</v>
      </c>
      <c r="AL503" s="23">
        <v>250398</v>
      </c>
      <c r="AM503" s="23">
        <v>38296784</v>
      </c>
      <c r="AN503" s="23" t="s">
        <v>263</v>
      </c>
      <c r="AO503" s="23">
        <v>1187450</v>
      </c>
      <c r="AP503" s="12" t="s">
        <v>267</v>
      </c>
      <c r="AQ503" s="27">
        <v>860747.77</v>
      </c>
      <c r="AR503" s="11">
        <f t="shared" si="7"/>
        <v>270188</v>
      </c>
    </row>
    <row r="504" spans="1:44" ht="15.6" x14ac:dyDescent="0.3">
      <c r="A504" s="12" t="s">
        <v>4084</v>
      </c>
      <c r="B504" s="12" t="s">
        <v>254</v>
      </c>
      <c r="C504" s="12" t="s">
        <v>57</v>
      </c>
      <c r="D504" s="17" t="s">
        <v>4078</v>
      </c>
      <c r="E504" s="12">
        <v>2015</v>
      </c>
      <c r="F504" s="12" t="s">
        <v>4085</v>
      </c>
      <c r="G504" s="12" t="s">
        <v>4086</v>
      </c>
      <c r="H504" s="12" t="s">
        <v>72</v>
      </c>
      <c r="I504" s="12" t="s">
        <v>743</v>
      </c>
      <c r="J504" s="12">
        <v>3</v>
      </c>
      <c r="K504" s="12" t="s">
        <v>4087</v>
      </c>
      <c r="L504" s="12" t="s">
        <v>72</v>
      </c>
      <c r="M504" s="12" t="s">
        <v>4088</v>
      </c>
      <c r="N504" s="12" t="s">
        <v>4089</v>
      </c>
      <c r="O504" s="12" t="s">
        <v>4090</v>
      </c>
      <c r="P504" s="12" t="s">
        <v>4091</v>
      </c>
      <c r="Q504" s="12">
        <v>561422</v>
      </c>
      <c r="R504" s="12" t="s">
        <v>263</v>
      </c>
      <c r="S504" s="12" t="s">
        <v>2058</v>
      </c>
      <c r="T504" s="12" t="s">
        <v>263</v>
      </c>
      <c r="U504" s="12" t="s">
        <v>4092</v>
      </c>
      <c r="V504" s="27">
        <v>3546000</v>
      </c>
      <c r="W504" s="27">
        <v>2659500</v>
      </c>
      <c r="X504" s="27">
        <v>886500</v>
      </c>
      <c r="Y504" s="12">
        <v>450</v>
      </c>
      <c r="Z504" s="12">
        <v>778</v>
      </c>
      <c r="AA504" s="23">
        <v>48930</v>
      </c>
      <c r="AB504" s="23" t="s">
        <v>263</v>
      </c>
      <c r="AC504" s="12">
        <v>5</v>
      </c>
      <c r="AD504" s="12">
        <v>12</v>
      </c>
      <c r="AE504" s="12" t="s">
        <v>2039</v>
      </c>
      <c r="AF504" s="23">
        <v>0</v>
      </c>
      <c r="AG504" s="23">
        <v>0</v>
      </c>
      <c r="AH504" s="23">
        <v>0</v>
      </c>
      <c r="AI504" s="23">
        <v>0</v>
      </c>
      <c r="AJ504" s="12">
        <v>0</v>
      </c>
      <c r="AK504" s="12">
        <v>635</v>
      </c>
      <c r="AL504" s="23">
        <v>0</v>
      </c>
      <c r="AM504" s="23">
        <v>0</v>
      </c>
      <c r="AN504" s="23" t="s">
        <v>263</v>
      </c>
      <c r="AO504" s="23" t="s">
        <v>2523</v>
      </c>
      <c r="AP504" s="12" t="s">
        <v>2523</v>
      </c>
      <c r="AQ504" s="27" t="s">
        <v>2523</v>
      </c>
      <c r="AR504" s="11">
        <f t="shared" si="7"/>
        <v>0</v>
      </c>
    </row>
    <row r="505" spans="1:44" ht="15.6" x14ac:dyDescent="0.3">
      <c r="A505" s="12" t="s">
        <v>4093</v>
      </c>
      <c r="B505" s="12" t="s">
        <v>254</v>
      </c>
      <c r="C505" s="12" t="s">
        <v>57</v>
      </c>
      <c r="D505" s="17" t="s">
        <v>4094</v>
      </c>
      <c r="E505" s="12">
        <v>2015</v>
      </c>
      <c r="F505" s="12" t="s">
        <v>4095</v>
      </c>
      <c r="G505" s="12" t="s">
        <v>4096</v>
      </c>
      <c r="H505" s="12" t="s">
        <v>72</v>
      </c>
      <c r="I505" s="12" t="s">
        <v>805</v>
      </c>
      <c r="J505" s="12">
        <v>2</v>
      </c>
      <c r="K505" s="12" t="s">
        <v>4097</v>
      </c>
      <c r="L505" s="12" t="s">
        <v>72</v>
      </c>
      <c r="M505" s="12" t="s">
        <v>4098</v>
      </c>
      <c r="N505" s="12" t="s">
        <v>4099</v>
      </c>
      <c r="O505" s="12" t="s">
        <v>4100</v>
      </c>
      <c r="P505" s="12" t="s">
        <v>4101</v>
      </c>
      <c r="Q505" s="12" t="s">
        <v>4102</v>
      </c>
      <c r="R505" s="12">
        <v>335228</v>
      </c>
      <c r="S505" s="12" t="s">
        <v>77</v>
      </c>
      <c r="T505" s="12" t="s">
        <v>77</v>
      </c>
      <c r="U505" s="12" t="s">
        <v>4103</v>
      </c>
      <c r="V505" s="27">
        <v>4552000</v>
      </c>
      <c r="W505" s="27">
        <v>4096800</v>
      </c>
      <c r="X505" s="27">
        <v>455200</v>
      </c>
      <c r="Y505" s="12">
        <v>414</v>
      </c>
      <c r="Z505" s="12">
        <v>1116</v>
      </c>
      <c r="AA505" s="23">
        <v>37969</v>
      </c>
      <c r="AB505" s="23">
        <v>72605700</v>
      </c>
      <c r="AC505" s="12">
        <v>5</v>
      </c>
      <c r="AD505" s="12">
        <v>12</v>
      </c>
      <c r="AE505" s="12" t="s">
        <v>2039</v>
      </c>
      <c r="AF505" s="23">
        <v>0</v>
      </c>
      <c r="AG505" s="23">
        <v>0</v>
      </c>
      <c r="AH505" s="23">
        <v>0</v>
      </c>
      <c r="AI505" s="23">
        <v>0</v>
      </c>
      <c r="AJ505" s="12">
        <v>9</v>
      </c>
      <c r="AK505" s="12">
        <v>1116</v>
      </c>
      <c r="AL505" s="23">
        <v>40212</v>
      </c>
      <c r="AM505" s="23">
        <v>0</v>
      </c>
      <c r="AN505" s="23" t="s">
        <v>263</v>
      </c>
      <c r="AO505" s="23">
        <v>4100000</v>
      </c>
      <c r="AP505" s="12" t="s">
        <v>267</v>
      </c>
      <c r="AQ505" s="27">
        <v>0</v>
      </c>
      <c r="AR505" s="11">
        <f t="shared" si="7"/>
        <v>0</v>
      </c>
    </row>
    <row r="506" spans="1:44" ht="15.6" x14ac:dyDescent="0.3">
      <c r="A506" s="5" t="s">
        <v>4104</v>
      </c>
      <c r="B506" s="6" t="s">
        <v>8</v>
      </c>
      <c r="C506" s="7" t="s">
        <v>57</v>
      </c>
      <c r="D506" s="31">
        <v>41642</v>
      </c>
      <c r="E506" s="7">
        <v>2014</v>
      </c>
      <c r="F506" s="7" t="s">
        <v>4105</v>
      </c>
      <c r="G506" s="7" t="s">
        <v>4106</v>
      </c>
      <c r="H506" s="7" t="s">
        <v>72</v>
      </c>
      <c r="I506" s="7" t="s">
        <v>4107</v>
      </c>
      <c r="J506" s="8">
        <v>1</v>
      </c>
      <c r="K506" s="7" t="s">
        <v>4108</v>
      </c>
      <c r="L506" s="7" t="s">
        <v>72</v>
      </c>
      <c r="M506" s="7" t="s">
        <v>4109</v>
      </c>
      <c r="N506" s="7">
        <v>28697</v>
      </c>
      <c r="O506" s="7" t="s">
        <v>4110</v>
      </c>
      <c r="P506" s="7" t="s">
        <v>4111</v>
      </c>
      <c r="Q506" s="7">
        <v>326112</v>
      </c>
      <c r="R506" s="7" t="s">
        <v>65</v>
      </c>
      <c r="S506" s="7" t="s">
        <v>77</v>
      </c>
      <c r="T506" s="7" t="s">
        <v>65</v>
      </c>
      <c r="U506" s="7" t="s">
        <v>67</v>
      </c>
      <c r="V506" s="24">
        <v>180000</v>
      </c>
      <c r="W506" s="11"/>
      <c r="X506" s="11"/>
      <c r="Y506" s="7">
        <v>57</v>
      </c>
      <c r="Z506" s="7">
        <v>104</v>
      </c>
      <c r="AA506" s="29">
        <v>34060</v>
      </c>
      <c r="AB506" s="29">
        <v>9000000</v>
      </c>
      <c r="AC506" s="6"/>
      <c r="AD506" s="6">
        <v>3</v>
      </c>
      <c r="AE506" s="7" t="s">
        <v>11</v>
      </c>
      <c r="AF506" s="21">
        <v>0</v>
      </c>
      <c r="AG506" s="21">
        <v>147600</v>
      </c>
      <c r="AH506" s="15"/>
      <c r="AI506" s="15"/>
      <c r="AJ506" s="7">
        <v>47</v>
      </c>
      <c r="AK506" s="7">
        <v>104</v>
      </c>
      <c r="AL506" s="29">
        <v>993</v>
      </c>
      <c r="AM506" s="29">
        <v>13834798</v>
      </c>
      <c r="AN506" s="29">
        <v>0</v>
      </c>
      <c r="AO506" s="29">
        <v>650000</v>
      </c>
      <c r="AP506" s="9" t="s">
        <v>68</v>
      </c>
      <c r="AQ506" s="9">
        <v>59336</v>
      </c>
      <c r="AR506" s="11">
        <v>147600</v>
      </c>
    </row>
    <row r="507" spans="1:44" ht="15.6" x14ac:dyDescent="0.3">
      <c r="A507" s="5" t="s">
        <v>4112</v>
      </c>
      <c r="B507" s="6" t="s">
        <v>8</v>
      </c>
      <c r="C507" s="7" t="s">
        <v>57</v>
      </c>
      <c r="D507" s="31">
        <v>41653</v>
      </c>
      <c r="E507" s="7">
        <v>2014</v>
      </c>
      <c r="F507" s="7" t="s">
        <v>4113</v>
      </c>
      <c r="G507" s="7" t="s">
        <v>4114</v>
      </c>
      <c r="H507" s="7" t="s">
        <v>72</v>
      </c>
      <c r="I507" s="7" t="s">
        <v>1720</v>
      </c>
      <c r="J507" s="8">
        <v>3</v>
      </c>
      <c r="K507" s="7" t="s">
        <v>4115</v>
      </c>
      <c r="L507" s="7" t="s">
        <v>72</v>
      </c>
      <c r="M507" s="7" t="s">
        <v>4116</v>
      </c>
      <c r="N507" s="7" t="s">
        <v>4117</v>
      </c>
      <c r="O507" s="7" t="s">
        <v>4118</v>
      </c>
      <c r="P507" s="7" t="s">
        <v>4119</v>
      </c>
      <c r="Q507" s="7">
        <v>322212</v>
      </c>
      <c r="R507" s="7" t="s">
        <v>65</v>
      </c>
      <c r="S507" s="7" t="s">
        <v>77</v>
      </c>
      <c r="T507" s="7" t="s">
        <v>65</v>
      </c>
      <c r="U507" s="7" t="s">
        <v>427</v>
      </c>
      <c r="V507" s="24">
        <v>60000</v>
      </c>
      <c r="W507" s="11"/>
      <c r="X507" s="11"/>
      <c r="Y507" s="7">
        <v>42</v>
      </c>
      <c r="Z507" s="7">
        <v>169</v>
      </c>
      <c r="AA507" s="29">
        <v>36660</v>
      </c>
      <c r="AB507" s="29">
        <v>7695000</v>
      </c>
      <c r="AC507" s="6"/>
      <c r="AD507" s="6">
        <v>3</v>
      </c>
      <c r="AE507" s="7" t="s">
        <v>10</v>
      </c>
      <c r="AF507" s="21">
        <v>0</v>
      </c>
      <c r="AG507" s="21">
        <v>0</v>
      </c>
      <c r="AH507" s="15"/>
      <c r="AI507" s="15"/>
      <c r="AJ507" s="7">
        <v>0</v>
      </c>
      <c r="AK507" s="7">
        <v>169</v>
      </c>
      <c r="AL507" s="29">
        <v>0</v>
      </c>
      <c r="AM507" s="29">
        <v>0</v>
      </c>
      <c r="AN507" s="29">
        <v>0</v>
      </c>
      <c r="AO507" s="29">
        <v>187669</v>
      </c>
      <c r="AP507" s="9" t="s">
        <v>2749</v>
      </c>
      <c r="AQ507" s="9">
        <v>0</v>
      </c>
      <c r="AR507" s="11">
        <v>0</v>
      </c>
    </row>
    <row r="508" spans="1:44" ht="15.6" x14ac:dyDescent="0.3">
      <c r="A508" s="5" t="s">
        <v>4120</v>
      </c>
      <c r="B508" s="6" t="s">
        <v>8</v>
      </c>
      <c r="C508" s="7" t="s">
        <v>57</v>
      </c>
      <c r="D508" s="31">
        <v>41660</v>
      </c>
      <c r="E508" s="7">
        <v>2014</v>
      </c>
      <c r="F508" s="7" t="s">
        <v>4121</v>
      </c>
      <c r="G508" s="7" t="s">
        <v>4122</v>
      </c>
      <c r="H508" s="7" t="s">
        <v>57</v>
      </c>
      <c r="I508" s="7" t="s">
        <v>1041</v>
      </c>
      <c r="J508" s="8">
        <v>1</v>
      </c>
      <c r="K508" s="7" t="s">
        <v>4123</v>
      </c>
      <c r="L508" s="7" t="s">
        <v>57</v>
      </c>
      <c r="M508" s="7" t="s">
        <v>4124</v>
      </c>
      <c r="N508" s="7" t="s">
        <v>4125</v>
      </c>
      <c r="O508" s="7" t="s">
        <v>4126</v>
      </c>
      <c r="P508" s="7" t="s">
        <v>2660</v>
      </c>
      <c r="Q508" s="7">
        <v>522320</v>
      </c>
      <c r="R508" s="7" t="s">
        <v>65</v>
      </c>
      <c r="S508" s="7" t="s">
        <v>717</v>
      </c>
      <c r="T508" s="7" t="s">
        <v>65</v>
      </c>
      <c r="U508" s="7" t="s">
        <v>2129</v>
      </c>
      <c r="V508" s="24">
        <v>100000</v>
      </c>
      <c r="W508" s="11"/>
      <c r="X508" s="11"/>
      <c r="Y508" s="7">
        <v>29</v>
      </c>
      <c r="Z508" s="7">
        <v>0</v>
      </c>
      <c r="AA508" s="29">
        <v>34996</v>
      </c>
      <c r="AB508" s="29">
        <v>496000</v>
      </c>
      <c r="AC508" s="6"/>
      <c r="AD508" s="6">
        <v>5</v>
      </c>
      <c r="AE508" s="10" t="s">
        <v>10</v>
      </c>
      <c r="AF508" s="21">
        <v>0</v>
      </c>
      <c r="AG508" s="21">
        <v>0</v>
      </c>
      <c r="AH508" s="15"/>
      <c r="AI508" s="15"/>
      <c r="AJ508" s="7">
        <v>0</v>
      </c>
      <c r="AK508" s="7">
        <v>0</v>
      </c>
      <c r="AL508" s="29">
        <v>0</v>
      </c>
      <c r="AM508" s="29">
        <v>0</v>
      </c>
      <c r="AN508" s="29">
        <v>0</v>
      </c>
      <c r="AO508" s="29">
        <v>100750</v>
      </c>
      <c r="AP508" s="9" t="s">
        <v>4127</v>
      </c>
      <c r="AQ508" s="9">
        <v>37000</v>
      </c>
      <c r="AR508" s="11">
        <v>0</v>
      </c>
    </row>
    <row r="509" spans="1:44" ht="15.6" x14ac:dyDescent="0.3">
      <c r="A509" s="5" t="s">
        <v>4128</v>
      </c>
      <c r="B509" s="6" t="s">
        <v>8</v>
      </c>
      <c r="C509" s="7" t="s">
        <v>57</v>
      </c>
      <c r="D509" s="31">
        <v>41688</v>
      </c>
      <c r="E509" s="7">
        <v>2014</v>
      </c>
      <c r="F509" s="7" t="s">
        <v>4129</v>
      </c>
      <c r="G509" s="7" t="s">
        <v>4130</v>
      </c>
      <c r="H509" s="7" t="s">
        <v>57</v>
      </c>
      <c r="I509" s="7" t="s">
        <v>213</v>
      </c>
      <c r="J509" s="8">
        <v>2</v>
      </c>
      <c r="K509" s="7" t="s">
        <v>4131</v>
      </c>
      <c r="L509" s="7" t="s">
        <v>57</v>
      </c>
      <c r="M509" s="7" t="s">
        <v>4132</v>
      </c>
      <c r="N509" s="7" t="s">
        <v>4133</v>
      </c>
      <c r="O509" s="7" t="s">
        <v>4134</v>
      </c>
      <c r="P509" s="7" t="s">
        <v>4135</v>
      </c>
      <c r="Q509" s="7">
        <v>337211</v>
      </c>
      <c r="R509" s="7" t="s">
        <v>65</v>
      </c>
      <c r="S509" s="7" t="s">
        <v>77</v>
      </c>
      <c r="T509" s="7" t="s">
        <v>65</v>
      </c>
      <c r="U509" s="7" t="s">
        <v>427</v>
      </c>
      <c r="V509" s="24">
        <v>100000</v>
      </c>
      <c r="W509" s="11"/>
      <c r="X509" s="11"/>
      <c r="Y509" s="7">
        <v>45</v>
      </c>
      <c r="Z509" s="7">
        <v>0</v>
      </c>
      <c r="AA509" s="29">
        <v>40508</v>
      </c>
      <c r="AB509" s="29">
        <v>2253000</v>
      </c>
      <c r="AC509" s="6"/>
      <c r="AD509" s="6">
        <v>3</v>
      </c>
      <c r="AE509" s="7" t="s">
        <v>10</v>
      </c>
      <c r="AF509" s="21">
        <v>0</v>
      </c>
      <c r="AG509" s="21">
        <v>0</v>
      </c>
      <c r="AH509" s="15"/>
      <c r="AI509" s="15"/>
      <c r="AJ509" s="7">
        <v>0</v>
      </c>
      <c r="AK509" s="7">
        <v>0</v>
      </c>
      <c r="AL509" s="29">
        <v>0</v>
      </c>
      <c r="AM509" s="29">
        <v>0</v>
      </c>
      <c r="AN509" s="29">
        <v>0</v>
      </c>
      <c r="AO509" s="29">
        <v>275000</v>
      </c>
      <c r="AP509" s="9" t="s">
        <v>68</v>
      </c>
      <c r="AQ509" s="9">
        <v>0</v>
      </c>
      <c r="AR509" s="11">
        <v>0</v>
      </c>
    </row>
    <row r="510" spans="1:44" ht="15.6" x14ac:dyDescent="0.3">
      <c r="A510" s="5" t="s">
        <v>4136</v>
      </c>
      <c r="B510" s="6" t="s">
        <v>8</v>
      </c>
      <c r="C510" s="7" t="s">
        <v>57</v>
      </c>
      <c r="D510" s="31">
        <v>41696</v>
      </c>
      <c r="E510" s="7">
        <v>2014</v>
      </c>
      <c r="F510" s="7" t="s">
        <v>4137</v>
      </c>
      <c r="G510" s="7" t="s">
        <v>4138</v>
      </c>
      <c r="H510" s="7" t="s">
        <v>72</v>
      </c>
      <c r="I510" s="7" t="s">
        <v>2385</v>
      </c>
      <c r="J510" s="8">
        <v>3</v>
      </c>
      <c r="K510" s="7" t="s">
        <v>4139</v>
      </c>
      <c r="L510" s="7" t="s">
        <v>72</v>
      </c>
      <c r="M510" s="7" t="s">
        <v>4140</v>
      </c>
      <c r="N510" s="7" t="s">
        <v>4141</v>
      </c>
      <c r="O510" s="7" t="s">
        <v>4142</v>
      </c>
      <c r="P510" s="7" t="s">
        <v>4143</v>
      </c>
      <c r="Q510" s="7">
        <v>333995</v>
      </c>
      <c r="R510" s="7">
        <v>334511</v>
      </c>
      <c r="S510" s="7" t="s">
        <v>77</v>
      </c>
      <c r="T510" s="7" t="s">
        <v>77</v>
      </c>
      <c r="U510" s="7" t="s">
        <v>2129</v>
      </c>
      <c r="V510" s="24">
        <v>75000</v>
      </c>
      <c r="W510" s="11"/>
      <c r="X510" s="11"/>
      <c r="Y510" s="7">
        <v>68</v>
      </c>
      <c r="Z510" s="7">
        <v>336</v>
      </c>
      <c r="AA510" s="29">
        <v>42640</v>
      </c>
      <c r="AB510" s="29">
        <v>10680000</v>
      </c>
      <c r="AC510" s="6"/>
      <c r="AD510" s="6">
        <v>3</v>
      </c>
      <c r="AE510" s="7" t="s">
        <v>10</v>
      </c>
      <c r="AF510" s="21">
        <v>0</v>
      </c>
      <c r="AG510" s="21">
        <v>0</v>
      </c>
      <c r="AH510" s="15"/>
      <c r="AI510" s="15"/>
      <c r="AJ510" s="7">
        <v>0</v>
      </c>
      <c r="AK510" s="7">
        <v>336</v>
      </c>
      <c r="AL510" s="29">
        <v>0</v>
      </c>
      <c r="AM510" s="29">
        <v>1130105</v>
      </c>
      <c r="AN510" s="29">
        <v>0</v>
      </c>
      <c r="AO510" s="29">
        <v>175000</v>
      </c>
      <c r="AP510" s="9" t="s">
        <v>68</v>
      </c>
      <c r="AQ510" s="9">
        <v>0</v>
      </c>
      <c r="AR510" s="11">
        <v>0</v>
      </c>
    </row>
    <row r="511" spans="1:44" ht="15.6" x14ac:dyDescent="0.3">
      <c r="A511" s="5" t="s">
        <v>4144</v>
      </c>
      <c r="B511" s="6" t="s">
        <v>8</v>
      </c>
      <c r="C511" s="7" t="s">
        <v>57</v>
      </c>
      <c r="D511" s="31">
        <v>41696</v>
      </c>
      <c r="E511" s="7">
        <v>2014</v>
      </c>
      <c r="F511" s="7" t="s">
        <v>4145</v>
      </c>
      <c r="G511" s="7" t="s">
        <v>4146</v>
      </c>
      <c r="H511" s="7" t="s">
        <v>57</v>
      </c>
      <c r="I511" s="7" t="s">
        <v>1461</v>
      </c>
      <c r="J511" s="8">
        <v>1</v>
      </c>
      <c r="K511" s="7" t="s">
        <v>4147</v>
      </c>
      <c r="L511" s="7" t="s">
        <v>57</v>
      </c>
      <c r="M511" s="7" t="s">
        <v>4148</v>
      </c>
      <c r="N511" s="7">
        <v>28139</v>
      </c>
      <c r="O511" s="7" t="s">
        <v>4149</v>
      </c>
      <c r="P511" s="7" t="s">
        <v>4150</v>
      </c>
      <c r="Q511" s="7">
        <v>541330</v>
      </c>
      <c r="R511" s="7" t="s">
        <v>65</v>
      </c>
      <c r="S511" s="7" t="s">
        <v>728</v>
      </c>
      <c r="T511" s="7" t="s">
        <v>65</v>
      </c>
      <c r="U511" s="7" t="s">
        <v>427</v>
      </c>
      <c r="V511" s="24">
        <v>50000</v>
      </c>
      <c r="W511" s="11"/>
      <c r="X511" s="11"/>
      <c r="Y511" s="7">
        <v>63</v>
      </c>
      <c r="Z511" s="7">
        <v>0</v>
      </c>
      <c r="AA511" s="29">
        <v>35568</v>
      </c>
      <c r="AB511" s="29">
        <v>3798000</v>
      </c>
      <c r="AC511" s="6"/>
      <c r="AD511" s="6">
        <v>3</v>
      </c>
      <c r="AE511" s="7" t="s">
        <v>10</v>
      </c>
      <c r="AF511" s="21">
        <v>0</v>
      </c>
      <c r="AG511" s="21">
        <v>0</v>
      </c>
      <c r="AH511" s="15"/>
      <c r="AI511" s="15"/>
      <c r="AJ511" s="7">
        <v>27</v>
      </c>
      <c r="AK511" s="7">
        <v>0</v>
      </c>
      <c r="AL511" s="29">
        <v>921</v>
      </c>
      <c r="AM511" s="29">
        <v>2400000</v>
      </c>
      <c r="AN511" s="29">
        <v>0</v>
      </c>
      <c r="AO511" s="29">
        <v>50000</v>
      </c>
      <c r="AP511" s="9" t="s">
        <v>2749</v>
      </c>
      <c r="AQ511" s="9">
        <v>0</v>
      </c>
      <c r="AR511" s="11">
        <v>0</v>
      </c>
    </row>
    <row r="512" spans="1:44" ht="15.6" x14ac:dyDescent="0.3">
      <c r="A512" s="5" t="s">
        <v>4151</v>
      </c>
      <c r="B512" s="6" t="s">
        <v>8</v>
      </c>
      <c r="C512" s="7" t="s">
        <v>57</v>
      </c>
      <c r="D512" s="31">
        <v>41702</v>
      </c>
      <c r="E512" s="7">
        <v>2014</v>
      </c>
      <c r="F512" s="7" t="s">
        <v>4152</v>
      </c>
      <c r="G512" s="7" t="s">
        <v>4153</v>
      </c>
      <c r="H512" s="7" t="s">
        <v>57</v>
      </c>
      <c r="I512" s="7" t="s">
        <v>2385</v>
      </c>
      <c r="J512" s="8">
        <v>1</v>
      </c>
      <c r="K512" s="7" t="s">
        <v>4154</v>
      </c>
      <c r="L512" s="7" t="s">
        <v>57</v>
      </c>
      <c r="M512" s="7" t="s">
        <v>4155</v>
      </c>
      <c r="N512" s="7">
        <v>28043</v>
      </c>
      <c r="O512" s="7" t="s">
        <v>4156</v>
      </c>
      <c r="P512" s="7" t="s">
        <v>4157</v>
      </c>
      <c r="Q512" s="7">
        <v>323112</v>
      </c>
      <c r="R512" s="7" t="s">
        <v>65</v>
      </c>
      <c r="S512" s="7" t="s">
        <v>77</v>
      </c>
      <c r="T512" s="7" t="s">
        <v>65</v>
      </c>
      <c r="U512" s="7" t="s">
        <v>2129</v>
      </c>
      <c r="V512" s="24">
        <v>75000</v>
      </c>
      <c r="W512" s="11"/>
      <c r="X512" s="11"/>
      <c r="Y512" s="7">
        <v>45</v>
      </c>
      <c r="Z512" s="7">
        <v>0</v>
      </c>
      <c r="AA512" s="29">
        <v>31356</v>
      </c>
      <c r="AB512" s="29">
        <v>2586000</v>
      </c>
      <c r="AC512" s="6"/>
      <c r="AD512" s="6">
        <v>3</v>
      </c>
      <c r="AE512" s="7" t="s">
        <v>11</v>
      </c>
      <c r="AF512" s="21">
        <v>0</v>
      </c>
      <c r="AG512" s="21">
        <v>75000</v>
      </c>
      <c r="AH512" s="15"/>
      <c r="AI512" s="15"/>
      <c r="AJ512" s="7">
        <v>45</v>
      </c>
      <c r="AK512" s="7">
        <v>0</v>
      </c>
      <c r="AL512" s="29">
        <v>696</v>
      </c>
      <c r="AM512" s="29">
        <v>2949765</v>
      </c>
      <c r="AN512" s="29">
        <v>0</v>
      </c>
      <c r="AO512" s="29">
        <v>75000</v>
      </c>
      <c r="AP512" s="9" t="s">
        <v>68</v>
      </c>
      <c r="AQ512" s="9">
        <v>30000</v>
      </c>
      <c r="AR512" s="11">
        <v>75000</v>
      </c>
    </row>
    <row r="513" spans="1:44" ht="15.6" x14ac:dyDescent="0.3">
      <c r="A513" s="5" t="s">
        <v>4158</v>
      </c>
      <c r="B513" s="6" t="s">
        <v>8</v>
      </c>
      <c r="C513" s="7" t="s">
        <v>57</v>
      </c>
      <c r="D513" s="31">
        <v>41712</v>
      </c>
      <c r="E513" s="7">
        <v>2014</v>
      </c>
      <c r="F513" s="7" t="s">
        <v>4159</v>
      </c>
      <c r="G513" s="7" t="s">
        <v>4160</v>
      </c>
      <c r="H513" s="7" t="s">
        <v>57</v>
      </c>
      <c r="I513" s="7" t="s">
        <v>1161</v>
      </c>
      <c r="J513" s="8">
        <v>2</v>
      </c>
      <c r="K513" s="7" t="s">
        <v>4161</v>
      </c>
      <c r="L513" s="7" t="s">
        <v>57</v>
      </c>
      <c r="M513" s="7" t="s">
        <v>4162</v>
      </c>
      <c r="N513" s="7" t="s">
        <v>4163</v>
      </c>
      <c r="O513" s="7" t="s">
        <v>4164</v>
      </c>
      <c r="P513" s="7" t="s">
        <v>4165</v>
      </c>
      <c r="Q513" s="7">
        <v>325510</v>
      </c>
      <c r="R513" s="7" t="s">
        <v>65</v>
      </c>
      <c r="S513" s="7" t="s">
        <v>77</v>
      </c>
      <c r="T513" s="7" t="s">
        <v>65</v>
      </c>
      <c r="U513" s="7" t="s">
        <v>132</v>
      </c>
      <c r="V513" s="24">
        <v>90000</v>
      </c>
      <c r="W513" s="11"/>
      <c r="X513" s="11"/>
      <c r="Y513" s="7">
        <v>27</v>
      </c>
      <c r="Z513" s="7">
        <v>0</v>
      </c>
      <c r="AA513" s="29">
        <v>33384</v>
      </c>
      <c r="AB513" s="29">
        <v>315000</v>
      </c>
      <c r="AC513" s="6"/>
      <c r="AD513" s="6">
        <v>3</v>
      </c>
      <c r="AE513" s="7" t="s">
        <v>10</v>
      </c>
      <c r="AF513" s="21">
        <v>0</v>
      </c>
      <c r="AG513" s="21">
        <v>0</v>
      </c>
      <c r="AH513" s="15"/>
      <c r="AI513" s="15"/>
      <c r="AJ513" s="7">
        <v>0</v>
      </c>
      <c r="AK513" s="7">
        <v>0</v>
      </c>
      <c r="AL513" s="29">
        <v>0</v>
      </c>
      <c r="AM513" s="29">
        <v>0</v>
      </c>
      <c r="AN513" s="29">
        <v>0</v>
      </c>
      <c r="AO513" s="29">
        <v>90000</v>
      </c>
      <c r="AP513" s="9" t="s">
        <v>68</v>
      </c>
      <c r="AQ513" s="9">
        <v>0</v>
      </c>
      <c r="AR513" s="11">
        <v>0</v>
      </c>
    </row>
    <row r="514" spans="1:44" ht="15.6" x14ac:dyDescent="0.3">
      <c r="A514" s="5" t="s">
        <v>4166</v>
      </c>
      <c r="B514" s="6" t="s">
        <v>8</v>
      </c>
      <c r="C514" s="7" t="s">
        <v>57</v>
      </c>
      <c r="D514" s="31">
        <v>41729</v>
      </c>
      <c r="E514" s="7">
        <v>2014</v>
      </c>
      <c r="F514" s="7" t="s">
        <v>4167</v>
      </c>
      <c r="G514" s="7" t="s">
        <v>3369</v>
      </c>
      <c r="H514" s="7" t="s">
        <v>72</v>
      </c>
      <c r="I514" s="7" t="s">
        <v>1720</v>
      </c>
      <c r="J514" s="8">
        <v>3</v>
      </c>
      <c r="K514" s="7" t="s">
        <v>4168</v>
      </c>
      <c r="L514" s="7" t="s">
        <v>72</v>
      </c>
      <c r="M514" s="7" t="s">
        <v>4169</v>
      </c>
      <c r="N514" s="7" t="s">
        <v>4170</v>
      </c>
      <c r="O514" s="7" t="s">
        <v>4171</v>
      </c>
      <c r="P514" s="7" t="s">
        <v>3374</v>
      </c>
      <c r="Q514" s="7">
        <v>326199</v>
      </c>
      <c r="R514" s="7" t="s">
        <v>65</v>
      </c>
      <c r="S514" s="7" t="s">
        <v>77</v>
      </c>
      <c r="T514" s="7" t="s">
        <v>65</v>
      </c>
      <c r="U514" s="7" t="s">
        <v>67</v>
      </c>
      <c r="V514" s="24">
        <v>24000</v>
      </c>
      <c r="W514" s="11"/>
      <c r="X514" s="11"/>
      <c r="Y514" s="7">
        <v>18</v>
      </c>
      <c r="Z514" s="7">
        <v>54</v>
      </c>
      <c r="AA514" s="29">
        <v>32760</v>
      </c>
      <c r="AB514" s="29">
        <v>2250000</v>
      </c>
      <c r="AC514" s="6"/>
      <c r="AD514" s="6">
        <v>3</v>
      </c>
      <c r="AE514" s="7" t="s">
        <v>11</v>
      </c>
      <c r="AF514" s="21">
        <v>0</v>
      </c>
      <c r="AG514" s="21">
        <v>24000</v>
      </c>
      <c r="AH514" s="15"/>
      <c r="AI514" s="15"/>
      <c r="AJ514" s="7">
        <v>20</v>
      </c>
      <c r="AK514" s="7">
        <v>54</v>
      </c>
      <c r="AL514" s="29">
        <v>655</v>
      </c>
      <c r="AM514" s="29">
        <v>2509365</v>
      </c>
      <c r="AN514" s="29">
        <v>0</v>
      </c>
      <c r="AO514" s="29">
        <v>42693</v>
      </c>
      <c r="AP514" s="9" t="s">
        <v>68</v>
      </c>
      <c r="AQ514" s="9">
        <v>0</v>
      </c>
      <c r="AR514" s="11">
        <v>24000</v>
      </c>
    </row>
    <row r="515" spans="1:44" ht="15.6" x14ac:dyDescent="0.3">
      <c r="A515" s="5" t="s">
        <v>4172</v>
      </c>
      <c r="B515" s="6" t="s">
        <v>8</v>
      </c>
      <c r="C515" s="7" t="s">
        <v>57</v>
      </c>
      <c r="D515" s="31">
        <v>41744</v>
      </c>
      <c r="E515" s="7">
        <v>2014</v>
      </c>
      <c r="F515" s="7" t="s">
        <v>4173</v>
      </c>
      <c r="G515" s="7" t="s">
        <v>4174</v>
      </c>
      <c r="H515" s="7" t="s">
        <v>57</v>
      </c>
      <c r="I515" s="7" t="s">
        <v>533</v>
      </c>
      <c r="J515" s="8">
        <v>2</v>
      </c>
      <c r="K515" s="7" t="s">
        <v>4175</v>
      </c>
      <c r="L515" s="7" t="s">
        <v>57</v>
      </c>
      <c r="M515" s="7" t="s">
        <v>4176</v>
      </c>
      <c r="N515" s="7">
        <v>27302</v>
      </c>
      <c r="O515" s="7" t="s">
        <v>4177</v>
      </c>
      <c r="P515" s="7" t="s">
        <v>4178</v>
      </c>
      <c r="Q515" s="7">
        <v>326199</v>
      </c>
      <c r="R515" s="7">
        <v>423990</v>
      </c>
      <c r="S515" s="7" t="s">
        <v>77</v>
      </c>
      <c r="T515" s="7" t="s">
        <v>859</v>
      </c>
      <c r="U515" s="7" t="s">
        <v>2677</v>
      </c>
      <c r="V515" s="24">
        <v>250000</v>
      </c>
      <c r="W515" s="11"/>
      <c r="X515" s="11"/>
      <c r="Y515" s="7">
        <v>90</v>
      </c>
      <c r="Z515" s="7">
        <v>0</v>
      </c>
      <c r="AA515" s="29">
        <v>39780</v>
      </c>
      <c r="AB515" s="29">
        <v>27400000</v>
      </c>
      <c r="AC515" s="6"/>
      <c r="AD515" s="6">
        <v>3</v>
      </c>
      <c r="AE515" s="10" t="s">
        <v>11</v>
      </c>
      <c r="AF515" s="21">
        <v>0</v>
      </c>
      <c r="AG515" s="21">
        <v>182500</v>
      </c>
      <c r="AH515" s="15"/>
      <c r="AI515" s="15"/>
      <c r="AJ515" s="7">
        <v>56</v>
      </c>
      <c r="AK515" s="7">
        <v>0</v>
      </c>
      <c r="AL515" s="29">
        <v>1052</v>
      </c>
      <c r="AM515" s="29">
        <v>27153054</v>
      </c>
      <c r="AN515" s="29">
        <v>0</v>
      </c>
      <c r="AO515" s="29">
        <v>1368000</v>
      </c>
      <c r="AP515" s="9" t="s">
        <v>68</v>
      </c>
      <c r="AQ515" s="9">
        <v>100000</v>
      </c>
      <c r="AR515" s="11">
        <v>182500</v>
      </c>
    </row>
    <row r="516" spans="1:44" ht="15.6" x14ac:dyDescent="0.3">
      <c r="A516" s="5" t="s">
        <v>4179</v>
      </c>
      <c r="B516" s="6" t="s">
        <v>8</v>
      </c>
      <c r="C516" s="7" t="s">
        <v>57</v>
      </c>
      <c r="D516" s="31">
        <v>41751</v>
      </c>
      <c r="E516" s="7">
        <v>2014</v>
      </c>
      <c r="F516" s="7" t="s">
        <v>4180</v>
      </c>
      <c r="G516" s="7" t="s">
        <v>4181</v>
      </c>
      <c r="H516" s="7" t="s">
        <v>72</v>
      </c>
      <c r="I516" s="7" t="s">
        <v>4182</v>
      </c>
      <c r="J516" s="8" t="s">
        <v>4183</v>
      </c>
      <c r="K516" s="7" t="s">
        <v>4184</v>
      </c>
      <c r="L516" s="7" t="s">
        <v>57</v>
      </c>
      <c r="M516" s="7" t="s">
        <v>4185</v>
      </c>
      <c r="N516" s="7" t="s">
        <v>4186</v>
      </c>
      <c r="O516" s="7" t="s">
        <v>4187</v>
      </c>
      <c r="P516" s="7" t="s">
        <v>4188</v>
      </c>
      <c r="Q516" s="7">
        <v>541711</v>
      </c>
      <c r="R516" s="7">
        <v>325199</v>
      </c>
      <c r="S516" s="7" t="s">
        <v>728</v>
      </c>
      <c r="T516" s="7" t="s">
        <v>77</v>
      </c>
      <c r="U516" s="7" t="s">
        <v>427</v>
      </c>
      <c r="V516" s="24">
        <v>400000</v>
      </c>
      <c r="W516" s="11"/>
      <c r="X516" s="11"/>
      <c r="Y516" s="7">
        <v>90</v>
      </c>
      <c r="Z516" s="7">
        <v>545</v>
      </c>
      <c r="AA516" s="29">
        <v>63076</v>
      </c>
      <c r="AB516" s="29">
        <v>53000000</v>
      </c>
      <c r="AC516" s="6"/>
      <c r="AD516" s="6">
        <v>3</v>
      </c>
      <c r="AE516" s="10" t="s">
        <v>11</v>
      </c>
      <c r="AF516" s="21">
        <v>0</v>
      </c>
      <c r="AG516" s="21">
        <v>400000</v>
      </c>
      <c r="AH516" s="15"/>
      <c r="AI516" s="15"/>
      <c r="AJ516" s="7">
        <v>123</v>
      </c>
      <c r="AK516" s="7">
        <v>545</v>
      </c>
      <c r="AL516" s="29">
        <v>1831</v>
      </c>
      <c r="AM516" s="29">
        <v>66538604</v>
      </c>
      <c r="AN516" s="29">
        <v>0</v>
      </c>
      <c r="AO516" s="29">
        <v>900000</v>
      </c>
      <c r="AP516" s="9" t="s">
        <v>2749</v>
      </c>
      <c r="AQ516" s="9">
        <v>232500</v>
      </c>
      <c r="AR516" s="11">
        <v>400000</v>
      </c>
    </row>
    <row r="517" spans="1:44" ht="15.6" x14ac:dyDescent="0.3">
      <c r="A517" s="5" t="s">
        <v>4189</v>
      </c>
      <c r="B517" s="6" t="s">
        <v>8</v>
      </c>
      <c r="C517" s="7" t="s">
        <v>57</v>
      </c>
      <c r="D517" s="31">
        <v>41752</v>
      </c>
      <c r="E517" s="7">
        <v>2014</v>
      </c>
      <c r="F517" s="7" t="s">
        <v>4190</v>
      </c>
      <c r="G517" s="7" t="s">
        <v>4191</v>
      </c>
      <c r="H517" s="7" t="s">
        <v>72</v>
      </c>
      <c r="I517" s="7" t="s">
        <v>1461</v>
      </c>
      <c r="J517" s="8">
        <v>3</v>
      </c>
      <c r="K517" s="7" t="s">
        <v>4192</v>
      </c>
      <c r="L517" s="7" t="s">
        <v>57</v>
      </c>
      <c r="M517" s="7" t="s">
        <v>4193</v>
      </c>
      <c r="N517" s="7" t="s">
        <v>4194</v>
      </c>
      <c r="O517" s="7" t="s">
        <v>4195</v>
      </c>
      <c r="P517" s="7" t="s">
        <v>4196</v>
      </c>
      <c r="Q517" s="7">
        <v>333618</v>
      </c>
      <c r="R517" s="7" t="s">
        <v>65</v>
      </c>
      <c r="S517" s="7" t="s">
        <v>77</v>
      </c>
      <c r="T517" s="7" t="s">
        <v>65</v>
      </c>
      <c r="U517" s="7" t="s">
        <v>67</v>
      </c>
      <c r="V517" s="24">
        <v>126000</v>
      </c>
      <c r="W517" s="11"/>
      <c r="X517" s="11"/>
      <c r="Y517" s="7">
        <v>57</v>
      </c>
      <c r="Z517" s="7">
        <v>588</v>
      </c>
      <c r="AA517" s="29">
        <v>62556</v>
      </c>
      <c r="AB517" s="29">
        <v>28900000</v>
      </c>
      <c r="AC517" s="6"/>
      <c r="AD517" s="6">
        <v>3</v>
      </c>
      <c r="AE517" s="7" t="s">
        <v>10</v>
      </c>
      <c r="AF517" s="21">
        <v>0</v>
      </c>
      <c r="AG517" s="21">
        <v>0</v>
      </c>
      <c r="AH517" s="15"/>
      <c r="AI517" s="15"/>
      <c r="AJ517" s="7">
        <v>4</v>
      </c>
      <c r="AK517" s="7">
        <v>588</v>
      </c>
      <c r="AL517" s="29">
        <v>1621</v>
      </c>
      <c r="AM517" s="29">
        <v>1073373</v>
      </c>
      <c r="AN517" s="29">
        <v>0</v>
      </c>
      <c r="AO517" s="29">
        <v>1926600</v>
      </c>
      <c r="AP517" s="9" t="s">
        <v>2749</v>
      </c>
      <c r="AQ517" s="9">
        <v>0</v>
      </c>
      <c r="AR517" s="11">
        <v>0</v>
      </c>
    </row>
    <row r="518" spans="1:44" ht="15.6" x14ac:dyDescent="0.3">
      <c r="A518" s="5" t="s">
        <v>4197</v>
      </c>
      <c r="B518" s="6" t="s">
        <v>8</v>
      </c>
      <c r="C518" s="7" t="s">
        <v>57</v>
      </c>
      <c r="D518" s="31">
        <v>41754</v>
      </c>
      <c r="E518" s="7">
        <v>2014</v>
      </c>
      <c r="F518" s="7" t="s">
        <v>4198</v>
      </c>
      <c r="G518" s="7" t="s">
        <v>4199</v>
      </c>
      <c r="H518" s="7" t="s">
        <v>72</v>
      </c>
      <c r="I518" s="7" t="s">
        <v>2392</v>
      </c>
      <c r="J518" s="8">
        <v>1</v>
      </c>
      <c r="K518" s="7" t="s">
        <v>4200</v>
      </c>
      <c r="L518" s="7" t="s">
        <v>72</v>
      </c>
      <c r="M518" s="7" t="s">
        <v>4201</v>
      </c>
      <c r="N518" s="7">
        <v>27825</v>
      </c>
      <c r="O518" s="7" t="s">
        <v>4202</v>
      </c>
      <c r="P518" s="7" t="s">
        <v>4203</v>
      </c>
      <c r="Q518" s="7">
        <v>326112</v>
      </c>
      <c r="R518" s="7" t="s">
        <v>65</v>
      </c>
      <c r="S518" s="7" t="s">
        <v>77</v>
      </c>
      <c r="T518" s="7" t="s">
        <v>65</v>
      </c>
      <c r="U518" s="7" t="s">
        <v>67</v>
      </c>
      <c r="V518" s="24">
        <v>120000</v>
      </c>
      <c r="W518" s="11"/>
      <c r="X518" s="11"/>
      <c r="Y518" s="7">
        <v>22</v>
      </c>
      <c r="Z518" s="7">
        <v>73</v>
      </c>
      <c r="AA518" s="29">
        <v>28496</v>
      </c>
      <c r="AB518" s="29">
        <v>5895000</v>
      </c>
      <c r="AC518" s="6"/>
      <c r="AD518" s="6">
        <v>4</v>
      </c>
      <c r="AE518" s="10" t="s">
        <v>11</v>
      </c>
      <c r="AF518" s="21">
        <v>0</v>
      </c>
      <c r="AG518" s="21">
        <v>24960</v>
      </c>
      <c r="AH518" s="15"/>
      <c r="AI518" s="15"/>
      <c r="AJ518" s="7">
        <v>11</v>
      </c>
      <c r="AK518" s="7">
        <v>73</v>
      </c>
      <c r="AL518" s="29">
        <v>832</v>
      </c>
      <c r="AM518" s="29">
        <v>7254014</v>
      </c>
      <c r="AN518" s="29">
        <v>0</v>
      </c>
      <c r="AO518" s="29">
        <v>209400</v>
      </c>
      <c r="AP518" s="9" t="s">
        <v>4204</v>
      </c>
      <c r="AQ518" s="9">
        <v>146550</v>
      </c>
      <c r="AR518" s="11">
        <v>24960</v>
      </c>
    </row>
    <row r="519" spans="1:44" ht="15.6" x14ac:dyDescent="0.3">
      <c r="A519" s="5" t="s">
        <v>4205</v>
      </c>
      <c r="B519" s="6" t="s">
        <v>8</v>
      </c>
      <c r="C519" s="7" t="s">
        <v>57</v>
      </c>
      <c r="D519" s="31">
        <v>41760</v>
      </c>
      <c r="E519" s="7">
        <v>2014</v>
      </c>
      <c r="F519" s="7" t="s">
        <v>4206</v>
      </c>
      <c r="G519" s="7" t="s">
        <v>4207</v>
      </c>
      <c r="H519" s="7" t="s">
        <v>57</v>
      </c>
      <c r="I519" s="7" t="s">
        <v>4208</v>
      </c>
      <c r="J519" s="8">
        <v>2</v>
      </c>
      <c r="K519" s="7" t="s">
        <v>4209</v>
      </c>
      <c r="L519" s="7" t="s">
        <v>57</v>
      </c>
      <c r="M519" s="7" t="s">
        <v>4210</v>
      </c>
      <c r="N519" s="7" t="s">
        <v>4211</v>
      </c>
      <c r="O519" s="7" t="s">
        <v>4212</v>
      </c>
      <c r="P519" s="7" t="s">
        <v>4213</v>
      </c>
      <c r="Q519" s="7">
        <v>236220</v>
      </c>
      <c r="R519" s="7" t="s">
        <v>65</v>
      </c>
      <c r="S519" s="7" t="s">
        <v>4214</v>
      </c>
      <c r="T519" s="7" t="s">
        <v>65</v>
      </c>
      <c r="U519" s="7" t="s">
        <v>2129</v>
      </c>
      <c r="V519" s="24">
        <v>120000</v>
      </c>
      <c r="W519" s="11"/>
      <c r="X519" s="11"/>
      <c r="Y519" s="7">
        <v>54</v>
      </c>
      <c r="Z519" s="7">
        <v>0</v>
      </c>
      <c r="AA519" s="29">
        <v>31824</v>
      </c>
      <c r="AB519" s="29">
        <v>292500</v>
      </c>
      <c r="AC519" s="6"/>
      <c r="AD519" s="6">
        <v>3</v>
      </c>
      <c r="AE519" s="7" t="s">
        <v>10</v>
      </c>
      <c r="AF519" s="21">
        <v>0</v>
      </c>
      <c r="AG519" s="21">
        <v>0</v>
      </c>
      <c r="AH519" s="15"/>
      <c r="AI519" s="15"/>
      <c r="AJ519" s="7">
        <v>0</v>
      </c>
      <c r="AK519" s="7">
        <v>0</v>
      </c>
      <c r="AL519" s="29">
        <v>0</v>
      </c>
      <c r="AM519" s="29">
        <v>0</v>
      </c>
      <c r="AN519" s="29">
        <v>0</v>
      </c>
      <c r="AO519" s="29">
        <v>120000</v>
      </c>
      <c r="AP519" s="9" t="s">
        <v>4215</v>
      </c>
      <c r="AQ519" s="9">
        <v>0</v>
      </c>
      <c r="AR519" s="11">
        <v>0</v>
      </c>
    </row>
    <row r="520" spans="1:44" ht="15.6" x14ac:dyDescent="0.3">
      <c r="A520" s="5" t="s">
        <v>4216</v>
      </c>
      <c r="B520" s="6" t="s">
        <v>8</v>
      </c>
      <c r="C520" s="7" t="s">
        <v>57</v>
      </c>
      <c r="D520" s="31">
        <v>41773</v>
      </c>
      <c r="E520" s="7">
        <v>2014</v>
      </c>
      <c r="F520" s="7" t="s">
        <v>4217</v>
      </c>
      <c r="G520" s="7" t="s">
        <v>4218</v>
      </c>
      <c r="H520" s="7" t="s">
        <v>72</v>
      </c>
      <c r="I520" s="7" t="s">
        <v>282</v>
      </c>
      <c r="J520" s="8">
        <v>3</v>
      </c>
      <c r="K520" s="7" t="s">
        <v>4219</v>
      </c>
      <c r="L520" s="7" t="s">
        <v>57</v>
      </c>
      <c r="M520" s="7" t="s">
        <v>4220</v>
      </c>
      <c r="N520" s="7">
        <v>28677</v>
      </c>
      <c r="O520" s="7" t="s">
        <v>4221</v>
      </c>
      <c r="P520" s="7" t="s">
        <v>4222</v>
      </c>
      <c r="Q520" s="7">
        <v>335991</v>
      </c>
      <c r="R520" s="7">
        <v>336413</v>
      </c>
      <c r="S520" s="7" t="s">
        <v>77</v>
      </c>
      <c r="T520" s="7" t="s">
        <v>77</v>
      </c>
      <c r="U520" s="7" t="s">
        <v>1174</v>
      </c>
      <c r="V520" s="24">
        <v>70000</v>
      </c>
      <c r="W520" s="11"/>
      <c r="X520" s="11"/>
      <c r="Y520" s="7">
        <v>26</v>
      </c>
      <c r="Z520" s="7">
        <v>0</v>
      </c>
      <c r="AA520" s="29">
        <v>54652</v>
      </c>
      <c r="AB520" s="29">
        <v>7425000</v>
      </c>
      <c r="AC520" s="6"/>
      <c r="AD520" s="6">
        <v>3</v>
      </c>
      <c r="AE520" s="7" t="s">
        <v>10</v>
      </c>
      <c r="AF520" s="21">
        <v>0</v>
      </c>
      <c r="AG520" s="21">
        <v>0</v>
      </c>
      <c r="AH520" s="15"/>
      <c r="AI520" s="15"/>
      <c r="AJ520" s="7">
        <v>0</v>
      </c>
      <c r="AK520" s="7">
        <v>0</v>
      </c>
      <c r="AL520" s="29">
        <v>0</v>
      </c>
      <c r="AM520" s="29">
        <v>0</v>
      </c>
      <c r="AN520" s="29">
        <v>0</v>
      </c>
      <c r="AO520" s="29">
        <v>153314</v>
      </c>
      <c r="AP520" s="9" t="s">
        <v>2749</v>
      </c>
      <c r="AQ520" s="9">
        <v>0</v>
      </c>
      <c r="AR520" s="11">
        <v>0</v>
      </c>
    </row>
    <row r="521" spans="1:44" ht="15.6" x14ac:dyDescent="0.3">
      <c r="A521" s="5" t="s">
        <v>4223</v>
      </c>
      <c r="B521" s="6" t="s">
        <v>8</v>
      </c>
      <c r="C521" s="7" t="s">
        <v>57</v>
      </c>
      <c r="D521" s="31">
        <v>41773</v>
      </c>
      <c r="E521" s="7">
        <v>2014</v>
      </c>
      <c r="F521" s="7" t="s">
        <v>4224</v>
      </c>
      <c r="G521" s="7" t="s">
        <v>4225</v>
      </c>
      <c r="H521" s="7" t="s">
        <v>57</v>
      </c>
      <c r="I521" s="7" t="s">
        <v>4226</v>
      </c>
      <c r="J521" s="8" t="s">
        <v>4227</v>
      </c>
      <c r="K521" s="7" t="s">
        <v>4228</v>
      </c>
      <c r="L521" s="7" t="s">
        <v>57</v>
      </c>
      <c r="M521" s="7" t="s">
        <v>4229</v>
      </c>
      <c r="N521" s="7" t="s">
        <v>4230</v>
      </c>
      <c r="O521" s="7" t="s">
        <v>4231</v>
      </c>
      <c r="P521" s="7" t="s">
        <v>4232</v>
      </c>
      <c r="Q521" s="7">
        <v>325193</v>
      </c>
      <c r="R521" s="7" t="s">
        <v>65</v>
      </c>
      <c r="S521" s="7" t="s">
        <v>77</v>
      </c>
      <c r="T521" s="7" t="s">
        <v>65</v>
      </c>
      <c r="U521" s="7" t="s">
        <v>2661</v>
      </c>
      <c r="V521" s="24">
        <v>232000</v>
      </c>
      <c r="W521" s="11"/>
      <c r="X521" s="11"/>
      <c r="Y521" s="7">
        <v>71</v>
      </c>
      <c r="Z521" s="7">
        <v>0</v>
      </c>
      <c r="AA521" s="29">
        <v>39312</v>
      </c>
      <c r="AB521" s="29">
        <v>32580000</v>
      </c>
      <c r="AC521" s="6"/>
      <c r="AD521" s="6">
        <v>3</v>
      </c>
      <c r="AE521" s="10" t="s">
        <v>11</v>
      </c>
      <c r="AF521" s="21">
        <v>0</v>
      </c>
      <c r="AG521" s="21">
        <v>109040</v>
      </c>
      <c r="AH521" s="15"/>
      <c r="AI521" s="15"/>
      <c r="AJ521" s="7">
        <v>41</v>
      </c>
      <c r="AK521" s="7">
        <v>0</v>
      </c>
      <c r="AL521" s="29">
        <v>1029</v>
      </c>
      <c r="AM521" s="29">
        <v>14833966</v>
      </c>
      <c r="AN521" s="29">
        <v>0</v>
      </c>
      <c r="AO521" s="29">
        <v>232000</v>
      </c>
      <c r="AP521" s="9" t="s">
        <v>68</v>
      </c>
      <c r="AQ521" s="9">
        <v>0</v>
      </c>
      <c r="AR521" s="11">
        <v>109040</v>
      </c>
    </row>
    <row r="522" spans="1:44" ht="15.6" x14ac:dyDescent="0.3">
      <c r="A522" s="5" t="s">
        <v>4233</v>
      </c>
      <c r="B522" s="6" t="s">
        <v>8</v>
      </c>
      <c r="C522" s="7" t="s">
        <v>57</v>
      </c>
      <c r="D522" s="31">
        <v>41795</v>
      </c>
      <c r="E522" s="7">
        <v>2014</v>
      </c>
      <c r="F522" s="7" t="s">
        <v>4234</v>
      </c>
      <c r="G522" s="7" t="s">
        <v>4235</v>
      </c>
      <c r="H522" s="7" t="s">
        <v>57</v>
      </c>
      <c r="I522" s="7" t="s">
        <v>743</v>
      </c>
      <c r="J522" s="8">
        <v>3</v>
      </c>
      <c r="K522" s="7" t="s">
        <v>4236</v>
      </c>
      <c r="L522" s="7" t="s">
        <v>57</v>
      </c>
      <c r="M522" s="7" t="s">
        <v>4237</v>
      </c>
      <c r="N522" s="7" t="s">
        <v>4238</v>
      </c>
      <c r="O522" s="7" t="s">
        <v>4239</v>
      </c>
      <c r="P522" s="7" t="s">
        <v>4240</v>
      </c>
      <c r="Q522" s="7">
        <v>541712</v>
      </c>
      <c r="R522" s="7">
        <v>333515</v>
      </c>
      <c r="S522" s="7" t="s">
        <v>728</v>
      </c>
      <c r="T522" s="7" t="s">
        <v>77</v>
      </c>
      <c r="U522" s="7" t="s">
        <v>427</v>
      </c>
      <c r="V522" s="24">
        <v>135000</v>
      </c>
      <c r="W522" s="11"/>
      <c r="X522" s="11"/>
      <c r="Y522" s="7">
        <v>48</v>
      </c>
      <c r="Z522" s="7">
        <v>0</v>
      </c>
      <c r="AA522" s="29">
        <v>53872</v>
      </c>
      <c r="AB522" s="29">
        <v>12420000</v>
      </c>
      <c r="AC522" s="6"/>
      <c r="AD522" s="6">
        <v>3</v>
      </c>
      <c r="AE522" s="10" t="s">
        <v>11</v>
      </c>
      <c r="AF522" s="21">
        <v>0</v>
      </c>
      <c r="AG522" s="21">
        <v>67500</v>
      </c>
      <c r="AH522" s="15"/>
      <c r="AI522" s="15"/>
      <c r="AJ522" s="7">
        <v>28</v>
      </c>
      <c r="AK522" s="7">
        <v>0</v>
      </c>
      <c r="AL522" s="29">
        <v>1210</v>
      </c>
      <c r="AM522" s="29">
        <v>5633915</v>
      </c>
      <c r="AN522" s="29">
        <v>0</v>
      </c>
      <c r="AO522" s="29">
        <v>307128</v>
      </c>
      <c r="AP522" s="9" t="s">
        <v>3746</v>
      </c>
      <c r="AQ522" s="9">
        <v>10000</v>
      </c>
      <c r="AR522" s="11">
        <v>67500</v>
      </c>
    </row>
    <row r="523" spans="1:44" ht="15.6" x14ac:dyDescent="0.3">
      <c r="A523" s="5" t="s">
        <v>4241</v>
      </c>
      <c r="B523" s="6" t="s">
        <v>8</v>
      </c>
      <c r="C523" s="7" t="s">
        <v>72</v>
      </c>
      <c r="D523" s="31">
        <v>41843</v>
      </c>
      <c r="E523" s="7">
        <v>2014</v>
      </c>
      <c r="F523" s="7" t="s">
        <v>4242</v>
      </c>
      <c r="G523" s="7" t="s">
        <v>4243</v>
      </c>
      <c r="H523" s="7" t="s">
        <v>72</v>
      </c>
      <c r="I523" s="7" t="s">
        <v>743</v>
      </c>
      <c r="J523" s="8">
        <v>3</v>
      </c>
      <c r="K523" s="7" t="s">
        <v>4244</v>
      </c>
      <c r="L523" s="7" t="s">
        <v>57</v>
      </c>
      <c r="M523" s="7" t="s">
        <v>4245</v>
      </c>
      <c r="N523" s="7" t="s">
        <v>315</v>
      </c>
      <c r="O523" s="7" t="s">
        <v>4246</v>
      </c>
      <c r="P523" s="7" t="s">
        <v>2880</v>
      </c>
      <c r="Q523" s="7">
        <v>551114</v>
      </c>
      <c r="R523" s="7" t="s">
        <v>65</v>
      </c>
      <c r="S523" s="7" t="s">
        <v>408</v>
      </c>
      <c r="T523" s="7" t="s">
        <v>65</v>
      </c>
      <c r="U523" s="7" t="s">
        <v>132</v>
      </c>
      <c r="V523" s="24">
        <v>2500000</v>
      </c>
      <c r="W523" s="11"/>
      <c r="X523" s="11"/>
      <c r="Y523" s="7">
        <v>1136</v>
      </c>
      <c r="Z523" s="7">
        <v>0</v>
      </c>
      <c r="AA523" s="29">
        <v>107536</v>
      </c>
      <c r="AB523" s="29">
        <v>52713000</v>
      </c>
      <c r="AC523" s="6"/>
      <c r="AD523" s="6">
        <v>5</v>
      </c>
      <c r="AE523" s="7" t="s">
        <v>11</v>
      </c>
      <c r="AF523" s="21">
        <v>0</v>
      </c>
      <c r="AG523" s="21">
        <v>2500000</v>
      </c>
      <c r="AH523" s="15"/>
      <c r="AI523" s="15"/>
      <c r="AJ523" s="7">
        <v>457</v>
      </c>
      <c r="AK523" s="7">
        <v>0</v>
      </c>
      <c r="AL523" s="29">
        <v>2971</v>
      </c>
      <c r="AM523" s="29">
        <v>86068393</v>
      </c>
      <c r="AN523" s="29">
        <v>0</v>
      </c>
      <c r="AO523" s="29">
        <v>4446400</v>
      </c>
      <c r="AP523" s="9" t="s">
        <v>2749</v>
      </c>
      <c r="AQ523" s="9">
        <v>0</v>
      </c>
      <c r="AR523" s="11">
        <v>2500000</v>
      </c>
    </row>
    <row r="524" spans="1:44" ht="15.6" x14ac:dyDescent="0.3">
      <c r="A524" s="5" t="s">
        <v>4247</v>
      </c>
      <c r="B524" s="6" t="s">
        <v>8</v>
      </c>
      <c r="C524" s="7" t="s">
        <v>57</v>
      </c>
      <c r="D524" s="31">
        <v>41851</v>
      </c>
      <c r="E524" s="7">
        <v>2014</v>
      </c>
      <c r="F524" s="7" t="s">
        <v>4248</v>
      </c>
      <c r="G524" s="7" t="s">
        <v>4249</v>
      </c>
      <c r="H524" s="7" t="s">
        <v>72</v>
      </c>
      <c r="I524" s="7" t="s">
        <v>366</v>
      </c>
      <c r="J524" s="8">
        <v>1</v>
      </c>
      <c r="K524" s="7" t="s">
        <v>4250</v>
      </c>
      <c r="L524" s="7" t="s">
        <v>57</v>
      </c>
      <c r="M524" s="7" t="s">
        <v>4251</v>
      </c>
      <c r="N524" s="7" t="s">
        <v>2537</v>
      </c>
      <c r="O524" s="7" t="s">
        <v>4252</v>
      </c>
      <c r="P524" s="7" t="s">
        <v>4253</v>
      </c>
      <c r="Q524" s="7">
        <v>322291</v>
      </c>
      <c r="R524" s="7" t="s">
        <v>65</v>
      </c>
      <c r="S524" s="7" t="s">
        <v>77</v>
      </c>
      <c r="T524" s="7" t="s">
        <v>65</v>
      </c>
      <c r="U524" s="7" t="s">
        <v>427</v>
      </c>
      <c r="V524" s="24">
        <v>402000</v>
      </c>
      <c r="W524" s="11"/>
      <c r="X524" s="11"/>
      <c r="Y524" s="7">
        <v>61</v>
      </c>
      <c r="Z524" s="7">
        <v>128</v>
      </c>
      <c r="AA524" s="29">
        <v>42068</v>
      </c>
      <c r="AB524" s="29">
        <v>55800000</v>
      </c>
      <c r="AC524" s="6"/>
      <c r="AD524" s="6">
        <v>3</v>
      </c>
      <c r="AE524" s="10" t="s">
        <v>11</v>
      </c>
      <c r="AF524" s="21">
        <v>0</v>
      </c>
      <c r="AG524" s="21">
        <v>402000</v>
      </c>
      <c r="AH524" s="15"/>
      <c r="AI524" s="15"/>
      <c r="AJ524" s="7">
        <v>64</v>
      </c>
      <c r="AK524" s="7">
        <v>128</v>
      </c>
      <c r="AL524" s="29">
        <v>1031</v>
      </c>
      <c r="AM524" s="29">
        <v>45900000</v>
      </c>
      <c r="AN524" s="29">
        <v>0</v>
      </c>
      <c r="AO524" s="29">
        <v>4488261</v>
      </c>
      <c r="AP524" s="9" t="s">
        <v>2749</v>
      </c>
      <c r="AQ524" s="9">
        <v>0</v>
      </c>
      <c r="AR524" s="11">
        <v>402000</v>
      </c>
    </row>
    <row r="525" spans="1:44" ht="15.6" x14ac:dyDescent="0.3">
      <c r="A525" s="5" t="s">
        <v>4254</v>
      </c>
      <c r="B525" s="6" t="s">
        <v>8</v>
      </c>
      <c r="C525" s="7" t="s">
        <v>57</v>
      </c>
      <c r="D525" s="31">
        <v>41859</v>
      </c>
      <c r="E525" s="7">
        <v>2014</v>
      </c>
      <c r="F525" s="7" t="s">
        <v>4255</v>
      </c>
      <c r="G525" s="7" t="s">
        <v>4256</v>
      </c>
      <c r="H525" s="7" t="s">
        <v>72</v>
      </c>
      <c r="I525" s="7" t="s">
        <v>440</v>
      </c>
      <c r="J525" s="8">
        <v>2</v>
      </c>
      <c r="K525" s="7" t="s">
        <v>4257</v>
      </c>
      <c r="L525" s="7" t="s">
        <v>72</v>
      </c>
      <c r="M525" s="7" t="s">
        <v>4258</v>
      </c>
      <c r="N525" s="7" t="s">
        <v>4259</v>
      </c>
      <c r="O525" s="7" t="s">
        <v>4260</v>
      </c>
      <c r="P525" s="7" t="s">
        <v>4261</v>
      </c>
      <c r="Q525" s="7">
        <v>323111</v>
      </c>
      <c r="R525" s="7">
        <v>326112</v>
      </c>
      <c r="S525" s="7" t="s">
        <v>77</v>
      </c>
      <c r="T525" s="7" t="s">
        <v>77</v>
      </c>
      <c r="U525" s="7" t="s">
        <v>427</v>
      </c>
      <c r="V525" s="24">
        <v>80000</v>
      </c>
      <c r="W525" s="11"/>
      <c r="X525" s="11"/>
      <c r="Y525" s="7">
        <v>72</v>
      </c>
      <c r="Z525" s="7">
        <v>0</v>
      </c>
      <c r="AA525" s="29">
        <v>26000</v>
      </c>
      <c r="AB525" s="29">
        <v>4950000</v>
      </c>
      <c r="AC525" s="6"/>
      <c r="AD525" s="6">
        <v>3</v>
      </c>
      <c r="AE525" s="10" t="s">
        <v>10</v>
      </c>
      <c r="AF525" s="21">
        <v>0</v>
      </c>
      <c r="AG525" s="21">
        <v>0</v>
      </c>
      <c r="AH525" s="15"/>
      <c r="AI525" s="15"/>
      <c r="AJ525" s="7">
        <v>7</v>
      </c>
      <c r="AK525" s="7">
        <v>0</v>
      </c>
      <c r="AL525" s="29">
        <v>788</v>
      </c>
      <c r="AM525" s="29">
        <v>15497813</v>
      </c>
      <c r="AN525" s="29">
        <v>0</v>
      </c>
      <c r="AO525" s="29">
        <v>159461.19</v>
      </c>
      <c r="AP525" s="9" t="s">
        <v>3180</v>
      </c>
      <c r="AQ525" s="9">
        <v>204840</v>
      </c>
      <c r="AR525" s="11">
        <v>0</v>
      </c>
    </row>
    <row r="526" spans="1:44" ht="15.6" x14ac:dyDescent="0.3">
      <c r="A526" s="5" t="s">
        <v>4262</v>
      </c>
      <c r="B526" s="6" t="s">
        <v>8</v>
      </c>
      <c r="C526" s="7" t="s">
        <v>57</v>
      </c>
      <c r="D526" s="31">
        <v>41866</v>
      </c>
      <c r="E526" s="7">
        <v>2014</v>
      </c>
      <c r="F526" s="7" t="s">
        <v>4263</v>
      </c>
      <c r="G526" s="7" t="s">
        <v>4264</v>
      </c>
      <c r="H526" s="7" t="s">
        <v>72</v>
      </c>
      <c r="I526" s="7" t="s">
        <v>402</v>
      </c>
      <c r="J526" s="8">
        <v>3</v>
      </c>
      <c r="K526" s="7" t="s">
        <v>4265</v>
      </c>
      <c r="L526" s="7" t="s">
        <v>72</v>
      </c>
      <c r="M526" s="7" t="s">
        <v>4266</v>
      </c>
      <c r="N526" s="7" t="s">
        <v>4267</v>
      </c>
      <c r="O526" s="7" t="s">
        <v>4268</v>
      </c>
      <c r="P526" s="7" t="s">
        <v>4269</v>
      </c>
      <c r="Q526" s="7">
        <v>493120</v>
      </c>
      <c r="R526" s="7" t="s">
        <v>65</v>
      </c>
      <c r="S526" s="7" t="s">
        <v>328</v>
      </c>
      <c r="T526" s="7" t="s">
        <v>65</v>
      </c>
      <c r="U526" s="7" t="s">
        <v>4270</v>
      </c>
      <c r="V526" s="24">
        <v>40000</v>
      </c>
      <c r="W526" s="11"/>
      <c r="X526" s="11"/>
      <c r="Y526" s="7">
        <v>37</v>
      </c>
      <c r="Z526" s="7">
        <v>1227</v>
      </c>
      <c r="AA526" s="29">
        <v>42016</v>
      </c>
      <c r="AB526" s="29">
        <v>4950000</v>
      </c>
      <c r="AC526" s="6"/>
      <c r="AD526" s="6">
        <v>3</v>
      </c>
      <c r="AE526" s="10" t="s">
        <v>11</v>
      </c>
      <c r="AF526" s="21">
        <v>0</v>
      </c>
      <c r="AG526" s="21">
        <v>20000</v>
      </c>
      <c r="AH526" s="15"/>
      <c r="AI526" s="15"/>
      <c r="AJ526" s="7">
        <v>31</v>
      </c>
      <c r="AK526" s="7">
        <v>1227</v>
      </c>
      <c r="AL526" s="29">
        <v>961</v>
      </c>
      <c r="AM526" s="29">
        <v>9011263</v>
      </c>
      <c r="AN526" s="29">
        <v>0</v>
      </c>
      <c r="AO526" s="29">
        <v>66000</v>
      </c>
      <c r="AP526" s="9" t="s">
        <v>4271</v>
      </c>
      <c r="AQ526" s="9">
        <v>13200</v>
      </c>
      <c r="AR526" s="11">
        <v>20000</v>
      </c>
    </row>
    <row r="527" spans="1:44" ht="15.6" x14ac:dyDescent="0.3">
      <c r="A527" s="5" t="s">
        <v>4272</v>
      </c>
      <c r="B527" s="6" t="s">
        <v>8</v>
      </c>
      <c r="C527" s="7" t="s">
        <v>57</v>
      </c>
      <c r="D527" s="31">
        <v>41870</v>
      </c>
      <c r="E527" s="7">
        <v>2014</v>
      </c>
      <c r="F527" s="7" t="s">
        <v>4273</v>
      </c>
      <c r="G527" s="7" t="s">
        <v>4274</v>
      </c>
      <c r="H527" s="7" t="s">
        <v>72</v>
      </c>
      <c r="I527" s="7" t="s">
        <v>533</v>
      </c>
      <c r="J527" s="8">
        <v>2</v>
      </c>
      <c r="K527" s="7" t="s">
        <v>4275</v>
      </c>
      <c r="L527" s="7" t="s">
        <v>72</v>
      </c>
      <c r="M527" s="7" t="s">
        <v>3317</v>
      </c>
      <c r="N527" s="7" t="s">
        <v>3318</v>
      </c>
      <c r="O527" s="7" t="s">
        <v>4276</v>
      </c>
      <c r="P527" s="7" t="s">
        <v>4277</v>
      </c>
      <c r="Q527" s="7">
        <v>313110</v>
      </c>
      <c r="R527" s="7" t="s">
        <v>65</v>
      </c>
      <c r="S527" s="7" t="s">
        <v>77</v>
      </c>
      <c r="T527" s="7" t="s">
        <v>65</v>
      </c>
      <c r="U527" s="7" t="s">
        <v>427</v>
      </c>
      <c r="V527" s="24">
        <v>80000</v>
      </c>
      <c r="W527" s="11"/>
      <c r="X527" s="11"/>
      <c r="Y527" s="7">
        <v>20</v>
      </c>
      <c r="Z527" s="7">
        <v>27</v>
      </c>
      <c r="AA527" s="29">
        <v>32188</v>
      </c>
      <c r="AB527" s="29">
        <v>6500000</v>
      </c>
      <c r="AC527" s="6"/>
      <c r="AD527" s="6">
        <v>3</v>
      </c>
      <c r="AE527" s="10" t="s">
        <v>10</v>
      </c>
      <c r="AF527" s="21">
        <v>0</v>
      </c>
      <c r="AG527" s="21">
        <v>0</v>
      </c>
      <c r="AH527" s="15"/>
      <c r="AI527" s="15"/>
      <c r="AJ527" s="7">
        <v>0</v>
      </c>
      <c r="AK527" s="7">
        <v>27</v>
      </c>
      <c r="AL527" s="29">
        <v>0</v>
      </c>
      <c r="AM527" s="29">
        <v>0</v>
      </c>
      <c r="AN527" s="29">
        <v>0</v>
      </c>
      <c r="AO527" s="29">
        <v>285400</v>
      </c>
      <c r="AP527" s="9" t="s">
        <v>2749</v>
      </c>
      <c r="AQ527" s="9">
        <v>0</v>
      </c>
      <c r="AR527" s="11">
        <v>0</v>
      </c>
    </row>
    <row r="528" spans="1:44" ht="15.6" x14ac:dyDescent="0.3">
      <c r="A528" s="5" t="s">
        <v>4278</v>
      </c>
      <c r="B528" s="6" t="s">
        <v>8</v>
      </c>
      <c r="C528" s="7" t="s">
        <v>57</v>
      </c>
      <c r="D528" s="31">
        <v>41877</v>
      </c>
      <c r="E528" s="7">
        <v>2014</v>
      </c>
      <c r="F528" s="7" t="s">
        <v>4279</v>
      </c>
      <c r="G528" s="7" t="s">
        <v>4280</v>
      </c>
      <c r="H528" s="7" t="s">
        <v>72</v>
      </c>
      <c r="I528" s="7" t="s">
        <v>510</v>
      </c>
      <c r="J528" s="8">
        <v>3</v>
      </c>
      <c r="K528" s="7" t="s">
        <v>4281</v>
      </c>
      <c r="L528" s="7" t="s">
        <v>72</v>
      </c>
      <c r="M528" s="7" t="s">
        <v>4282</v>
      </c>
      <c r="N528" s="7" t="s">
        <v>4283</v>
      </c>
      <c r="O528" s="7" t="s">
        <v>4284</v>
      </c>
      <c r="P528" s="7" t="s">
        <v>4285</v>
      </c>
      <c r="Q528" s="7">
        <v>337121</v>
      </c>
      <c r="R528" s="7" t="s">
        <v>65</v>
      </c>
      <c r="S528" s="7" t="s">
        <v>77</v>
      </c>
      <c r="T528" s="7" t="s">
        <v>65</v>
      </c>
      <c r="U528" s="7" t="s">
        <v>427</v>
      </c>
      <c r="V528" s="24">
        <v>300000</v>
      </c>
      <c r="W528" s="11"/>
      <c r="X528" s="11"/>
      <c r="Y528" s="7">
        <v>180</v>
      </c>
      <c r="Z528" s="7">
        <v>926</v>
      </c>
      <c r="AA528" s="29">
        <v>28444</v>
      </c>
      <c r="AB528" s="29">
        <v>4725000</v>
      </c>
      <c r="AC528" s="6"/>
      <c r="AD528" s="6">
        <v>3</v>
      </c>
      <c r="AE528" s="10" t="s">
        <v>10</v>
      </c>
      <c r="AF528" s="21">
        <v>0</v>
      </c>
      <c r="AG528" s="21">
        <v>0</v>
      </c>
      <c r="AH528" s="15"/>
      <c r="AI528" s="15"/>
      <c r="AJ528" s="7">
        <v>220</v>
      </c>
      <c r="AK528" s="7">
        <v>926</v>
      </c>
      <c r="AL528" s="29">
        <v>556</v>
      </c>
      <c r="AM528" s="29">
        <v>5000000</v>
      </c>
      <c r="AN528" s="29">
        <v>0</v>
      </c>
      <c r="AO528" s="29">
        <v>300000</v>
      </c>
      <c r="AP528" s="9" t="s">
        <v>2749</v>
      </c>
      <c r="AQ528" s="9">
        <v>0</v>
      </c>
      <c r="AR528" s="11">
        <v>0</v>
      </c>
    </row>
    <row r="529" spans="1:44" ht="15.6" x14ac:dyDescent="0.3">
      <c r="A529" s="5" t="s">
        <v>4286</v>
      </c>
      <c r="B529" s="6" t="s">
        <v>8</v>
      </c>
      <c r="C529" s="7" t="s">
        <v>57</v>
      </c>
      <c r="D529" s="31">
        <v>41885</v>
      </c>
      <c r="E529" s="7">
        <v>2014</v>
      </c>
      <c r="F529" s="7" t="s">
        <v>4287</v>
      </c>
      <c r="G529" s="7" t="s">
        <v>4288</v>
      </c>
      <c r="H529" s="7" t="s">
        <v>57</v>
      </c>
      <c r="I529" s="7" t="s">
        <v>98</v>
      </c>
      <c r="J529" s="8">
        <v>1</v>
      </c>
      <c r="K529" s="7" t="s">
        <v>4289</v>
      </c>
      <c r="L529" s="7" t="s">
        <v>57</v>
      </c>
      <c r="M529" s="7" t="s">
        <v>4290</v>
      </c>
      <c r="N529" s="7" t="s">
        <v>4291</v>
      </c>
      <c r="O529" s="7" t="s">
        <v>4292</v>
      </c>
      <c r="P529" s="7" t="s">
        <v>2660</v>
      </c>
      <c r="Q529" s="7">
        <v>326150</v>
      </c>
      <c r="R529" s="7" t="s">
        <v>65</v>
      </c>
      <c r="S529" s="7" t="s">
        <v>77</v>
      </c>
      <c r="T529" s="7" t="s">
        <v>65</v>
      </c>
      <c r="U529" s="7" t="s">
        <v>2677</v>
      </c>
      <c r="V529" s="24">
        <v>20000</v>
      </c>
      <c r="W529" s="11"/>
      <c r="X529" s="11"/>
      <c r="Y529" s="7">
        <v>18</v>
      </c>
      <c r="Z529" s="7">
        <v>17</v>
      </c>
      <c r="AA529" s="29">
        <v>25792</v>
      </c>
      <c r="AB529" s="29">
        <v>88200</v>
      </c>
      <c r="AC529" s="6"/>
      <c r="AD529" s="6">
        <v>3</v>
      </c>
      <c r="AE529" s="10" t="s">
        <v>11</v>
      </c>
      <c r="AF529" s="21">
        <v>0</v>
      </c>
      <c r="AG529" s="21">
        <v>20000</v>
      </c>
      <c r="AH529" s="15"/>
      <c r="AI529" s="15"/>
      <c r="AJ529" s="7">
        <v>6</v>
      </c>
      <c r="AK529" s="7">
        <v>17</v>
      </c>
      <c r="AL529" s="29">
        <v>515</v>
      </c>
      <c r="AM529" s="29">
        <v>69304</v>
      </c>
      <c r="AN529" s="29">
        <v>0</v>
      </c>
      <c r="AO529" s="29">
        <v>20000</v>
      </c>
      <c r="AP529" s="9" t="s">
        <v>68</v>
      </c>
      <c r="AQ529" s="9">
        <v>0</v>
      </c>
      <c r="AR529" s="11">
        <v>20000</v>
      </c>
    </row>
    <row r="530" spans="1:44" ht="15.6" x14ac:dyDescent="0.3">
      <c r="A530" s="5" t="s">
        <v>4293</v>
      </c>
      <c r="B530" s="6" t="s">
        <v>8</v>
      </c>
      <c r="C530" s="7" t="s">
        <v>72</v>
      </c>
      <c r="D530" s="31">
        <v>41900</v>
      </c>
      <c r="E530" s="7">
        <v>2014</v>
      </c>
      <c r="F530" s="7" t="s">
        <v>4294</v>
      </c>
      <c r="G530" s="7" t="s">
        <v>4295</v>
      </c>
      <c r="H530" s="7" t="s">
        <v>72</v>
      </c>
      <c r="I530" s="7" t="s">
        <v>432</v>
      </c>
      <c r="J530" s="8">
        <v>3</v>
      </c>
      <c r="K530" s="7" t="s">
        <v>4296</v>
      </c>
      <c r="L530" s="7" t="s">
        <v>57</v>
      </c>
      <c r="M530" s="7" t="s">
        <v>4297</v>
      </c>
      <c r="N530" s="7" t="s">
        <v>4298</v>
      </c>
      <c r="O530" s="7" t="s">
        <v>4299</v>
      </c>
      <c r="P530" s="7" t="s">
        <v>4300</v>
      </c>
      <c r="Q530" s="7">
        <v>541511</v>
      </c>
      <c r="R530" s="7">
        <v>541512</v>
      </c>
      <c r="S530" s="7" t="s">
        <v>728</v>
      </c>
      <c r="T530" s="7" t="s">
        <v>728</v>
      </c>
      <c r="U530" s="7" t="s">
        <v>427</v>
      </c>
      <c r="V530" s="24">
        <v>123700</v>
      </c>
      <c r="W530" s="11"/>
      <c r="X530" s="11"/>
      <c r="Y530" s="7">
        <v>1113</v>
      </c>
      <c r="Z530" s="7">
        <v>831</v>
      </c>
      <c r="AA530" s="29">
        <v>46488</v>
      </c>
      <c r="AB530" s="29">
        <v>8100000</v>
      </c>
      <c r="AC530" s="6"/>
      <c r="AD530" s="6">
        <v>4</v>
      </c>
      <c r="AE530" s="10" t="s">
        <v>11</v>
      </c>
      <c r="AF530" s="21">
        <v>0</v>
      </c>
      <c r="AG530" s="21">
        <v>69000</v>
      </c>
      <c r="AH530" s="15"/>
      <c r="AI530" s="15"/>
      <c r="AJ530" s="7">
        <v>689</v>
      </c>
      <c r="AK530" s="7">
        <v>831</v>
      </c>
      <c r="AL530" s="29">
        <v>1340</v>
      </c>
      <c r="AM530" s="29">
        <v>3348743</v>
      </c>
      <c r="AN530" s="29">
        <v>0</v>
      </c>
      <c r="AO530" s="29">
        <v>123700</v>
      </c>
      <c r="AP530" s="9" t="s">
        <v>4301</v>
      </c>
      <c r="AQ530" s="9">
        <v>69000</v>
      </c>
      <c r="AR530" s="11">
        <v>69000</v>
      </c>
    </row>
    <row r="531" spans="1:44" ht="15.6" x14ac:dyDescent="0.3">
      <c r="A531" s="5" t="s">
        <v>4302</v>
      </c>
      <c r="B531" s="6" t="s">
        <v>8</v>
      </c>
      <c r="C531" s="7" t="s">
        <v>72</v>
      </c>
      <c r="D531" s="31">
        <v>41908</v>
      </c>
      <c r="E531" s="7">
        <v>2014</v>
      </c>
      <c r="F531" s="7" t="s">
        <v>4303</v>
      </c>
      <c r="G531" s="7" t="s">
        <v>4304</v>
      </c>
      <c r="H531" s="7" t="s">
        <v>57</v>
      </c>
      <c r="I531" s="7" t="s">
        <v>1642</v>
      </c>
      <c r="J531" s="8">
        <v>1</v>
      </c>
      <c r="K531" s="7" t="s">
        <v>4305</v>
      </c>
      <c r="L531" s="7" t="s">
        <v>72</v>
      </c>
      <c r="M531" s="7" t="s">
        <v>4306</v>
      </c>
      <c r="N531" s="7" t="s">
        <v>4307</v>
      </c>
      <c r="O531" s="7" t="s">
        <v>4308</v>
      </c>
      <c r="P531" s="7" t="s">
        <v>2874</v>
      </c>
      <c r="Q531" s="7">
        <v>332111</v>
      </c>
      <c r="R531" s="7" t="s">
        <v>65</v>
      </c>
      <c r="S531" s="7" t="s">
        <v>77</v>
      </c>
      <c r="T531" s="7" t="s">
        <v>65</v>
      </c>
      <c r="U531" s="7" t="s">
        <v>427</v>
      </c>
      <c r="V531" s="24">
        <v>100000</v>
      </c>
      <c r="W531" s="11"/>
      <c r="X531" s="11"/>
      <c r="Y531" s="7">
        <v>113</v>
      </c>
      <c r="Z531" s="7">
        <v>145</v>
      </c>
      <c r="AA531" s="29">
        <v>37648</v>
      </c>
      <c r="AB531" s="29">
        <v>36000000</v>
      </c>
      <c r="AC531" s="6"/>
      <c r="AD531" s="6">
        <v>5</v>
      </c>
      <c r="AE531" s="10" t="s">
        <v>10</v>
      </c>
      <c r="AF531" s="21">
        <v>0</v>
      </c>
      <c r="AG531" s="21">
        <v>0</v>
      </c>
      <c r="AH531" s="15"/>
      <c r="AI531" s="15"/>
      <c r="AJ531" s="7">
        <v>0</v>
      </c>
      <c r="AK531" s="7">
        <v>145</v>
      </c>
      <c r="AL531" s="29">
        <v>0</v>
      </c>
      <c r="AM531" s="29">
        <v>0</v>
      </c>
      <c r="AN531" s="29">
        <v>0</v>
      </c>
      <c r="AO531" s="29">
        <v>8825000</v>
      </c>
      <c r="AP531" s="9" t="s">
        <v>4309</v>
      </c>
      <c r="AQ531" s="9">
        <v>950000</v>
      </c>
      <c r="AR531" s="11">
        <v>0</v>
      </c>
    </row>
    <row r="532" spans="1:44" ht="15.6" x14ac:dyDescent="0.3">
      <c r="A532" s="5" t="s">
        <v>4310</v>
      </c>
      <c r="B532" s="6" t="s">
        <v>8</v>
      </c>
      <c r="C532" s="7" t="s">
        <v>57</v>
      </c>
      <c r="D532" s="31">
        <v>41913</v>
      </c>
      <c r="E532" s="7">
        <v>2014</v>
      </c>
      <c r="F532" s="7" t="s">
        <v>4311</v>
      </c>
      <c r="G532" s="7" t="s">
        <v>4312</v>
      </c>
      <c r="H532" s="7" t="s">
        <v>57</v>
      </c>
      <c r="I532" s="7" t="s">
        <v>282</v>
      </c>
      <c r="J532" s="8">
        <v>3</v>
      </c>
      <c r="K532" s="7" t="s">
        <v>4313</v>
      </c>
      <c r="L532" s="7" t="s">
        <v>57</v>
      </c>
      <c r="M532" s="7" t="s">
        <v>4314</v>
      </c>
      <c r="N532" s="7">
        <v>28117</v>
      </c>
      <c r="O532" s="7" t="s">
        <v>4315</v>
      </c>
      <c r="P532" s="7" t="s">
        <v>4316</v>
      </c>
      <c r="Q532" s="7">
        <v>551114</v>
      </c>
      <c r="R532" s="7">
        <v>541219</v>
      </c>
      <c r="S532" s="7" t="s">
        <v>408</v>
      </c>
      <c r="T532" s="7" t="s">
        <v>728</v>
      </c>
      <c r="U532" s="7" t="s">
        <v>4270</v>
      </c>
      <c r="V532" s="24">
        <v>45000</v>
      </c>
      <c r="W532" s="11"/>
      <c r="X532" s="11"/>
      <c r="Y532" s="7">
        <v>30</v>
      </c>
      <c r="Z532" s="7">
        <v>0</v>
      </c>
      <c r="AA532" s="29">
        <v>66508</v>
      </c>
      <c r="AB532" s="29">
        <v>108000</v>
      </c>
      <c r="AC532" s="6"/>
      <c r="AD532" s="6">
        <v>3</v>
      </c>
      <c r="AE532" s="10" t="s">
        <v>10</v>
      </c>
      <c r="AF532" s="21">
        <v>0</v>
      </c>
      <c r="AG532" s="21">
        <v>0</v>
      </c>
      <c r="AH532" s="15"/>
      <c r="AI532" s="15"/>
      <c r="AJ532" s="7">
        <v>0</v>
      </c>
      <c r="AK532" s="7">
        <v>0</v>
      </c>
      <c r="AL532" s="29">
        <v>0</v>
      </c>
      <c r="AM532" s="29">
        <v>278570</v>
      </c>
      <c r="AN532" s="29">
        <v>0</v>
      </c>
      <c r="AO532" s="29">
        <v>96000</v>
      </c>
      <c r="AP532" s="9" t="s">
        <v>4317</v>
      </c>
      <c r="AQ532" s="9">
        <v>0</v>
      </c>
      <c r="AR532" s="11">
        <v>0</v>
      </c>
    </row>
    <row r="533" spans="1:44" ht="15.6" x14ac:dyDescent="0.3">
      <c r="A533" s="5" t="s">
        <v>4318</v>
      </c>
      <c r="B533" s="6" t="s">
        <v>8</v>
      </c>
      <c r="C533" s="7" t="s">
        <v>57</v>
      </c>
      <c r="D533" s="31">
        <v>41935</v>
      </c>
      <c r="E533" s="7">
        <v>2014</v>
      </c>
      <c r="F533" s="7" t="s">
        <v>4319</v>
      </c>
      <c r="G533" s="7" t="s">
        <v>4320</v>
      </c>
      <c r="H533" s="7" t="s">
        <v>72</v>
      </c>
      <c r="I533" s="7" t="s">
        <v>73</v>
      </c>
      <c r="J533" s="8">
        <v>1</v>
      </c>
      <c r="K533" s="7" t="s">
        <v>4321</v>
      </c>
      <c r="L533" s="7" t="s">
        <v>72</v>
      </c>
      <c r="M533" s="7" t="s">
        <v>4322</v>
      </c>
      <c r="N533" s="7">
        <v>28502</v>
      </c>
      <c r="O533" s="7" t="s">
        <v>4323</v>
      </c>
      <c r="P533" s="7" t="s">
        <v>4324</v>
      </c>
      <c r="Q533" s="7">
        <v>325211</v>
      </c>
      <c r="R533" s="7" t="s">
        <v>65</v>
      </c>
      <c r="S533" s="7" t="s">
        <v>77</v>
      </c>
      <c r="T533" s="7" t="s">
        <v>65</v>
      </c>
      <c r="U533" s="7" t="s">
        <v>2661</v>
      </c>
      <c r="V533" s="24">
        <v>80000</v>
      </c>
      <c r="W533" s="11"/>
      <c r="X533" s="11"/>
      <c r="Y533" s="7">
        <v>16</v>
      </c>
      <c r="Z533" s="7">
        <v>82</v>
      </c>
      <c r="AA533" s="29">
        <v>54288</v>
      </c>
      <c r="AB533" s="29">
        <v>27000000</v>
      </c>
      <c r="AC533" s="6"/>
      <c r="AD533" s="6">
        <v>3</v>
      </c>
      <c r="AE533" s="10" t="s">
        <v>10</v>
      </c>
      <c r="AF533" s="21">
        <v>0</v>
      </c>
      <c r="AG533" s="21">
        <v>0</v>
      </c>
      <c r="AH533" s="15"/>
      <c r="AI533" s="15"/>
      <c r="AJ533" s="7">
        <v>0</v>
      </c>
      <c r="AK533" s="7">
        <v>82</v>
      </c>
      <c r="AL533" s="29">
        <v>0</v>
      </c>
      <c r="AM533" s="29">
        <v>0</v>
      </c>
      <c r="AN533" s="29">
        <v>0</v>
      </c>
      <c r="AO533" s="29">
        <v>1000000</v>
      </c>
      <c r="AP533" s="9" t="s">
        <v>68</v>
      </c>
      <c r="AQ533" s="9">
        <v>0</v>
      </c>
      <c r="AR533" s="11">
        <v>0</v>
      </c>
    </row>
    <row r="534" spans="1:44" ht="15.6" x14ac:dyDescent="0.3">
      <c r="A534" s="5" t="s">
        <v>4325</v>
      </c>
      <c r="B534" s="6" t="s">
        <v>8</v>
      </c>
      <c r="C534" s="7" t="s">
        <v>57</v>
      </c>
      <c r="D534" s="31">
        <v>41936</v>
      </c>
      <c r="E534" s="7">
        <v>2014</v>
      </c>
      <c r="F534" s="7" t="s">
        <v>4326</v>
      </c>
      <c r="G534" s="7" t="s">
        <v>4327</v>
      </c>
      <c r="H534" s="7" t="s">
        <v>57</v>
      </c>
      <c r="I534" s="7" t="s">
        <v>272</v>
      </c>
      <c r="J534" s="8">
        <v>3</v>
      </c>
      <c r="K534" s="7" t="s">
        <v>4328</v>
      </c>
      <c r="L534" s="7" t="s">
        <v>57</v>
      </c>
      <c r="M534" s="7" t="s">
        <v>4329</v>
      </c>
      <c r="N534" s="7" t="s">
        <v>315</v>
      </c>
      <c r="O534" s="7" t="s">
        <v>4330</v>
      </c>
      <c r="P534" s="7" t="s">
        <v>4331</v>
      </c>
      <c r="Q534" s="7">
        <v>424410</v>
      </c>
      <c r="R534" s="7">
        <v>493120</v>
      </c>
      <c r="S534" s="7" t="s">
        <v>859</v>
      </c>
      <c r="T534" s="7" t="s">
        <v>328</v>
      </c>
      <c r="U534" s="7" t="s">
        <v>67</v>
      </c>
      <c r="V534" s="24">
        <v>500000</v>
      </c>
      <c r="W534" s="11"/>
      <c r="X534" s="11"/>
      <c r="Y534" s="7">
        <v>248</v>
      </c>
      <c r="Z534" s="7">
        <v>0</v>
      </c>
      <c r="AA534" s="29">
        <v>40508</v>
      </c>
      <c r="AB534" s="29">
        <v>52000000</v>
      </c>
      <c r="AC534" s="6"/>
      <c r="AD534" s="6">
        <v>5</v>
      </c>
      <c r="AE534" s="10" t="s">
        <v>10</v>
      </c>
      <c r="AF534" s="21">
        <v>0</v>
      </c>
      <c r="AG534" s="21">
        <v>0</v>
      </c>
      <c r="AH534" s="15"/>
      <c r="AI534" s="15"/>
      <c r="AJ534" s="7">
        <v>0</v>
      </c>
      <c r="AK534" s="7">
        <v>0</v>
      </c>
      <c r="AL534" s="29">
        <v>0</v>
      </c>
      <c r="AM534" s="29">
        <v>0</v>
      </c>
      <c r="AN534" s="29">
        <v>0</v>
      </c>
      <c r="AO534" s="29">
        <v>4141071</v>
      </c>
      <c r="AP534" s="9" t="s">
        <v>4332</v>
      </c>
      <c r="AQ534" s="9">
        <v>0</v>
      </c>
      <c r="AR534" s="11">
        <v>0</v>
      </c>
    </row>
    <row r="535" spans="1:44" ht="15.6" x14ac:dyDescent="0.3">
      <c r="A535" s="5" t="s">
        <v>4333</v>
      </c>
      <c r="B535" s="6" t="s">
        <v>8</v>
      </c>
      <c r="C535" s="7" t="s">
        <v>57</v>
      </c>
      <c r="D535" s="31">
        <v>41942</v>
      </c>
      <c r="E535" s="7">
        <v>2014</v>
      </c>
      <c r="F535" s="7" t="s">
        <v>4334</v>
      </c>
      <c r="G535" s="7" t="s">
        <v>4335</v>
      </c>
      <c r="H535" s="7" t="s">
        <v>72</v>
      </c>
      <c r="I535" s="7" t="s">
        <v>1461</v>
      </c>
      <c r="J535" s="8">
        <v>3</v>
      </c>
      <c r="K535" s="7" t="s">
        <v>4336</v>
      </c>
      <c r="L535" s="7" t="s">
        <v>72</v>
      </c>
      <c r="M535" s="7" t="s">
        <v>4337</v>
      </c>
      <c r="N535" s="7" t="s">
        <v>4338</v>
      </c>
      <c r="O535" s="7" t="s">
        <v>4339</v>
      </c>
      <c r="P535" s="7" t="s">
        <v>2874</v>
      </c>
      <c r="Q535" s="7">
        <v>336350</v>
      </c>
      <c r="R535" s="7" t="s">
        <v>65</v>
      </c>
      <c r="S535" s="7" t="s">
        <v>77</v>
      </c>
      <c r="T535" s="7" t="s">
        <v>77</v>
      </c>
      <c r="U535" s="7" t="s">
        <v>427</v>
      </c>
      <c r="V535" s="24">
        <v>500000</v>
      </c>
      <c r="W535" s="11"/>
      <c r="X535" s="11"/>
      <c r="Y535" s="7">
        <v>135</v>
      </c>
      <c r="Z535" s="7">
        <v>613</v>
      </c>
      <c r="AA535" s="29">
        <v>38324</v>
      </c>
      <c r="AB535" s="29">
        <v>103500000</v>
      </c>
      <c r="AC535" s="6"/>
      <c r="AD535" s="6">
        <v>1</v>
      </c>
      <c r="AE535" s="10" t="s">
        <v>9</v>
      </c>
      <c r="AF535" s="21">
        <v>500000</v>
      </c>
      <c r="AG535" s="21">
        <v>0</v>
      </c>
      <c r="AH535" s="15"/>
      <c r="AI535" s="15"/>
      <c r="AJ535" s="7">
        <v>0</v>
      </c>
      <c r="AK535" s="7">
        <v>613</v>
      </c>
      <c r="AL535" s="29">
        <v>0</v>
      </c>
      <c r="AM535" s="29">
        <v>0</v>
      </c>
      <c r="AN535" s="29">
        <v>0</v>
      </c>
      <c r="AO535" s="29">
        <v>12550000</v>
      </c>
      <c r="AP535" s="9" t="s">
        <v>4340</v>
      </c>
      <c r="AQ535" s="9">
        <v>0</v>
      </c>
      <c r="AR535" s="11">
        <v>0</v>
      </c>
    </row>
    <row r="536" spans="1:44" ht="15.6" x14ac:dyDescent="0.3">
      <c r="A536" s="5" t="s">
        <v>4341</v>
      </c>
      <c r="B536" s="6" t="s">
        <v>8</v>
      </c>
      <c r="C536" s="7" t="s">
        <v>57</v>
      </c>
      <c r="D536" s="31">
        <v>41949</v>
      </c>
      <c r="E536" s="7">
        <v>2014</v>
      </c>
      <c r="F536" s="7" t="s">
        <v>4342</v>
      </c>
      <c r="G536" s="7" t="s">
        <v>344</v>
      </c>
      <c r="H536" s="7" t="s">
        <v>72</v>
      </c>
      <c r="I536" s="7" t="s">
        <v>234</v>
      </c>
      <c r="J536" s="8">
        <v>2</v>
      </c>
      <c r="K536" s="7" t="s">
        <v>4343</v>
      </c>
      <c r="L536" s="7" t="s">
        <v>57</v>
      </c>
      <c r="M536" s="7" t="s">
        <v>4344</v>
      </c>
      <c r="N536" s="7">
        <v>27203</v>
      </c>
      <c r="O536" s="7" t="s">
        <v>4345</v>
      </c>
      <c r="P536" s="7" t="s">
        <v>349</v>
      </c>
      <c r="Q536" s="7">
        <v>326112</v>
      </c>
      <c r="R536" s="7" t="s">
        <v>65</v>
      </c>
      <c r="S536" s="7" t="s">
        <v>77</v>
      </c>
      <c r="T536" s="7" t="s">
        <v>65</v>
      </c>
      <c r="U536" s="7" t="s">
        <v>132</v>
      </c>
      <c r="V536" s="24">
        <v>450000</v>
      </c>
      <c r="W536" s="11"/>
      <c r="X536" s="11"/>
      <c r="Y536" s="7">
        <v>147</v>
      </c>
      <c r="Z536" s="7">
        <v>982</v>
      </c>
      <c r="AA536" s="29">
        <v>30004</v>
      </c>
      <c r="AB536" s="29">
        <v>23000000</v>
      </c>
      <c r="AC536" s="6"/>
      <c r="AD536" s="6">
        <v>4</v>
      </c>
      <c r="AE536" s="10" t="s">
        <v>11</v>
      </c>
      <c r="AF536" s="21">
        <v>0</v>
      </c>
      <c r="AG536" s="21">
        <v>450000</v>
      </c>
      <c r="AH536" s="15"/>
      <c r="AI536" s="15"/>
      <c r="AJ536" s="7">
        <v>199</v>
      </c>
      <c r="AK536" s="7">
        <v>982</v>
      </c>
      <c r="AL536" s="29">
        <v>888</v>
      </c>
      <c r="AM536" s="29">
        <v>28993368</v>
      </c>
      <c r="AN536" s="29">
        <v>0</v>
      </c>
      <c r="AO536" s="29">
        <v>1000000</v>
      </c>
      <c r="AP536" s="9" t="s">
        <v>68</v>
      </c>
      <c r="AQ536" s="9">
        <v>0</v>
      </c>
      <c r="AR536" s="11">
        <v>450000</v>
      </c>
    </row>
    <row r="537" spans="1:44" ht="15.6" x14ac:dyDescent="0.3">
      <c r="A537" s="5" t="s">
        <v>4346</v>
      </c>
      <c r="B537" s="6" t="s">
        <v>8</v>
      </c>
      <c r="C537" s="7" t="s">
        <v>57</v>
      </c>
      <c r="D537" s="31">
        <v>41949</v>
      </c>
      <c r="E537" s="7">
        <v>2014</v>
      </c>
      <c r="F537" s="7" t="s">
        <v>3012</v>
      </c>
      <c r="G537" s="7" t="s">
        <v>4347</v>
      </c>
      <c r="H537" s="7" t="s">
        <v>72</v>
      </c>
      <c r="I537" s="7" t="s">
        <v>743</v>
      </c>
      <c r="J537" s="8">
        <v>3</v>
      </c>
      <c r="K537" s="7" t="s">
        <v>4348</v>
      </c>
      <c r="L537" s="7" t="s">
        <v>72</v>
      </c>
      <c r="M537" s="7" t="s">
        <v>4349</v>
      </c>
      <c r="N537" s="7">
        <v>28078</v>
      </c>
      <c r="O537" s="7" t="s">
        <v>4350</v>
      </c>
      <c r="P537" s="7" t="s">
        <v>4351</v>
      </c>
      <c r="Q537" s="7">
        <v>332911</v>
      </c>
      <c r="R537" s="7" t="s">
        <v>65</v>
      </c>
      <c r="S537" s="7" t="s">
        <v>77</v>
      </c>
      <c r="T537" s="7" t="s">
        <v>65</v>
      </c>
      <c r="U537" s="7" t="s">
        <v>132</v>
      </c>
      <c r="V537" s="24">
        <v>110000</v>
      </c>
      <c r="W537" s="11"/>
      <c r="X537" s="11"/>
      <c r="Y537" s="7">
        <v>55</v>
      </c>
      <c r="Z537" s="7">
        <v>66</v>
      </c>
      <c r="AA537" s="29">
        <v>47892</v>
      </c>
      <c r="AB537" s="29">
        <v>20600000</v>
      </c>
      <c r="AC537" s="6"/>
      <c r="AD537" s="6">
        <v>3</v>
      </c>
      <c r="AE537" s="10" t="s">
        <v>10</v>
      </c>
      <c r="AF537" s="21">
        <v>0</v>
      </c>
      <c r="AG537" s="21">
        <v>0</v>
      </c>
      <c r="AH537" s="15"/>
      <c r="AI537" s="15"/>
      <c r="AJ537" s="7">
        <v>17</v>
      </c>
      <c r="AK537" s="7">
        <v>66</v>
      </c>
      <c r="AL537" s="29">
        <v>1350</v>
      </c>
      <c r="AM537" s="29">
        <v>18350000</v>
      </c>
      <c r="AN537" s="29">
        <v>0</v>
      </c>
      <c r="AO537" s="29">
        <v>1024936</v>
      </c>
      <c r="AP537" s="9" t="s">
        <v>4352</v>
      </c>
      <c r="AQ537" s="9">
        <v>0</v>
      </c>
      <c r="AR537" s="11">
        <v>0</v>
      </c>
    </row>
    <row r="538" spans="1:44" ht="15.6" x14ac:dyDescent="0.3">
      <c r="A538" s="5" t="s">
        <v>4353</v>
      </c>
      <c r="B538" s="6" t="s">
        <v>8</v>
      </c>
      <c r="C538" s="7" t="s">
        <v>57</v>
      </c>
      <c r="D538" s="31">
        <v>41953</v>
      </c>
      <c r="E538" s="7">
        <v>2014</v>
      </c>
      <c r="F538" s="7" t="s">
        <v>4354</v>
      </c>
      <c r="G538" s="7" t="s">
        <v>4355</v>
      </c>
      <c r="H538" s="7" t="s">
        <v>72</v>
      </c>
      <c r="I538" s="7" t="s">
        <v>4356</v>
      </c>
      <c r="J538" s="8">
        <v>1</v>
      </c>
      <c r="K538" s="7" t="s">
        <v>4357</v>
      </c>
      <c r="L538" s="7" t="s">
        <v>57</v>
      </c>
      <c r="M538" s="7" t="s">
        <v>4358</v>
      </c>
      <c r="N538" s="7">
        <v>28771</v>
      </c>
      <c r="O538" s="7" t="s">
        <v>4359</v>
      </c>
      <c r="P538" s="7" t="s">
        <v>4360</v>
      </c>
      <c r="Q538" s="7">
        <v>321113</v>
      </c>
      <c r="R538" s="7">
        <v>321999</v>
      </c>
      <c r="S538" s="7" t="s">
        <v>77</v>
      </c>
      <c r="T538" s="7" t="s">
        <v>77</v>
      </c>
      <c r="U538" s="7" t="s">
        <v>67</v>
      </c>
      <c r="V538" s="24">
        <v>156000</v>
      </c>
      <c r="W538" s="11"/>
      <c r="X538" s="11"/>
      <c r="Y538" s="7">
        <v>103</v>
      </c>
      <c r="Z538" s="7">
        <v>161</v>
      </c>
      <c r="AA538" s="29">
        <v>29848</v>
      </c>
      <c r="AB538" s="29">
        <v>9000000</v>
      </c>
      <c r="AC538" s="6"/>
      <c r="AD538" s="6">
        <v>5</v>
      </c>
      <c r="AE538" s="7" t="s">
        <v>10</v>
      </c>
      <c r="AF538" s="21">
        <v>0</v>
      </c>
      <c r="AG538" s="21">
        <v>0</v>
      </c>
      <c r="AH538" s="15"/>
      <c r="AI538" s="15"/>
      <c r="AJ538" s="7">
        <v>0</v>
      </c>
      <c r="AK538" s="7">
        <v>161</v>
      </c>
      <c r="AL538" s="29">
        <v>0</v>
      </c>
      <c r="AM538" s="29">
        <v>1175000</v>
      </c>
      <c r="AN538" s="29">
        <v>0</v>
      </c>
      <c r="AO538" s="29">
        <v>156360</v>
      </c>
      <c r="AP538" s="9" t="s">
        <v>4361</v>
      </c>
      <c r="AQ538" s="9">
        <v>0</v>
      </c>
      <c r="AR538" s="11">
        <v>0</v>
      </c>
    </row>
    <row r="539" spans="1:44" ht="15.6" x14ac:dyDescent="0.3">
      <c r="A539" s="5" t="s">
        <v>4362</v>
      </c>
      <c r="B539" s="6" t="s">
        <v>8</v>
      </c>
      <c r="C539" s="7" t="s">
        <v>57</v>
      </c>
      <c r="D539" s="31">
        <v>41978</v>
      </c>
      <c r="E539" s="7">
        <v>2014</v>
      </c>
      <c r="F539" s="7" t="s">
        <v>4363</v>
      </c>
      <c r="G539" s="7" t="s">
        <v>4364</v>
      </c>
      <c r="H539" s="7" t="s">
        <v>57</v>
      </c>
      <c r="I539" s="7" t="s">
        <v>432</v>
      </c>
      <c r="J539" s="8">
        <v>3</v>
      </c>
      <c r="K539" s="7" t="s">
        <v>4365</v>
      </c>
      <c r="L539" s="7" t="s">
        <v>57</v>
      </c>
      <c r="M539" s="7" t="s">
        <v>4366</v>
      </c>
      <c r="N539" s="7">
        <v>27529</v>
      </c>
      <c r="O539" s="7" t="s">
        <v>4367</v>
      </c>
      <c r="P539" s="7" t="s">
        <v>4368</v>
      </c>
      <c r="Q539" s="7">
        <v>237990</v>
      </c>
      <c r="R539" s="7">
        <v>541330</v>
      </c>
      <c r="S539" s="7" t="s">
        <v>4214</v>
      </c>
      <c r="T539" s="7" t="s">
        <v>728</v>
      </c>
      <c r="U539" s="7" t="s">
        <v>427</v>
      </c>
      <c r="V539" s="24">
        <v>70000</v>
      </c>
      <c r="W539" s="11"/>
      <c r="X539" s="11"/>
      <c r="Y539" s="7">
        <v>80</v>
      </c>
      <c r="Z539" s="7">
        <v>214</v>
      </c>
      <c r="AA539" s="29">
        <v>86060</v>
      </c>
      <c r="AB539" s="29">
        <v>7500000</v>
      </c>
      <c r="AC539" s="6"/>
      <c r="AD539" s="6">
        <v>3</v>
      </c>
      <c r="AE539" s="10" t="s">
        <v>10</v>
      </c>
      <c r="AF539" s="21">
        <v>0</v>
      </c>
      <c r="AG539" s="21">
        <v>0</v>
      </c>
      <c r="AH539" s="15"/>
      <c r="AI539" s="15"/>
      <c r="AJ539" s="7">
        <v>127</v>
      </c>
      <c r="AK539" s="7">
        <v>214</v>
      </c>
      <c r="AL539" s="29">
        <v>1580</v>
      </c>
      <c r="AM539" s="29">
        <v>4942000</v>
      </c>
      <c r="AN539" s="29">
        <v>0</v>
      </c>
      <c r="AO539" s="29">
        <v>70000</v>
      </c>
      <c r="AP539" s="9" t="s">
        <v>68</v>
      </c>
      <c r="AQ539" s="9">
        <v>0</v>
      </c>
      <c r="AR539" s="11">
        <v>0</v>
      </c>
    </row>
    <row r="540" spans="1:44" ht="15.6" x14ac:dyDescent="0.3">
      <c r="A540" s="5" t="s">
        <v>4369</v>
      </c>
      <c r="B540" s="6" t="s">
        <v>8</v>
      </c>
      <c r="C540" s="7" t="s">
        <v>57</v>
      </c>
      <c r="D540" s="31">
        <v>41984</v>
      </c>
      <c r="E540" s="7">
        <v>2014</v>
      </c>
      <c r="F540" s="7" t="s">
        <v>4370</v>
      </c>
      <c r="G540" s="7" t="s">
        <v>4371</v>
      </c>
      <c r="H540" s="7" t="s">
        <v>57</v>
      </c>
      <c r="I540" s="7" t="s">
        <v>128</v>
      </c>
      <c r="J540" s="8">
        <v>2</v>
      </c>
      <c r="K540" s="7" t="s">
        <v>4372</v>
      </c>
      <c r="L540" s="7" t="s">
        <v>57</v>
      </c>
      <c r="M540" s="7" t="s">
        <v>4373</v>
      </c>
      <c r="N540" s="7">
        <v>28016</v>
      </c>
      <c r="O540" s="7" t="s">
        <v>4374</v>
      </c>
      <c r="P540" s="7" t="s">
        <v>4375</v>
      </c>
      <c r="Q540" s="7">
        <v>325991</v>
      </c>
      <c r="R540" s="7" t="s">
        <v>65</v>
      </c>
      <c r="S540" s="7" t="s">
        <v>77</v>
      </c>
      <c r="T540" s="7" t="s">
        <v>65</v>
      </c>
      <c r="U540" s="7" t="s">
        <v>132</v>
      </c>
      <c r="V540" s="24">
        <v>225000</v>
      </c>
      <c r="W540" s="11"/>
      <c r="X540" s="11"/>
      <c r="Y540" s="7">
        <v>68</v>
      </c>
      <c r="Z540" s="7">
        <v>0</v>
      </c>
      <c r="AA540" s="29">
        <v>34996</v>
      </c>
      <c r="AB540" s="29">
        <v>11790000</v>
      </c>
      <c r="AC540" s="6"/>
      <c r="AD540" s="6">
        <v>5</v>
      </c>
      <c r="AE540" s="10" t="s">
        <v>11</v>
      </c>
      <c r="AF540" s="21">
        <v>0</v>
      </c>
      <c r="AG540" s="21">
        <v>112500</v>
      </c>
      <c r="AH540" s="15"/>
      <c r="AI540" s="15"/>
      <c r="AJ540" s="7">
        <v>45</v>
      </c>
      <c r="AK540" s="7">
        <v>0</v>
      </c>
      <c r="AL540" s="29">
        <v>1066</v>
      </c>
      <c r="AM540" s="29">
        <v>19848459</v>
      </c>
      <c r="AN540" s="29">
        <v>0</v>
      </c>
      <c r="AO540" s="29">
        <v>610620</v>
      </c>
      <c r="AP540" s="9" t="s">
        <v>4376</v>
      </c>
      <c r="AQ540" s="9">
        <v>400000</v>
      </c>
      <c r="AR540" s="11">
        <v>112500</v>
      </c>
    </row>
    <row r="541" spans="1:44" ht="15.6" x14ac:dyDescent="0.3">
      <c r="A541" s="5" t="s">
        <v>4377</v>
      </c>
      <c r="B541" s="6" t="s">
        <v>8</v>
      </c>
      <c r="C541" s="7" t="s">
        <v>57</v>
      </c>
      <c r="D541" s="31">
        <v>41992</v>
      </c>
      <c r="E541" s="7">
        <v>2014</v>
      </c>
      <c r="F541" s="7" t="s">
        <v>4378</v>
      </c>
      <c r="G541" s="7" t="s">
        <v>4379</v>
      </c>
      <c r="H541" s="7" t="s">
        <v>57</v>
      </c>
      <c r="I541" s="7" t="s">
        <v>322</v>
      </c>
      <c r="J541" s="8">
        <v>2</v>
      </c>
      <c r="K541" s="7" t="s">
        <v>4380</v>
      </c>
      <c r="L541" s="7" t="s">
        <v>57</v>
      </c>
      <c r="M541" s="7" t="s">
        <v>4381</v>
      </c>
      <c r="N541" s="7">
        <v>28147</v>
      </c>
      <c r="O541" s="7" t="s">
        <v>4382</v>
      </c>
      <c r="P541" s="7" t="s">
        <v>4383</v>
      </c>
      <c r="Q541" s="7">
        <v>336390</v>
      </c>
      <c r="R541" s="7" t="s">
        <v>65</v>
      </c>
      <c r="S541" s="7" t="s">
        <v>77</v>
      </c>
      <c r="T541" s="7" t="s">
        <v>65</v>
      </c>
      <c r="U541" s="7" t="s">
        <v>67</v>
      </c>
      <c r="V541" s="24">
        <v>300000</v>
      </c>
      <c r="W541" s="11"/>
      <c r="X541" s="11"/>
      <c r="Y541" s="7">
        <v>134</v>
      </c>
      <c r="Z541" s="7">
        <v>0</v>
      </c>
      <c r="AA541" s="29">
        <v>34008</v>
      </c>
      <c r="AB541" s="29">
        <v>6700000</v>
      </c>
      <c r="AC541" s="6"/>
      <c r="AD541" s="6">
        <v>3</v>
      </c>
      <c r="AE541" s="6" t="s">
        <v>11</v>
      </c>
      <c r="AF541" s="15">
        <v>0</v>
      </c>
      <c r="AG541" s="21">
        <v>173096</v>
      </c>
      <c r="AH541" s="15"/>
      <c r="AI541" s="15"/>
      <c r="AJ541" s="7">
        <v>78</v>
      </c>
      <c r="AK541" s="7">
        <v>0</v>
      </c>
      <c r="AL541" s="29">
        <v>1149</v>
      </c>
      <c r="AM541" s="29">
        <v>10959270</v>
      </c>
      <c r="AN541" s="29">
        <v>0</v>
      </c>
      <c r="AO541" s="29">
        <v>500690</v>
      </c>
      <c r="AP541" s="9" t="s">
        <v>4384</v>
      </c>
      <c r="AQ541" s="9">
        <v>109183</v>
      </c>
      <c r="AR541" s="11">
        <v>173096</v>
      </c>
    </row>
    <row r="542" spans="1:44" ht="15.6" x14ac:dyDescent="0.3">
      <c r="A542" s="12" t="s">
        <v>4385</v>
      </c>
      <c r="B542" s="6" t="s">
        <v>135</v>
      </c>
      <c r="C542" s="6" t="s">
        <v>57</v>
      </c>
      <c r="D542" s="32">
        <v>41654</v>
      </c>
      <c r="E542" s="6">
        <v>2014</v>
      </c>
      <c r="F542" s="6" t="s">
        <v>4386</v>
      </c>
      <c r="G542" s="6" t="s">
        <v>137</v>
      </c>
      <c r="H542" s="6" t="s">
        <v>137</v>
      </c>
      <c r="I542" s="6" t="s">
        <v>375</v>
      </c>
      <c r="J542" s="6">
        <v>2</v>
      </c>
      <c r="K542" s="6" t="s">
        <v>4387</v>
      </c>
      <c r="L542" s="6" t="s">
        <v>137</v>
      </c>
      <c r="M542" s="6" t="s">
        <v>4388</v>
      </c>
      <c r="N542" s="6" t="s">
        <v>4389</v>
      </c>
      <c r="O542" s="6" t="s">
        <v>4390</v>
      </c>
      <c r="P542" s="6" t="s">
        <v>4391</v>
      </c>
      <c r="Q542" s="6" t="s">
        <v>143</v>
      </c>
      <c r="R542" s="6" t="s">
        <v>143</v>
      </c>
      <c r="S542" s="6" t="s">
        <v>143</v>
      </c>
      <c r="T542" s="6" t="s">
        <v>143</v>
      </c>
      <c r="U542" s="6" t="s">
        <v>2382</v>
      </c>
      <c r="V542" s="26">
        <v>379087</v>
      </c>
      <c r="W542" s="11" t="s">
        <v>137</v>
      </c>
      <c r="X542" s="11" t="s">
        <v>137</v>
      </c>
      <c r="Y542" s="6" t="s">
        <v>143</v>
      </c>
      <c r="Z542" s="6" t="s">
        <v>143</v>
      </c>
      <c r="AA542" s="15" t="s">
        <v>143</v>
      </c>
      <c r="AB542" s="15" t="s">
        <v>143</v>
      </c>
      <c r="AC542" s="6" t="s">
        <v>137</v>
      </c>
      <c r="AD542" s="6" t="s">
        <v>137</v>
      </c>
      <c r="AE542" s="6" t="s">
        <v>11</v>
      </c>
      <c r="AF542" s="22">
        <v>0</v>
      </c>
      <c r="AG542" s="22">
        <v>336771.97</v>
      </c>
      <c r="AH542" s="15" t="s">
        <v>137</v>
      </c>
      <c r="AI542" s="15" t="s">
        <v>137</v>
      </c>
      <c r="AJ542" s="6" t="s">
        <v>143</v>
      </c>
      <c r="AK542" s="6" t="s">
        <v>143</v>
      </c>
      <c r="AL542" s="15" t="s">
        <v>143</v>
      </c>
      <c r="AM542" s="15" t="s">
        <v>143</v>
      </c>
      <c r="AN542" s="15" t="s">
        <v>145</v>
      </c>
      <c r="AO542" s="15" t="s">
        <v>143</v>
      </c>
      <c r="AP542" s="6" t="s">
        <v>143</v>
      </c>
      <c r="AQ542" s="11" t="s">
        <v>143</v>
      </c>
      <c r="AR542" s="11">
        <v>336771.97</v>
      </c>
    </row>
    <row r="543" spans="1:44" ht="15.6" x14ac:dyDescent="0.3">
      <c r="A543" s="12" t="s">
        <v>4392</v>
      </c>
      <c r="B543" s="6" t="s">
        <v>135</v>
      </c>
      <c r="C543" s="6" t="s">
        <v>57</v>
      </c>
      <c r="D543" s="32">
        <v>41654</v>
      </c>
      <c r="E543" s="6">
        <v>2014</v>
      </c>
      <c r="F543" s="6" t="s">
        <v>1267</v>
      </c>
      <c r="G543" s="6" t="s">
        <v>1267</v>
      </c>
      <c r="H543" s="6" t="s">
        <v>72</v>
      </c>
      <c r="I543" s="6" t="s">
        <v>1268</v>
      </c>
      <c r="J543" s="6">
        <v>1</v>
      </c>
      <c r="K543" s="6" t="s">
        <v>4393</v>
      </c>
      <c r="L543" s="6" t="s">
        <v>137</v>
      </c>
      <c r="M543" s="6" t="s">
        <v>4394</v>
      </c>
      <c r="N543" s="6">
        <v>27371</v>
      </c>
      <c r="O543" s="6" t="s">
        <v>4395</v>
      </c>
      <c r="P543" s="6" t="s">
        <v>1272</v>
      </c>
      <c r="Q543" s="6">
        <v>311421</v>
      </c>
      <c r="R543" s="6" t="s">
        <v>143</v>
      </c>
      <c r="S543" s="6" t="s">
        <v>77</v>
      </c>
      <c r="T543" s="6" t="s">
        <v>143</v>
      </c>
      <c r="U543" s="6" t="s">
        <v>178</v>
      </c>
      <c r="V543" s="26">
        <v>470000</v>
      </c>
      <c r="W543" s="11" t="s">
        <v>137</v>
      </c>
      <c r="X543" s="11" t="s">
        <v>137</v>
      </c>
      <c r="Y543" s="6" t="s">
        <v>143</v>
      </c>
      <c r="Z543" s="6" t="s">
        <v>143</v>
      </c>
      <c r="AA543" s="15" t="s">
        <v>143</v>
      </c>
      <c r="AB543" s="15" t="s">
        <v>143</v>
      </c>
      <c r="AC543" s="6" t="s">
        <v>137</v>
      </c>
      <c r="AD543" s="6" t="s">
        <v>137</v>
      </c>
      <c r="AE543" s="6" t="s">
        <v>10</v>
      </c>
      <c r="AF543" s="22">
        <v>0</v>
      </c>
      <c r="AG543" s="22">
        <v>0</v>
      </c>
      <c r="AH543" s="15" t="s">
        <v>137</v>
      </c>
      <c r="AI543" s="15" t="s">
        <v>137</v>
      </c>
      <c r="AJ543" s="6" t="s">
        <v>143</v>
      </c>
      <c r="AK543" s="6" t="s">
        <v>143</v>
      </c>
      <c r="AL543" s="15" t="s">
        <v>143</v>
      </c>
      <c r="AM543" s="15" t="s">
        <v>143</v>
      </c>
      <c r="AN543" s="15" t="s">
        <v>145</v>
      </c>
      <c r="AO543" s="15" t="s">
        <v>143</v>
      </c>
      <c r="AP543" s="6" t="s">
        <v>143</v>
      </c>
      <c r="AQ543" s="11" t="s">
        <v>143</v>
      </c>
      <c r="AR543" s="11">
        <v>0</v>
      </c>
    </row>
    <row r="544" spans="1:44" ht="15.6" x14ac:dyDescent="0.3">
      <c r="A544" s="12" t="s">
        <v>4396</v>
      </c>
      <c r="B544" s="6" t="s">
        <v>135</v>
      </c>
      <c r="C544" s="6" t="s">
        <v>57</v>
      </c>
      <c r="D544" s="32">
        <v>41654</v>
      </c>
      <c r="E544" s="6">
        <v>2014</v>
      </c>
      <c r="F544" s="6" t="s">
        <v>4397</v>
      </c>
      <c r="G544" s="6" t="s">
        <v>4398</v>
      </c>
      <c r="H544" s="6" t="s">
        <v>72</v>
      </c>
      <c r="I544" s="6" t="s">
        <v>2385</v>
      </c>
      <c r="J544" s="6">
        <v>1</v>
      </c>
      <c r="K544" s="6" t="s">
        <v>4399</v>
      </c>
      <c r="L544" s="6" t="s">
        <v>137</v>
      </c>
      <c r="M544" s="6" t="s">
        <v>4400</v>
      </c>
      <c r="N544" s="6">
        <v>28139</v>
      </c>
      <c r="O544" s="6" t="s">
        <v>2388</v>
      </c>
      <c r="P544" s="6" t="s">
        <v>2389</v>
      </c>
      <c r="Q544" s="6">
        <v>326199</v>
      </c>
      <c r="R544" s="6" t="s">
        <v>143</v>
      </c>
      <c r="S544" s="6" t="s">
        <v>77</v>
      </c>
      <c r="T544" s="6" t="s">
        <v>143</v>
      </c>
      <c r="U544" s="6" t="s">
        <v>144</v>
      </c>
      <c r="V544" s="26">
        <v>150000</v>
      </c>
      <c r="W544" s="11" t="s">
        <v>137</v>
      </c>
      <c r="X544" s="11" t="s">
        <v>137</v>
      </c>
      <c r="Y544" s="6" t="s">
        <v>143</v>
      </c>
      <c r="Z544" s="6" t="s">
        <v>143</v>
      </c>
      <c r="AA544" s="15" t="s">
        <v>143</v>
      </c>
      <c r="AB544" s="15" t="s">
        <v>143</v>
      </c>
      <c r="AC544" s="6" t="s">
        <v>137</v>
      </c>
      <c r="AD544" s="6" t="s">
        <v>137</v>
      </c>
      <c r="AE544" s="6" t="s">
        <v>11</v>
      </c>
      <c r="AF544" s="22">
        <v>0</v>
      </c>
      <c r="AG544" s="22">
        <v>117611.37</v>
      </c>
      <c r="AH544" s="15" t="s">
        <v>137</v>
      </c>
      <c r="AI544" s="15" t="s">
        <v>137</v>
      </c>
      <c r="AJ544" s="6" t="s">
        <v>143</v>
      </c>
      <c r="AK544" s="6" t="s">
        <v>143</v>
      </c>
      <c r="AL544" s="15" t="s">
        <v>143</v>
      </c>
      <c r="AM544" s="15" t="s">
        <v>143</v>
      </c>
      <c r="AN544" s="15" t="s">
        <v>145</v>
      </c>
      <c r="AO544" s="15" t="s">
        <v>143</v>
      </c>
      <c r="AP544" s="6" t="s">
        <v>143</v>
      </c>
      <c r="AQ544" s="11" t="s">
        <v>143</v>
      </c>
      <c r="AR544" s="11">
        <v>117611.37</v>
      </c>
    </row>
    <row r="545" spans="1:44" ht="15.6" x14ac:dyDescent="0.3">
      <c r="A545" s="12" t="s">
        <v>4401</v>
      </c>
      <c r="B545" s="6" t="s">
        <v>135</v>
      </c>
      <c r="C545" s="6" t="s">
        <v>57</v>
      </c>
      <c r="D545" s="32">
        <v>41725</v>
      </c>
      <c r="E545" s="6">
        <v>2014</v>
      </c>
      <c r="F545" s="6" t="s">
        <v>4402</v>
      </c>
      <c r="G545" s="6" t="s">
        <v>4403</v>
      </c>
      <c r="H545" s="6" t="s">
        <v>72</v>
      </c>
      <c r="I545" s="6" t="s">
        <v>322</v>
      </c>
      <c r="J545" s="6">
        <v>2</v>
      </c>
      <c r="K545" s="6" t="s">
        <v>4404</v>
      </c>
      <c r="L545" s="6" t="s">
        <v>137</v>
      </c>
      <c r="M545" s="6" t="s">
        <v>4405</v>
      </c>
      <c r="N545" s="6">
        <v>28144</v>
      </c>
      <c r="O545" s="6" t="s">
        <v>4406</v>
      </c>
      <c r="P545" s="6" t="s">
        <v>1796</v>
      </c>
      <c r="Q545" s="6">
        <v>313111</v>
      </c>
      <c r="R545" s="6" t="s">
        <v>143</v>
      </c>
      <c r="S545" s="6" t="s">
        <v>77</v>
      </c>
      <c r="T545" s="6" t="s">
        <v>143</v>
      </c>
      <c r="U545" s="6" t="s">
        <v>1860</v>
      </c>
      <c r="V545" s="26">
        <v>1133000</v>
      </c>
      <c r="W545" s="11" t="s">
        <v>137</v>
      </c>
      <c r="X545" s="11" t="s">
        <v>137</v>
      </c>
      <c r="Y545" s="6" t="s">
        <v>143</v>
      </c>
      <c r="Z545" s="6" t="s">
        <v>143</v>
      </c>
      <c r="AA545" s="15" t="s">
        <v>143</v>
      </c>
      <c r="AB545" s="15" t="s">
        <v>143</v>
      </c>
      <c r="AC545" s="6" t="s">
        <v>137</v>
      </c>
      <c r="AD545" s="6" t="s">
        <v>137</v>
      </c>
      <c r="AE545" s="6" t="s">
        <v>11</v>
      </c>
      <c r="AF545" s="22">
        <v>0</v>
      </c>
      <c r="AG545" s="22">
        <v>585624.40999999992</v>
      </c>
      <c r="AH545" s="15" t="s">
        <v>137</v>
      </c>
      <c r="AI545" s="15" t="s">
        <v>137</v>
      </c>
      <c r="AJ545" s="6" t="s">
        <v>143</v>
      </c>
      <c r="AK545" s="6" t="s">
        <v>143</v>
      </c>
      <c r="AL545" s="15" t="s">
        <v>143</v>
      </c>
      <c r="AM545" s="15" t="s">
        <v>143</v>
      </c>
      <c r="AN545" s="15" t="s">
        <v>145</v>
      </c>
      <c r="AO545" s="15" t="s">
        <v>143</v>
      </c>
      <c r="AP545" s="6" t="s">
        <v>143</v>
      </c>
      <c r="AQ545" s="11" t="s">
        <v>143</v>
      </c>
      <c r="AR545" s="11">
        <v>585624.40999999992</v>
      </c>
    </row>
    <row r="546" spans="1:44" ht="15.6" x14ac:dyDescent="0.3">
      <c r="A546" s="12" t="s">
        <v>4407</v>
      </c>
      <c r="B546" s="6" t="s">
        <v>135</v>
      </c>
      <c r="C546" s="6" t="s">
        <v>57</v>
      </c>
      <c r="D546" s="32">
        <v>41725</v>
      </c>
      <c r="E546" s="6">
        <v>2014</v>
      </c>
      <c r="F546" s="6" t="s">
        <v>4408</v>
      </c>
      <c r="G546" s="6" t="s">
        <v>4408</v>
      </c>
      <c r="H546" s="6" t="s">
        <v>72</v>
      </c>
      <c r="I546" s="6" t="s">
        <v>4107</v>
      </c>
      <c r="J546" s="6">
        <v>2</v>
      </c>
      <c r="K546" s="6" t="s">
        <v>4409</v>
      </c>
      <c r="L546" s="6" t="s">
        <v>137</v>
      </c>
      <c r="M546" s="6" t="s">
        <v>4410</v>
      </c>
      <c r="N546" s="6">
        <v>28697</v>
      </c>
      <c r="O546" s="6" t="s">
        <v>4411</v>
      </c>
      <c r="P546" s="6" t="s">
        <v>4412</v>
      </c>
      <c r="Q546" s="6">
        <v>327215</v>
      </c>
      <c r="R546" s="6" t="s">
        <v>143</v>
      </c>
      <c r="S546" s="6" t="s">
        <v>77</v>
      </c>
      <c r="T546" s="6" t="s">
        <v>143</v>
      </c>
      <c r="U546" s="6" t="s">
        <v>178</v>
      </c>
      <c r="V546" s="26">
        <v>500000</v>
      </c>
      <c r="W546" s="11" t="s">
        <v>137</v>
      </c>
      <c r="X546" s="11" t="s">
        <v>137</v>
      </c>
      <c r="Y546" s="6" t="s">
        <v>143</v>
      </c>
      <c r="Z546" s="6" t="s">
        <v>143</v>
      </c>
      <c r="AA546" s="15" t="s">
        <v>143</v>
      </c>
      <c r="AB546" s="15" t="s">
        <v>143</v>
      </c>
      <c r="AC546" s="6" t="s">
        <v>137</v>
      </c>
      <c r="AD546" s="6" t="s">
        <v>137</v>
      </c>
      <c r="AE546" s="6" t="s">
        <v>11</v>
      </c>
      <c r="AF546" s="22">
        <v>0</v>
      </c>
      <c r="AG546" s="22">
        <v>366896.54000000004</v>
      </c>
      <c r="AH546" s="15" t="s">
        <v>137</v>
      </c>
      <c r="AI546" s="15" t="s">
        <v>137</v>
      </c>
      <c r="AJ546" s="6" t="s">
        <v>143</v>
      </c>
      <c r="AK546" s="6" t="s">
        <v>143</v>
      </c>
      <c r="AL546" s="15" t="s">
        <v>143</v>
      </c>
      <c r="AM546" s="15" t="s">
        <v>143</v>
      </c>
      <c r="AN546" s="15" t="s">
        <v>145</v>
      </c>
      <c r="AO546" s="15" t="s">
        <v>143</v>
      </c>
      <c r="AP546" s="6" t="s">
        <v>143</v>
      </c>
      <c r="AQ546" s="11" t="s">
        <v>143</v>
      </c>
      <c r="AR546" s="11">
        <v>366896.54000000004</v>
      </c>
    </row>
    <row r="547" spans="1:44" ht="15.6" x14ac:dyDescent="0.3">
      <c r="A547" s="12" t="s">
        <v>4413</v>
      </c>
      <c r="B547" s="6" t="s">
        <v>135</v>
      </c>
      <c r="C547" s="6" t="s">
        <v>57</v>
      </c>
      <c r="D547" s="32">
        <v>41725</v>
      </c>
      <c r="E547" s="6">
        <v>2014</v>
      </c>
      <c r="F547" s="6" t="s">
        <v>4146</v>
      </c>
      <c r="G547" s="6" t="s">
        <v>4146</v>
      </c>
      <c r="H547" s="6" t="s">
        <v>57</v>
      </c>
      <c r="I547" s="6" t="s">
        <v>2385</v>
      </c>
      <c r="J547" s="6">
        <v>2</v>
      </c>
      <c r="K547" s="6" t="s">
        <v>4414</v>
      </c>
      <c r="L547" s="6" t="s">
        <v>137</v>
      </c>
      <c r="M547" s="6" t="s">
        <v>4415</v>
      </c>
      <c r="N547" s="6">
        <v>28160</v>
      </c>
      <c r="O547" s="6" t="s">
        <v>4416</v>
      </c>
      <c r="P547" s="6" t="s">
        <v>2389</v>
      </c>
      <c r="Q547" s="6">
        <v>333415</v>
      </c>
      <c r="R547" s="6" t="s">
        <v>143</v>
      </c>
      <c r="S547" s="6" t="s">
        <v>77</v>
      </c>
      <c r="T547" s="6" t="s">
        <v>143</v>
      </c>
      <c r="U547" s="6" t="s">
        <v>178</v>
      </c>
      <c r="V547" s="26">
        <v>112035</v>
      </c>
      <c r="W547" s="11" t="s">
        <v>137</v>
      </c>
      <c r="X547" s="11" t="s">
        <v>137</v>
      </c>
      <c r="Y547" s="6" t="s">
        <v>143</v>
      </c>
      <c r="Z547" s="6" t="s">
        <v>143</v>
      </c>
      <c r="AA547" s="15" t="s">
        <v>143</v>
      </c>
      <c r="AB547" s="15" t="s">
        <v>143</v>
      </c>
      <c r="AC547" s="6" t="s">
        <v>137</v>
      </c>
      <c r="AD547" s="6" t="s">
        <v>137</v>
      </c>
      <c r="AE547" s="6" t="s">
        <v>11</v>
      </c>
      <c r="AF547" s="22">
        <v>0</v>
      </c>
      <c r="AG547" s="22">
        <v>111747.75</v>
      </c>
      <c r="AH547" s="15" t="s">
        <v>137</v>
      </c>
      <c r="AI547" s="15" t="s">
        <v>137</v>
      </c>
      <c r="AJ547" s="6" t="s">
        <v>143</v>
      </c>
      <c r="AK547" s="6" t="s">
        <v>143</v>
      </c>
      <c r="AL547" s="15" t="s">
        <v>143</v>
      </c>
      <c r="AM547" s="15" t="s">
        <v>143</v>
      </c>
      <c r="AN547" s="15" t="s">
        <v>145</v>
      </c>
      <c r="AO547" s="15" t="s">
        <v>143</v>
      </c>
      <c r="AP547" s="6" t="s">
        <v>143</v>
      </c>
      <c r="AQ547" s="11" t="s">
        <v>143</v>
      </c>
      <c r="AR547" s="11">
        <v>111747.75</v>
      </c>
    </row>
    <row r="548" spans="1:44" ht="15.6" x14ac:dyDescent="0.3">
      <c r="A548" s="12" t="s">
        <v>4417</v>
      </c>
      <c r="B548" s="6" t="s">
        <v>135</v>
      </c>
      <c r="C548" s="6" t="s">
        <v>57</v>
      </c>
      <c r="D548" s="32">
        <v>41827</v>
      </c>
      <c r="E548" s="6">
        <v>2014</v>
      </c>
      <c r="F548" s="6" t="s">
        <v>4418</v>
      </c>
      <c r="G548" s="6" t="s">
        <v>137</v>
      </c>
      <c r="H548" s="6" t="s">
        <v>137</v>
      </c>
      <c r="I548" s="6" t="s">
        <v>4419</v>
      </c>
      <c r="J548" s="6">
        <v>1</v>
      </c>
      <c r="K548" s="6" t="s">
        <v>4420</v>
      </c>
      <c r="L548" s="6" t="s">
        <v>137</v>
      </c>
      <c r="M548" s="6"/>
      <c r="N548" s="6">
        <v>27962</v>
      </c>
      <c r="O548" s="6" t="s">
        <v>4421</v>
      </c>
      <c r="P548" s="6" t="s">
        <v>4422</v>
      </c>
      <c r="Q548" s="6" t="s">
        <v>143</v>
      </c>
      <c r="R548" s="6" t="s">
        <v>143</v>
      </c>
      <c r="S548" s="6" t="s">
        <v>143</v>
      </c>
      <c r="T548" s="6" t="s">
        <v>143</v>
      </c>
      <c r="U548" s="6" t="s">
        <v>186</v>
      </c>
      <c r="V548" s="26">
        <v>1259550</v>
      </c>
      <c r="W548" s="11" t="s">
        <v>137</v>
      </c>
      <c r="X548" s="11" t="s">
        <v>137</v>
      </c>
      <c r="Y548" s="6" t="s">
        <v>143</v>
      </c>
      <c r="Z548" s="6" t="s">
        <v>143</v>
      </c>
      <c r="AA548" s="15" t="s">
        <v>143</v>
      </c>
      <c r="AB548" s="15" t="s">
        <v>143</v>
      </c>
      <c r="AC548" s="6" t="s">
        <v>137</v>
      </c>
      <c r="AD548" s="6" t="s">
        <v>137</v>
      </c>
      <c r="AE548" s="6" t="s">
        <v>11</v>
      </c>
      <c r="AF548" s="22">
        <v>0</v>
      </c>
      <c r="AG548" s="22">
        <v>980392.37</v>
      </c>
      <c r="AH548" s="15" t="s">
        <v>137</v>
      </c>
      <c r="AI548" s="15" t="s">
        <v>137</v>
      </c>
      <c r="AJ548" s="6" t="s">
        <v>143</v>
      </c>
      <c r="AK548" s="6" t="s">
        <v>143</v>
      </c>
      <c r="AL548" s="15" t="s">
        <v>143</v>
      </c>
      <c r="AM548" s="15" t="s">
        <v>143</v>
      </c>
      <c r="AN548" s="15" t="s">
        <v>145</v>
      </c>
      <c r="AO548" s="15" t="s">
        <v>143</v>
      </c>
      <c r="AP548" s="6" t="s">
        <v>143</v>
      </c>
      <c r="AQ548" s="11" t="s">
        <v>143</v>
      </c>
      <c r="AR548" s="11">
        <v>980392.37</v>
      </c>
    </row>
    <row r="549" spans="1:44" ht="15.6" x14ac:dyDescent="0.3">
      <c r="A549" s="12" t="s">
        <v>4423</v>
      </c>
      <c r="B549" s="6" t="s">
        <v>135</v>
      </c>
      <c r="C549" s="6" t="s">
        <v>57</v>
      </c>
      <c r="D549" s="32">
        <v>41829</v>
      </c>
      <c r="E549" s="6">
        <v>2014</v>
      </c>
      <c r="F549" s="6" t="s">
        <v>4424</v>
      </c>
      <c r="G549" s="6" t="s">
        <v>4424</v>
      </c>
      <c r="H549" s="6" t="s">
        <v>72</v>
      </c>
      <c r="I549" s="6" t="s">
        <v>4107</v>
      </c>
      <c r="J549" s="6">
        <v>2</v>
      </c>
      <c r="K549" s="6" t="s">
        <v>4425</v>
      </c>
      <c r="L549" s="6" t="s">
        <v>137</v>
      </c>
      <c r="M549" s="6" t="s">
        <v>4426</v>
      </c>
      <c r="N549" s="6">
        <v>28659</v>
      </c>
      <c r="O549" s="6" t="s">
        <v>4427</v>
      </c>
      <c r="P549" s="6" t="s">
        <v>4428</v>
      </c>
      <c r="Q549" s="6">
        <v>321911</v>
      </c>
      <c r="R549" s="6" t="s">
        <v>143</v>
      </c>
      <c r="S549" s="6" t="s">
        <v>77</v>
      </c>
      <c r="T549" s="6" t="s">
        <v>143</v>
      </c>
      <c r="U549" s="6" t="s">
        <v>178</v>
      </c>
      <c r="V549" s="26">
        <v>50000</v>
      </c>
      <c r="W549" s="11" t="s">
        <v>137</v>
      </c>
      <c r="X549" s="11" t="s">
        <v>137</v>
      </c>
      <c r="Y549" s="6" t="s">
        <v>143</v>
      </c>
      <c r="Z549" s="6" t="s">
        <v>143</v>
      </c>
      <c r="AA549" s="15" t="s">
        <v>143</v>
      </c>
      <c r="AB549" s="15" t="s">
        <v>143</v>
      </c>
      <c r="AC549" s="6" t="s">
        <v>137</v>
      </c>
      <c r="AD549" s="6" t="s">
        <v>137</v>
      </c>
      <c r="AE549" s="6" t="s">
        <v>11</v>
      </c>
      <c r="AF549" s="22">
        <v>0</v>
      </c>
      <c r="AG549" s="22">
        <v>50000</v>
      </c>
      <c r="AH549" s="15" t="s">
        <v>137</v>
      </c>
      <c r="AI549" s="15" t="s">
        <v>137</v>
      </c>
      <c r="AJ549" s="6" t="s">
        <v>143</v>
      </c>
      <c r="AK549" s="6" t="s">
        <v>143</v>
      </c>
      <c r="AL549" s="15" t="s">
        <v>143</v>
      </c>
      <c r="AM549" s="15" t="s">
        <v>143</v>
      </c>
      <c r="AN549" s="15" t="s">
        <v>145</v>
      </c>
      <c r="AO549" s="15" t="s">
        <v>143</v>
      </c>
      <c r="AP549" s="6" t="s">
        <v>143</v>
      </c>
      <c r="AQ549" s="11" t="s">
        <v>143</v>
      </c>
      <c r="AR549" s="11">
        <v>50000</v>
      </c>
    </row>
    <row r="550" spans="1:44" ht="15.6" x14ac:dyDescent="0.3">
      <c r="A550" s="12" t="s">
        <v>4429</v>
      </c>
      <c r="B550" s="6" t="s">
        <v>135</v>
      </c>
      <c r="C550" s="6" t="s">
        <v>57</v>
      </c>
      <c r="D550" s="32">
        <v>41892</v>
      </c>
      <c r="E550" s="6">
        <v>2014</v>
      </c>
      <c r="F550" s="6" t="s">
        <v>4430</v>
      </c>
      <c r="G550" s="6" t="s">
        <v>137</v>
      </c>
      <c r="H550" s="6" t="s">
        <v>137</v>
      </c>
      <c r="I550" s="6" t="s">
        <v>138</v>
      </c>
      <c r="J550" s="6">
        <v>1</v>
      </c>
      <c r="K550" s="6" t="s">
        <v>4431</v>
      </c>
      <c r="L550" s="6" t="s">
        <v>137</v>
      </c>
      <c r="M550" s="6" t="s">
        <v>140</v>
      </c>
      <c r="N550" s="6">
        <v>27889</v>
      </c>
      <c r="O550" s="6" t="s">
        <v>141</v>
      </c>
      <c r="P550" s="6" t="s">
        <v>142</v>
      </c>
      <c r="Q550" s="6" t="s">
        <v>143</v>
      </c>
      <c r="R550" s="6" t="s">
        <v>143</v>
      </c>
      <c r="S550" s="6" t="s">
        <v>143</v>
      </c>
      <c r="T550" s="6" t="s">
        <v>143</v>
      </c>
      <c r="U550" s="6" t="s">
        <v>647</v>
      </c>
      <c r="V550" s="26">
        <v>491984</v>
      </c>
      <c r="W550" s="11" t="s">
        <v>137</v>
      </c>
      <c r="X550" s="11" t="s">
        <v>137</v>
      </c>
      <c r="Y550" s="6" t="s">
        <v>143</v>
      </c>
      <c r="Z550" s="6" t="s">
        <v>143</v>
      </c>
      <c r="AA550" s="15" t="s">
        <v>143</v>
      </c>
      <c r="AB550" s="15" t="s">
        <v>143</v>
      </c>
      <c r="AC550" s="6" t="s">
        <v>137</v>
      </c>
      <c r="AD550" s="6" t="s">
        <v>137</v>
      </c>
      <c r="AE550" s="6" t="s">
        <v>11</v>
      </c>
      <c r="AF550" s="22">
        <v>0</v>
      </c>
      <c r="AG550" s="22">
        <v>490458.84</v>
      </c>
      <c r="AH550" s="15" t="s">
        <v>137</v>
      </c>
      <c r="AI550" s="15" t="s">
        <v>137</v>
      </c>
      <c r="AJ550" s="6" t="s">
        <v>143</v>
      </c>
      <c r="AK550" s="6" t="s">
        <v>143</v>
      </c>
      <c r="AL550" s="15" t="s">
        <v>143</v>
      </c>
      <c r="AM550" s="15" t="s">
        <v>143</v>
      </c>
      <c r="AN550" s="15" t="s">
        <v>145</v>
      </c>
      <c r="AO550" s="15" t="s">
        <v>143</v>
      </c>
      <c r="AP550" s="6" t="s">
        <v>143</v>
      </c>
      <c r="AQ550" s="11" t="s">
        <v>143</v>
      </c>
      <c r="AR550" s="11">
        <v>490458.84</v>
      </c>
    </row>
    <row r="551" spans="1:44" ht="15.6" x14ac:dyDescent="0.3">
      <c r="A551" s="12" t="s">
        <v>4432</v>
      </c>
      <c r="B551" s="6" t="s">
        <v>135</v>
      </c>
      <c r="C551" s="6" t="s">
        <v>57</v>
      </c>
      <c r="D551" s="32">
        <v>41960</v>
      </c>
      <c r="E551" s="6">
        <v>2014</v>
      </c>
      <c r="F551" s="6" t="s">
        <v>4433</v>
      </c>
      <c r="G551" s="6" t="s">
        <v>4434</v>
      </c>
      <c r="H551" s="6" t="s">
        <v>72</v>
      </c>
      <c r="I551" s="6" t="s">
        <v>4107</v>
      </c>
      <c r="J551" s="6">
        <v>2</v>
      </c>
      <c r="K551" s="6" t="s">
        <v>4435</v>
      </c>
      <c r="L551" s="6" t="s">
        <v>137</v>
      </c>
      <c r="M551" s="6" t="s">
        <v>4436</v>
      </c>
      <c r="N551" s="6">
        <v>28697</v>
      </c>
      <c r="O551" s="6" t="s">
        <v>4437</v>
      </c>
      <c r="P551" s="6" t="s">
        <v>4438</v>
      </c>
      <c r="Q551" s="6">
        <v>326112</v>
      </c>
      <c r="R551" s="6" t="s">
        <v>143</v>
      </c>
      <c r="S551" s="6" t="s">
        <v>77</v>
      </c>
      <c r="T551" s="6" t="s">
        <v>143</v>
      </c>
      <c r="U551" s="6" t="s">
        <v>144</v>
      </c>
      <c r="V551" s="26">
        <v>1110000</v>
      </c>
      <c r="W551" s="11" t="s">
        <v>137</v>
      </c>
      <c r="X551" s="11" t="s">
        <v>137</v>
      </c>
      <c r="Y551" s="6" t="s">
        <v>143</v>
      </c>
      <c r="Z551" s="6" t="s">
        <v>143</v>
      </c>
      <c r="AA551" s="15" t="s">
        <v>143</v>
      </c>
      <c r="AB551" s="15" t="s">
        <v>143</v>
      </c>
      <c r="AC551" s="6" t="s">
        <v>137</v>
      </c>
      <c r="AD551" s="6" t="s">
        <v>137</v>
      </c>
      <c r="AE551" s="6" t="s">
        <v>11</v>
      </c>
      <c r="AF551" s="22">
        <v>0</v>
      </c>
      <c r="AG551" s="22">
        <v>1110000</v>
      </c>
      <c r="AH551" s="15" t="s">
        <v>137</v>
      </c>
      <c r="AI551" s="15" t="s">
        <v>137</v>
      </c>
      <c r="AJ551" s="6" t="s">
        <v>143</v>
      </c>
      <c r="AK551" s="6" t="s">
        <v>143</v>
      </c>
      <c r="AL551" s="15" t="s">
        <v>143</v>
      </c>
      <c r="AM551" s="15" t="s">
        <v>143</v>
      </c>
      <c r="AN551" s="15" t="s">
        <v>145</v>
      </c>
      <c r="AO551" s="15" t="s">
        <v>143</v>
      </c>
      <c r="AP551" s="6" t="s">
        <v>143</v>
      </c>
      <c r="AQ551" s="11" t="s">
        <v>143</v>
      </c>
      <c r="AR551" s="11">
        <v>1110000</v>
      </c>
    </row>
    <row r="552" spans="1:44" ht="15.6" x14ac:dyDescent="0.3">
      <c r="A552" s="12" t="s">
        <v>4439</v>
      </c>
      <c r="B552" s="12" t="s">
        <v>254</v>
      </c>
      <c r="C552" s="12" t="s">
        <v>57</v>
      </c>
      <c r="D552" s="17" t="s">
        <v>4440</v>
      </c>
      <c r="E552" s="12">
        <v>2014</v>
      </c>
      <c r="F552" s="12" t="s">
        <v>4441</v>
      </c>
      <c r="G552" s="12" t="s">
        <v>4442</v>
      </c>
      <c r="H552" s="12" t="s">
        <v>72</v>
      </c>
      <c r="I552" s="12" t="s">
        <v>476</v>
      </c>
      <c r="J552" s="12">
        <v>2</v>
      </c>
      <c r="K552" s="12" t="s">
        <v>3612</v>
      </c>
      <c r="L552" s="12" t="s">
        <v>72</v>
      </c>
      <c r="M552" s="12" t="s">
        <v>3613</v>
      </c>
      <c r="N552" s="12" t="s">
        <v>3614</v>
      </c>
      <c r="O552" s="12" t="s">
        <v>3615</v>
      </c>
      <c r="P552" s="12" t="s">
        <v>3616</v>
      </c>
      <c r="Q552" s="12">
        <v>336350</v>
      </c>
      <c r="R552" s="12" t="s">
        <v>263</v>
      </c>
      <c r="S552" s="12" t="s">
        <v>77</v>
      </c>
      <c r="T552" s="12" t="s">
        <v>263</v>
      </c>
      <c r="U552" s="12" t="s">
        <v>2440</v>
      </c>
      <c r="V552" s="27">
        <v>3535000</v>
      </c>
      <c r="W552" s="27">
        <v>3004750</v>
      </c>
      <c r="X552" s="27">
        <v>530250</v>
      </c>
      <c r="Y552" s="12">
        <v>205</v>
      </c>
      <c r="Z552" s="12">
        <v>633</v>
      </c>
      <c r="AA552" s="23">
        <v>37987</v>
      </c>
      <c r="AB552" s="23">
        <v>102465000</v>
      </c>
      <c r="AC552" s="12">
        <v>5</v>
      </c>
      <c r="AD552" s="12">
        <v>12</v>
      </c>
      <c r="AE552" s="12" t="s">
        <v>2477</v>
      </c>
      <c r="AF552" s="23">
        <v>0</v>
      </c>
      <c r="AG552" s="23">
        <v>773864</v>
      </c>
      <c r="AH552" s="23">
        <v>0</v>
      </c>
      <c r="AI552" s="23">
        <v>136564</v>
      </c>
      <c r="AJ552" s="12">
        <v>385</v>
      </c>
      <c r="AK552" s="12">
        <v>1014</v>
      </c>
      <c r="AL552" s="23">
        <v>45369</v>
      </c>
      <c r="AM552" s="23">
        <v>0</v>
      </c>
      <c r="AN552" s="23" t="s">
        <v>263</v>
      </c>
      <c r="AO552" s="23">
        <v>4456744</v>
      </c>
      <c r="AP552" s="12" t="s">
        <v>133</v>
      </c>
      <c r="AQ552" s="27">
        <v>3827914</v>
      </c>
      <c r="AR552" s="11">
        <f t="shared" ref="AR552:AR567" si="8">IFERROR(AG552-AN552,AG552)</f>
        <v>773864</v>
      </c>
    </row>
    <row r="553" spans="1:44" ht="15.6" x14ac:dyDescent="0.3">
      <c r="A553" s="12" t="s">
        <v>4443</v>
      </c>
      <c r="B553" s="12" t="s">
        <v>254</v>
      </c>
      <c r="C553" s="12" t="s">
        <v>57</v>
      </c>
      <c r="D553" s="17" t="s">
        <v>4444</v>
      </c>
      <c r="E553" s="12">
        <v>2014</v>
      </c>
      <c r="F553" s="12" t="s">
        <v>4445</v>
      </c>
      <c r="G553" s="12" t="s">
        <v>4446</v>
      </c>
      <c r="H553" s="12" t="s">
        <v>72</v>
      </c>
      <c r="I553" s="12" t="s">
        <v>743</v>
      </c>
      <c r="J553" s="12">
        <v>3</v>
      </c>
      <c r="K553" s="12" t="s">
        <v>4447</v>
      </c>
      <c r="L553" s="12" t="s">
        <v>72</v>
      </c>
      <c r="M553" s="12" t="s">
        <v>4448</v>
      </c>
      <c r="N553" s="12" t="s">
        <v>4449</v>
      </c>
      <c r="O553" s="12" t="s">
        <v>4090</v>
      </c>
      <c r="P553" s="12" t="s">
        <v>137</v>
      </c>
      <c r="Q553" s="12">
        <v>561422</v>
      </c>
      <c r="R553" s="12" t="s">
        <v>263</v>
      </c>
      <c r="S553" s="12" t="s">
        <v>2058</v>
      </c>
      <c r="T553" s="12" t="s">
        <v>263</v>
      </c>
      <c r="U553" s="12" t="s">
        <v>4450</v>
      </c>
      <c r="V553" s="27">
        <v>4325000</v>
      </c>
      <c r="W553" s="27">
        <v>3243750</v>
      </c>
      <c r="X553" s="27">
        <v>1081250</v>
      </c>
      <c r="Y553" s="12">
        <v>522</v>
      </c>
      <c r="Z553" s="12">
        <v>198</v>
      </c>
      <c r="AA553" s="23">
        <v>48110</v>
      </c>
      <c r="AB553" s="23">
        <v>0</v>
      </c>
      <c r="AC553" s="12">
        <v>5</v>
      </c>
      <c r="AD553" s="12">
        <v>12</v>
      </c>
      <c r="AE553" s="12" t="s">
        <v>2477</v>
      </c>
      <c r="AF553" s="23">
        <v>0</v>
      </c>
      <c r="AG553" s="23">
        <v>406586</v>
      </c>
      <c r="AH553" s="23">
        <v>0</v>
      </c>
      <c r="AI553" s="23">
        <v>135528</v>
      </c>
      <c r="AJ553" s="12">
        <v>437</v>
      </c>
      <c r="AK553" s="12">
        <v>198</v>
      </c>
      <c r="AL553" s="23">
        <v>48724</v>
      </c>
      <c r="AM553" s="23">
        <v>0</v>
      </c>
      <c r="AN553" s="23">
        <v>406586</v>
      </c>
      <c r="AO553" s="23" t="s">
        <v>2523</v>
      </c>
      <c r="AP553" s="12" t="s">
        <v>2523</v>
      </c>
      <c r="AQ553" s="27" t="s">
        <v>2523</v>
      </c>
      <c r="AR553" s="11">
        <f t="shared" si="8"/>
        <v>0</v>
      </c>
    </row>
    <row r="554" spans="1:44" ht="15.6" x14ac:dyDescent="0.3">
      <c r="A554" s="12" t="s">
        <v>4451</v>
      </c>
      <c r="B554" s="12" t="s">
        <v>254</v>
      </c>
      <c r="C554" s="12" t="s">
        <v>57</v>
      </c>
      <c r="D554" s="17" t="s">
        <v>4452</v>
      </c>
      <c r="E554" s="12">
        <v>2014</v>
      </c>
      <c r="F554" s="12" t="s">
        <v>4453</v>
      </c>
      <c r="G554" s="12" t="s">
        <v>4454</v>
      </c>
      <c r="H554" s="12" t="s">
        <v>72</v>
      </c>
      <c r="I554" s="12" t="s">
        <v>4455</v>
      </c>
      <c r="J554" s="12" t="s">
        <v>4456</v>
      </c>
      <c r="K554" s="12" t="s">
        <v>4457</v>
      </c>
      <c r="L554" s="12" t="s">
        <v>72</v>
      </c>
      <c r="M554" s="12" t="s">
        <v>4458</v>
      </c>
      <c r="N554" s="12" t="s">
        <v>4459</v>
      </c>
      <c r="O554" s="12" t="s">
        <v>4460</v>
      </c>
      <c r="P554" s="12" t="s">
        <v>4461</v>
      </c>
      <c r="Q554" s="12">
        <v>336350</v>
      </c>
      <c r="R554" s="12">
        <v>493110</v>
      </c>
      <c r="S554" s="12" t="s">
        <v>77</v>
      </c>
      <c r="T554" s="12" t="s">
        <v>328</v>
      </c>
      <c r="U554" s="12" t="s">
        <v>2440</v>
      </c>
      <c r="V554" s="27">
        <v>1340000</v>
      </c>
      <c r="W554" s="27">
        <v>1139000</v>
      </c>
      <c r="X554" s="27">
        <v>201000</v>
      </c>
      <c r="Y554" s="12">
        <v>105</v>
      </c>
      <c r="Z554" s="12">
        <v>1227</v>
      </c>
      <c r="AA554" s="23">
        <v>39048</v>
      </c>
      <c r="AB554" s="23">
        <v>16236000</v>
      </c>
      <c r="AC554" s="12">
        <v>2</v>
      </c>
      <c r="AD554" s="12">
        <v>12</v>
      </c>
      <c r="AE554" s="12" t="s">
        <v>2477</v>
      </c>
      <c r="AF554" s="23">
        <v>0</v>
      </c>
      <c r="AG554" s="23">
        <v>391000</v>
      </c>
      <c r="AH554" s="23">
        <v>0</v>
      </c>
      <c r="AI554" s="23">
        <v>69000</v>
      </c>
      <c r="AJ554" s="12">
        <v>293</v>
      </c>
      <c r="AK554" s="12">
        <v>1362</v>
      </c>
      <c r="AL554" s="23">
        <v>46197</v>
      </c>
      <c r="AM554" s="23">
        <v>26861935</v>
      </c>
      <c r="AN554" s="23" t="s">
        <v>263</v>
      </c>
      <c r="AO554" s="23">
        <v>348085</v>
      </c>
      <c r="AP554" s="12" t="s">
        <v>68</v>
      </c>
      <c r="AQ554" s="27">
        <v>132500</v>
      </c>
      <c r="AR554" s="11">
        <f t="shared" si="8"/>
        <v>391000</v>
      </c>
    </row>
    <row r="555" spans="1:44" ht="15.6" x14ac:dyDescent="0.3">
      <c r="A555" s="12" t="s">
        <v>4462</v>
      </c>
      <c r="B555" s="12" t="s">
        <v>254</v>
      </c>
      <c r="C555" s="12" t="s">
        <v>57</v>
      </c>
      <c r="D555" s="17" t="s">
        <v>4463</v>
      </c>
      <c r="E555" s="12">
        <v>2014</v>
      </c>
      <c r="F555" s="12" t="s">
        <v>4464</v>
      </c>
      <c r="G555" s="12" t="s">
        <v>4465</v>
      </c>
      <c r="H555" s="12" t="s">
        <v>72</v>
      </c>
      <c r="I555" s="12" t="s">
        <v>432</v>
      </c>
      <c r="J555" s="12">
        <v>3</v>
      </c>
      <c r="K555" s="12" t="s">
        <v>4466</v>
      </c>
      <c r="L555" s="12" t="s">
        <v>72</v>
      </c>
      <c r="M555" s="12" t="s">
        <v>4467</v>
      </c>
      <c r="N555" s="12" t="s">
        <v>4468</v>
      </c>
      <c r="O555" s="12" t="s">
        <v>4469</v>
      </c>
      <c r="P555" s="12" t="s">
        <v>4470</v>
      </c>
      <c r="Q555" s="12">
        <v>551114</v>
      </c>
      <c r="R555" s="12" t="s">
        <v>263</v>
      </c>
      <c r="S555" s="12" t="s">
        <v>408</v>
      </c>
      <c r="T555" s="12" t="s">
        <v>263</v>
      </c>
      <c r="U555" s="12" t="s">
        <v>4471</v>
      </c>
      <c r="V555" s="27">
        <v>17309000</v>
      </c>
      <c r="W555" s="27">
        <v>12981750</v>
      </c>
      <c r="X555" s="27">
        <v>4327250</v>
      </c>
      <c r="Y555" s="12">
        <v>495</v>
      </c>
      <c r="Z555" s="12">
        <v>4759</v>
      </c>
      <c r="AA555" s="23">
        <v>65430</v>
      </c>
      <c r="AB555" s="23">
        <v>0</v>
      </c>
      <c r="AC555" s="12">
        <v>3</v>
      </c>
      <c r="AD555" s="12">
        <v>12</v>
      </c>
      <c r="AE555" s="12" t="s">
        <v>9</v>
      </c>
      <c r="AF555" s="23">
        <v>6984000</v>
      </c>
      <c r="AG555" s="23">
        <v>5997750</v>
      </c>
      <c r="AH555" s="23">
        <v>2328000</v>
      </c>
      <c r="AI555" s="23">
        <v>1999250</v>
      </c>
      <c r="AJ555" s="12">
        <v>549</v>
      </c>
      <c r="AK555" s="12">
        <v>5110</v>
      </c>
      <c r="AL555" s="23">
        <v>108376</v>
      </c>
      <c r="AM555" s="23">
        <v>0</v>
      </c>
      <c r="AN555" s="23" t="s">
        <v>263</v>
      </c>
      <c r="AO555" s="23" t="s">
        <v>2523</v>
      </c>
      <c r="AP555" s="12" t="s">
        <v>2523</v>
      </c>
      <c r="AQ555" s="27" t="s">
        <v>2523</v>
      </c>
      <c r="AR555" s="11">
        <f t="shared" si="8"/>
        <v>5997750</v>
      </c>
    </row>
    <row r="556" spans="1:44" ht="15.6" x14ac:dyDescent="0.3">
      <c r="A556" s="12" t="s">
        <v>4472</v>
      </c>
      <c r="B556" s="12" t="s">
        <v>254</v>
      </c>
      <c r="C556" s="12" t="s">
        <v>57</v>
      </c>
      <c r="D556" s="17" t="s">
        <v>4473</v>
      </c>
      <c r="E556" s="12">
        <v>2014</v>
      </c>
      <c r="F556" s="12" t="s">
        <v>4474</v>
      </c>
      <c r="G556" s="12" t="s">
        <v>4475</v>
      </c>
      <c r="H556" s="12" t="s">
        <v>72</v>
      </c>
      <c r="I556" s="12" t="s">
        <v>98</v>
      </c>
      <c r="J556" s="12">
        <v>1</v>
      </c>
      <c r="K556" s="12" t="s">
        <v>4476</v>
      </c>
      <c r="L556" s="12" t="s">
        <v>72</v>
      </c>
      <c r="M556" s="12" t="s">
        <v>1931</v>
      </c>
      <c r="N556" s="12" t="s">
        <v>1932</v>
      </c>
      <c r="O556" s="12" t="s">
        <v>4477</v>
      </c>
      <c r="P556" s="12" t="s">
        <v>4478</v>
      </c>
      <c r="Q556" s="12">
        <v>315110</v>
      </c>
      <c r="R556" s="12" t="s">
        <v>263</v>
      </c>
      <c r="S556" s="12" t="s">
        <v>77</v>
      </c>
      <c r="T556" s="12" t="s">
        <v>263</v>
      </c>
      <c r="U556" s="12" t="s">
        <v>4479</v>
      </c>
      <c r="V556" s="27">
        <v>2935000</v>
      </c>
      <c r="W556" s="27">
        <v>2935000</v>
      </c>
      <c r="X556" s="27">
        <v>0</v>
      </c>
      <c r="Y556" s="12">
        <v>185</v>
      </c>
      <c r="Z556" s="12">
        <v>66</v>
      </c>
      <c r="AA556" s="23">
        <v>34121</v>
      </c>
      <c r="AB556" s="23">
        <v>14400000</v>
      </c>
      <c r="AC556" s="12">
        <v>4</v>
      </c>
      <c r="AD556" s="12">
        <v>12</v>
      </c>
      <c r="AE556" s="12" t="s">
        <v>2477</v>
      </c>
      <c r="AF556" s="23">
        <v>0</v>
      </c>
      <c r="AG556" s="23">
        <v>274657</v>
      </c>
      <c r="AH556" s="23">
        <v>0</v>
      </c>
      <c r="AI556" s="23">
        <v>0</v>
      </c>
      <c r="AJ556" s="12">
        <v>138</v>
      </c>
      <c r="AK556" s="12">
        <v>66</v>
      </c>
      <c r="AL556" s="23">
        <v>37710</v>
      </c>
      <c r="AM556" s="23">
        <v>0</v>
      </c>
      <c r="AN556" s="23">
        <v>274657</v>
      </c>
      <c r="AO556" s="23">
        <v>50000</v>
      </c>
      <c r="AP556" s="12" t="s">
        <v>267</v>
      </c>
      <c r="AQ556" s="27">
        <v>50000</v>
      </c>
      <c r="AR556" s="11">
        <f t="shared" si="8"/>
        <v>0</v>
      </c>
    </row>
    <row r="557" spans="1:44" ht="15.6" x14ac:dyDescent="0.3">
      <c r="A557" s="12" t="s">
        <v>4480</v>
      </c>
      <c r="B557" s="12" t="s">
        <v>254</v>
      </c>
      <c r="C557" s="12" t="s">
        <v>57</v>
      </c>
      <c r="D557" s="17" t="s">
        <v>4481</v>
      </c>
      <c r="E557" s="12">
        <v>2014</v>
      </c>
      <c r="F557" s="12" t="s">
        <v>4482</v>
      </c>
      <c r="G557" s="12" t="s">
        <v>4483</v>
      </c>
      <c r="H557" s="12" t="s">
        <v>72</v>
      </c>
      <c r="I557" s="12" t="s">
        <v>432</v>
      </c>
      <c r="J557" s="12">
        <v>3</v>
      </c>
      <c r="K557" s="12" t="s">
        <v>4484</v>
      </c>
      <c r="L557" s="12" t="s">
        <v>72</v>
      </c>
      <c r="M557" s="12" t="s">
        <v>2545</v>
      </c>
      <c r="N557" s="12" t="s">
        <v>4485</v>
      </c>
      <c r="O557" s="12" t="s">
        <v>4486</v>
      </c>
      <c r="P557" s="12" t="s">
        <v>4487</v>
      </c>
      <c r="Q557" s="12">
        <v>551114</v>
      </c>
      <c r="R557" s="12" t="s">
        <v>263</v>
      </c>
      <c r="S557" s="12" t="s">
        <v>408</v>
      </c>
      <c r="T557" s="12" t="s">
        <v>263</v>
      </c>
      <c r="U557" s="12" t="s">
        <v>4488</v>
      </c>
      <c r="V557" s="27">
        <v>23210000</v>
      </c>
      <c r="W557" s="27">
        <v>17407500</v>
      </c>
      <c r="X557" s="27">
        <v>5802500</v>
      </c>
      <c r="Y557" s="12">
        <v>540</v>
      </c>
      <c r="Z557" s="12">
        <v>0</v>
      </c>
      <c r="AA557" s="23">
        <v>99693</v>
      </c>
      <c r="AB557" s="23">
        <v>0</v>
      </c>
      <c r="AC557" s="12">
        <v>3</v>
      </c>
      <c r="AD557" s="12">
        <v>12</v>
      </c>
      <c r="AE557" s="12" t="s">
        <v>9</v>
      </c>
      <c r="AF557" s="23">
        <v>9162000</v>
      </c>
      <c r="AG557" s="23">
        <v>8186846</v>
      </c>
      <c r="AH557" s="23">
        <v>3054000</v>
      </c>
      <c r="AI557" s="23">
        <v>2728949</v>
      </c>
      <c r="AJ557" s="12">
        <v>643</v>
      </c>
      <c r="AK557" s="12">
        <v>263</v>
      </c>
      <c r="AL557" s="23">
        <v>135295</v>
      </c>
      <c r="AM557" s="23">
        <v>0</v>
      </c>
      <c r="AN557" s="23" t="s">
        <v>263</v>
      </c>
      <c r="AO557" s="23" t="s">
        <v>2523</v>
      </c>
      <c r="AP557" s="12" t="s">
        <v>2523</v>
      </c>
      <c r="AQ557" s="27" t="s">
        <v>2523</v>
      </c>
      <c r="AR557" s="11">
        <f t="shared" si="8"/>
        <v>8186846</v>
      </c>
    </row>
    <row r="558" spans="1:44" ht="15.6" x14ac:dyDescent="0.3">
      <c r="A558" s="12" t="s">
        <v>4489</v>
      </c>
      <c r="B558" s="12" t="s">
        <v>254</v>
      </c>
      <c r="C558" s="12" t="s">
        <v>57</v>
      </c>
      <c r="D558" s="17" t="s">
        <v>4490</v>
      </c>
      <c r="E558" s="12">
        <v>2014</v>
      </c>
      <c r="F558" s="12" t="s">
        <v>4491</v>
      </c>
      <c r="G558" s="12" t="s">
        <v>4492</v>
      </c>
      <c r="H558" s="12" t="s">
        <v>72</v>
      </c>
      <c r="I558" s="12" t="s">
        <v>113</v>
      </c>
      <c r="J558" s="12">
        <v>2</v>
      </c>
      <c r="K558" s="12" t="s">
        <v>4493</v>
      </c>
      <c r="L558" s="12" t="s">
        <v>72</v>
      </c>
      <c r="M558" s="12" t="s">
        <v>4494</v>
      </c>
      <c r="N558" s="12" t="s">
        <v>4495</v>
      </c>
      <c r="O558" s="12" t="s">
        <v>4496</v>
      </c>
      <c r="P558" s="12" t="s">
        <v>4497</v>
      </c>
      <c r="Q558" s="12">
        <v>339993</v>
      </c>
      <c r="R558" s="12" t="s">
        <v>263</v>
      </c>
      <c r="S558" s="12" t="s">
        <v>77</v>
      </c>
      <c r="T558" s="12" t="s">
        <v>263</v>
      </c>
      <c r="U558" s="12" t="s">
        <v>4498</v>
      </c>
      <c r="V558" s="27">
        <v>1549000</v>
      </c>
      <c r="W558" s="27">
        <v>1316650</v>
      </c>
      <c r="X558" s="27">
        <v>232350</v>
      </c>
      <c r="Y558" s="12">
        <v>140</v>
      </c>
      <c r="Z558" s="12">
        <v>226</v>
      </c>
      <c r="AA558" s="23">
        <v>35200</v>
      </c>
      <c r="AB558" s="23">
        <v>5201100</v>
      </c>
      <c r="AC558" s="12">
        <v>5</v>
      </c>
      <c r="AD558" s="12">
        <v>12</v>
      </c>
      <c r="AE558" s="12" t="s">
        <v>2477</v>
      </c>
      <c r="AF558" s="23">
        <v>0</v>
      </c>
      <c r="AG558" s="23">
        <v>15959</v>
      </c>
      <c r="AH558" s="23">
        <v>0</v>
      </c>
      <c r="AI558" s="23">
        <v>2816</v>
      </c>
      <c r="AJ558" s="12">
        <v>10</v>
      </c>
      <c r="AK558" s="12">
        <v>226</v>
      </c>
      <c r="AL558" s="23">
        <v>58412</v>
      </c>
      <c r="AM558" s="23">
        <v>0</v>
      </c>
      <c r="AN558" s="23" t="s">
        <v>263</v>
      </c>
      <c r="AO558" s="23">
        <v>149000</v>
      </c>
      <c r="AP558" s="12" t="s">
        <v>267</v>
      </c>
      <c r="AQ558" s="27">
        <v>175088</v>
      </c>
      <c r="AR558" s="11">
        <f t="shared" si="8"/>
        <v>15959</v>
      </c>
    </row>
    <row r="559" spans="1:44" ht="15.6" x14ac:dyDescent="0.3">
      <c r="A559" s="12" t="s">
        <v>4499</v>
      </c>
      <c r="B559" s="12" t="s">
        <v>254</v>
      </c>
      <c r="C559" s="12" t="s">
        <v>57</v>
      </c>
      <c r="D559" s="17" t="s">
        <v>4490</v>
      </c>
      <c r="E559" s="12">
        <v>2014</v>
      </c>
      <c r="F559" s="12" t="s">
        <v>4500</v>
      </c>
      <c r="G559" s="12" t="s">
        <v>4501</v>
      </c>
      <c r="H559" s="12" t="s">
        <v>57</v>
      </c>
      <c r="I559" s="12" t="s">
        <v>743</v>
      </c>
      <c r="J559" s="12">
        <v>3</v>
      </c>
      <c r="K559" s="12" t="s">
        <v>4502</v>
      </c>
      <c r="L559" s="12" t="s">
        <v>57</v>
      </c>
      <c r="M559" s="12" t="s">
        <v>4503</v>
      </c>
      <c r="N559" s="12" t="s">
        <v>4504</v>
      </c>
      <c r="O559" s="12" t="s">
        <v>4505</v>
      </c>
      <c r="P559" s="12" t="s">
        <v>4506</v>
      </c>
      <c r="Q559" s="12">
        <v>541511</v>
      </c>
      <c r="R559" s="12" t="s">
        <v>263</v>
      </c>
      <c r="S559" s="12" t="s">
        <v>728</v>
      </c>
      <c r="T559" s="12" t="s">
        <v>263</v>
      </c>
      <c r="U559" s="12" t="s">
        <v>4479</v>
      </c>
      <c r="V559" s="27">
        <v>3935000</v>
      </c>
      <c r="W559" s="27">
        <v>2951250</v>
      </c>
      <c r="X559" s="27">
        <v>983750</v>
      </c>
      <c r="Y559" s="12">
        <v>225</v>
      </c>
      <c r="Z559" s="12">
        <v>0</v>
      </c>
      <c r="AA559" s="23">
        <v>76496</v>
      </c>
      <c r="AB559" s="23">
        <v>0</v>
      </c>
      <c r="AC559" s="12">
        <v>4</v>
      </c>
      <c r="AD559" s="12">
        <v>12</v>
      </c>
      <c r="AE559" s="12" t="s">
        <v>2039</v>
      </c>
      <c r="AF559" s="23">
        <v>0</v>
      </c>
      <c r="AG559" s="23">
        <v>0</v>
      </c>
      <c r="AH559" s="23">
        <v>0</v>
      </c>
      <c r="AI559" s="23">
        <v>0</v>
      </c>
      <c r="AJ559" s="12" t="s">
        <v>266</v>
      </c>
      <c r="AK559" s="12" t="s">
        <v>266</v>
      </c>
      <c r="AL559" s="23" t="s">
        <v>266</v>
      </c>
      <c r="AM559" s="23" t="s">
        <v>266</v>
      </c>
      <c r="AN559" s="23" t="s">
        <v>263</v>
      </c>
      <c r="AO559" s="23" t="s">
        <v>2523</v>
      </c>
      <c r="AP559" s="12" t="s">
        <v>2523</v>
      </c>
      <c r="AQ559" s="27" t="s">
        <v>2523</v>
      </c>
      <c r="AR559" s="11">
        <f t="shared" si="8"/>
        <v>0</v>
      </c>
    </row>
    <row r="560" spans="1:44" ht="15.6" x14ac:dyDescent="0.3">
      <c r="A560" s="12" t="s">
        <v>4241</v>
      </c>
      <c r="B560" s="12" t="s">
        <v>254</v>
      </c>
      <c r="C560" s="12" t="s">
        <v>72</v>
      </c>
      <c r="D560" s="17" t="s">
        <v>4507</v>
      </c>
      <c r="E560" s="12">
        <v>2014</v>
      </c>
      <c r="F560" s="12" t="s">
        <v>4508</v>
      </c>
      <c r="G560" s="12" t="s">
        <v>4243</v>
      </c>
      <c r="H560" s="12" t="s">
        <v>72</v>
      </c>
      <c r="I560" s="12" t="s">
        <v>743</v>
      </c>
      <c r="J560" s="12">
        <v>3</v>
      </c>
      <c r="K560" s="12" t="s">
        <v>4509</v>
      </c>
      <c r="L560" s="12" t="s">
        <v>57</v>
      </c>
      <c r="M560" s="12" t="s">
        <v>4510</v>
      </c>
      <c r="N560" s="12" t="s">
        <v>4511</v>
      </c>
      <c r="O560" s="12" t="s">
        <v>4512</v>
      </c>
      <c r="P560" s="12" t="s">
        <v>2880</v>
      </c>
      <c r="Q560" s="12">
        <v>551114</v>
      </c>
      <c r="R560" s="12" t="s">
        <v>263</v>
      </c>
      <c r="S560" s="12" t="s">
        <v>408</v>
      </c>
      <c r="T560" s="12" t="s">
        <v>263</v>
      </c>
      <c r="U560" s="12" t="s">
        <v>4513</v>
      </c>
      <c r="V560" s="27">
        <v>48956000</v>
      </c>
      <c r="W560" s="27">
        <v>36717000</v>
      </c>
      <c r="X560" s="27">
        <v>12239000</v>
      </c>
      <c r="Y560" s="12">
        <v>1136</v>
      </c>
      <c r="Z560" s="12">
        <v>0</v>
      </c>
      <c r="AA560" s="23">
        <v>107534</v>
      </c>
      <c r="AB560" s="23">
        <v>52713000</v>
      </c>
      <c r="AC560" s="12">
        <v>3</v>
      </c>
      <c r="AD560" s="12">
        <v>12</v>
      </c>
      <c r="AE560" s="12" t="s">
        <v>2477</v>
      </c>
      <c r="AF560" s="23">
        <v>0</v>
      </c>
      <c r="AG560" s="23">
        <v>7415654</v>
      </c>
      <c r="AH560" s="23">
        <v>0</v>
      </c>
      <c r="AI560" s="23">
        <v>2471883</v>
      </c>
      <c r="AJ560" s="12">
        <v>962</v>
      </c>
      <c r="AK560" s="12">
        <v>0</v>
      </c>
      <c r="AL560" s="23">
        <v>155382</v>
      </c>
      <c r="AM560" s="23">
        <v>75956385</v>
      </c>
      <c r="AN560" s="23" t="s">
        <v>263</v>
      </c>
      <c r="AO560" s="23">
        <v>4446400</v>
      </c>
      <c r="AP560" s="12" t="s">
        <v>267</v>
      </c>
      <c r="AQ560" s="27">
        <v>0</v>
      </c>
      <c r="AR560" s="11">
        <f t="shared" si="8"/>
        <v>7415654</v>
      </c>
    </row>
    <row r="561" spans="1:44" ht="15.6" x14ac:dyDescent="0.3">
      <c r="A561" s="12" t="s">
        <v>4514</v>
      </c>
      <c r="B561" s="12" t="s">
        <v>254</v>
      </c>
      <c r="C561" s="12" t="s">
        <v>57</v>
      </c>
      <c r="D561" s="17" t="s">
        <v>4515</v>
      </c>
      <c r="E561" s="12">
        <v>2014</v>
      </c>
      <c r="F561" s="12" t="s">
        <v>4516</v>
      </c>
      <c r="G561" s="12" t="s">
        <v>4517</v>
      </c>
      <c r="H561" s="12" t="s">
        <v>57</v>
      </c>
      <c r="I561" s="12" t="s">
        <v>4518</v>
      </c>
      <c r="J561" s="12" t="s">
        <v>4519</v>
      </c>
      <c r="K561" s="12" t="s">
        <v>4520</v>
      </c>
      <c r="L561" s="12" t="s">
        <v>57</v>
      </c>
      <c r="M561" s="12" t="s">
        <v>4521</v>
      </c>
      <c r="N561" s="12" t="s">
        <v>4522</v>
      </c>
      <c r="O561" s="12" t="s">
        <v>4523</v>
      </c>
      <c r="P561" s="12" t="s">
        <v>4524</v>
      </c>
      <c r="Q561" s="12">
        <v>321999</v>
      </c>
      <c r="R561" s="12" t="s">
        <v>263</v>
      </c>
      <c r="S561" s="12" t="s">
        <v>77</v>
      </c>
      <c r="T561" s="12" t="s">
        <v>263</v>
      </c>
      <c r="U561" s="12" t="s">
        <v>4525</v>
      </c>
      <c r="V561" s="27">
        <v>1905000</v>
      </c>
      <c r="W561" s="27">
        <v>1619250</v>
      </c>
      <c r="X561" s="27">
        <v>285750</v>
      </c>
      <c r="Y561" s="12">
        <v>144</v>
      </c>
      <c r="Z561" s="12">
        <v>178</v>
      </c>
      <c r="AA561" s="23">
        <v>34165</v>
      </c>
      <c r="AB561" s="23">
        <v>192780000</v>
      </c>
      <c r="AC561" s="12">
        <v>2</v>
      </c>
      <c r="AD561" s="12">
        <v>12</v>
      </c>
      <c r="AE561" s="12" t="s">
        <v>9</v>
      </c>
      <c r="AF561" s="23">
        <v>975800</v>
      </c>
      <c r="AG561" s="23">
        <v>364650</v>
      </c>
      <c r="AH561" s="23">
        <v>172200</v>
      </c>
      <c r="AI561" s="23">
        <v>64350</v>
      </c>
      <c r="AJ561" s="12">
        <v>157</v>
      </c>
      <c r="AK561" s="12">
        <v>184</v>
      </c>
      <c r="AL561" s="23">
        <v>69952</v>
      </c>
      <c r="AM561" s="23">
        <v>325528879</v>
      </c>
      <c r="AN561" s="23" t="s">
        <v>263</v>
      </c>
      <c r="AO561" s="23">
        <v>8913025</v>
      </c>
      <c r="AP561" s="12" t="s">
        <v>4526</v>
      </c>
      <c r="AQ561" s="27">
        <v>3775546.99</v>
      </c>
      <c r="AR561" s="11">
        <f t="shared" si="8"/>
        <v>364650</v>
      </c>
    </row>
    <row r="562" spans="1:44" ht="15.6" x14ac:dyDescent="0.3">
      <c r="A562" s="12" t="s">
        <v>4527</v>
      </c>
      <c r="B562" s="12" t="s">
        <v>254</v>
      </c>
      <c r="C562" s="12" t="s">
        <v>57</v>
      </c>
      <c r="D562" s="17" t="s">
        <v>4528</v>
      </c>
      <c r="E562" s="12">
        <v>2014</v>
      </c>
      <c r="F562" s="12" t="s">
        <v>4529</v>
      </c>
      <c r="G562" s="12" t="s">
        <v>4530</v>
      </c>
      <c r="H562" s="12" t="s">
        <v>72</v>
      </c>
      <c r="I562" s="12" t="s">
        <v>743</v>
      </c>
      <c r="J562" s="12">
        <v>3</v>
      </c>
      <c r="K562" s="12" t="s">
        <v>4531</v>
      </c>
      <c r="L562" s="12" t="s">
        <v>72</v>
      </c>
      <c r="M562" s="12" t="s">
        <v>2592</v>
      </c>
      <c r="N562" s="12" t="s">
        <v>4532</v>
      </c>
      <c r="O562" s="12" t="s">
        <v>2594</v>
      </c>
      <c r="P562" s="12" t="s">
        <v>2595</v>
      </c>
      <c r="Q562" s="12">
        <v>551114</v>
      </c>
      <c r="R562" s="12" t="s">
        <v>263</v>
      </c>
      <c r="S562" s="12" t="s">
        <v>408</v>
      </c>
      <c r="T562" s="12" t="s">
        <v>263</v>
      </c>
      <c r="U562" s="12" t="s">
        <v>2946</v>
      </c>
      <c r="V562" s="27">
        <v>10023000</v>
      </c>
      <c r="W562" s="27">
        <v>7517250</v>
      </c>
      <c r="X562" s="27">
        <v>2505750</v>
      </c>
      <c r="Y562" s="12">
        <v>543</v>
      </c>
      <c r="Z562" s="12">
        <v>205</v>
      </c>
      <c r="AA562" s="23">
        <v>55486</v>
      </c>
      <c r="AB562" s="23">
        <v>19341565</v>
      </c>
      <c r="AC562" s="12">
        <v>4</v>
      </c>
      <c r="AD562" s="12">
        <v>12</v>
      </c>
      <c r="AE562" s="12" t="s">
        <v>9</v>
      </c>
      <c r="AF562" s="23">
        <v>4212000</v>
      </c>
      <c r="AG562" s="23">
        <v>3160456</v>
      </c>
      <c r="AH562" s="23">
        <v>1404000</v>
      </c>
      <c r="AI562" s="23">
        <v>1053485</v>
      </c>
      <c r="AJ562" s="12">
        <v>690</v>
      </c>
      <c r="AK562" s="12">
        <v>412</v>
      </c>
      <c r="AL562" s="23">
        <v>98734</v>
      </c>
      <c r="AM562" s="23">
        <v>29252612</v>
      </c>
      <c r="AN562" s="23" t="s">
        <v>263</v>
      </c>
      <c r="AO562" s="23">
        <v>1120212</v>
      </c>
      <c r="AP562" s="12" t="s">
        <v>267</v>
      </c>
      <c r="AQ562" s="27">
        <v>1120212</v>
      </c>
      <c r="AR562" s="11">
        <f t="shared" si="8"/>
        <v>3160456</v>
      </c>
    </row>
    <row r="563" spans="1:44" ht="15.6" x14ac:dyDescent="0.3">
      <c r="A563" s="12" t="s">
        <v>4293</v>
      </c>
      <c r="B563" s="12" t="s">
        <v>254</v>
      </c>
      <c r="C563" s="12" t="s">
        <v>72</v>
      </c>
      <c r="D563" s="17" t="s">
        <v>4533</v>
      </c>
      <c r="E563" s="12">
        <v>2014</v>
      </c>
      <c r="F563" s="12" t="s">
        <v>4294</v>
      </c>
      <c r="G563" s="12" t="s">
        <v>4295</v>
      </c>
      <c r="H563" s="12" t="s">
        <v>72</v>
      </c>
      <c r="I563" s="12" t="s">
        <v>432</v>
      </c>
      <c r="J563" s="12">
        <v>3</v>
      </c>
      <c r="K563" s="12" t="s">
        <v>4534</v>
      </c>
      <c r="L563" s="12" t="s">
        <v>57</v>
      </c>
      <c r="M563" s="12" t="s">
        <v>4535</v>
      </c>
      <c r="N563" s="12" t="s">
        <v>4536</v>
      </c>
      <c r="O563" s="12" t="s">
        <v>4537</v>
      </c>
      <c r="P563" s="12" t="s">
        <v>4300</v>
      </c>
      <c r="Q563" s="12">
        <v>541511</v>
      </c>
      <c r="R563" s="12">
        <v>541512</v>
      </c>
      <c r="S563" s="12" t="s">
        <v>728</v>
      </c>
      <c r="T563" s="12" t="s">
        <v>728</v>
      </c>
      <c r="U563" s="12" t="s">
        <v>4538</v>
      </c>
      <c r="V563" s="27">
        <v>26144000</v>
      </c>
      <c r="W563" s="27">
        <v>19608000</v>
      </c>
      <c r="X563" s="27">
        <v>6536000</v>
      </c>
      <c r="Y563" s="12">
        <v>1113</v>
      </c>
      <c r="Z563" s="12">
        <v>831</v>
      </c>
      <c r="AA563" s="23">
        <v>46488</v>
      </c>
      <c r="AB563" s="23">
        <v>8100000</v>
      </c>
      <c r="AC563" s="12">
        <v>4</v>
      </c>
      <c r="AD563" s="12">
        <v>12</v>
      </c>
      <c r="AE563" s="12" t="s">
        <v>9</v>
      </c>
      <c r="AF563" s="23">
        <v>12852000</v>
      </c>
      <c r="AG563" s="23">
        <v>1504316</v>
      </c>
      <c r="AH563" s="23">
        <v>4284000</v>
      </c>
      <c r="AI563" s="23">
        <v>501439</v>
      </c>
      <c r="AJ563" s="12">
        <v>456</v>
      </c>
      <c r="AK563" s="12">
        <v>831</v>
      </c>
      <c r="AL563" s="23">
        <v>108999</v>
      </c>
      <c r="AM563" s="23">
        <v>8620088</v>
      </c>
      <c r="AN563" s="23" t="s">
        <v>263</v>
      </c>
      <c r="AO563" s="23">
        <v>123700</v>
      </c>
      <c r="AP563" s="12" t="s">
        <v>4539</v>
      </c>
      <c r="AQ563" s="27">
        <v>69000</v>
      </c>
      <c r="AR563" s="11">
        <f t="shared" si="8"/>
        <v>1504316</v>
      </c>
    </row>
    <row r="564" spans="1:44" ht="15.6" x14ac:dyDescent="0.3">
      <c r="A564" s="12" t="s">
        <v>4302</v>
      </c>
      <c r="B564" s="12" t="s">
        <v>254</v>
      </c>
      <c r="C564" s="12" t="s">
        <v>72</v>
      </c>
      <c r="D564" s="17" t="s">
        <v>4540</v>
      </c>
      <c r="E564" s="12">
        <v>2014</v>
      </c>
      <c r="F564" s="12" t="s">
        <v>2018</v>
      </c>
      <c r="G564" s="12" t="s">
        <v>4304</v>
      </c>
      <c r="H564" s="12" t="s">
        <v>57</v>
      </c>
      <c r="I564" s="12" t="s">
        <v>1642</v>
      </c>
      <c r="J564" s="12">
        <v>1</v>
      </c>
      <c r="K564" s="12" t="s">
        <v>4541</v>
      </c>
      <c r="L564" s="12" t="s">
        <v>72</v>
      </c>
      <c r="M564" s="12" t="s">
        <v>4542</v>
      </c>
      <c r="N564" s="12" t="s">
        <v>4307</v>
      </c>
      <c r="O564" s="12" t="s">
        <v>4543</v>
      </c>
      <c r="P564" s="12" t="s">
        <v>2874</v>
      </c>
      <c r="Q564" s="12">
        <v>332111</v>
      </c>
      <c r="R564" s="12" t="s">
        <v>263</v>
      </c>
      <c r="S564" s="12" t="s">
        <v>77</v>
      </c>
      <c r="T564" s="12" t="s">
        <v>263</v>
      </c>
      <c r="U564" s="12" t="s">
        <v>2440</v>
      </c>
      <c r="V564" s="27">
        <v>993000</v>
      </c>
      <c r="W564" s="27">
        <v>993000</v>
      </c>
      <c r="X564" s="27">
        <v>0</v>
      </c>
      <c r="Y564" s="12">
        <v>113</v>
      </c>
      <c r="Z564" s="12">
        <v>145</v>
      </c>
      <c r="AA564" s="23">
        <v>37633</v>
      </c>
      <c r="AB564" s="23">
        <v>36000000</v>
      </c>
      <c r="AC564" s="12">
        <v>5</v>
      </c>
      <c r="AD564" s="12">
        <v>12</v>
      </c>
      <c r="AE564" s="12" t="s">
        <v>9</v>
      </c>
      <c r="AF564" s="23">
        <v>686000</v>
      </c>
      <c r="AG564" s="23">
        <v>153974</v>
      </c>
      <c r="AH564" s="23">
        <v>0</v>
      </c>
      <c r="AI564" s="23">
        <v>0</v>
      </c>
      <c r="AJ564" s="12">
        <v>133</v>
      </c>
      <c r="AK564" s="12">
        <v>145</v>
      </c>
      <c r="AL564" s="23">
        <v>67007</v>
      </c>
      <c r="AM564" s="23">
        <v>36133946</v>
      </c>
      <c r="AN564" s="23" t="s">
        <v>263</v>
      </c>
      <c r="AO564" s="23">
        <v>1400000</v>
      </c>
      <c r="AP564" s="12" t="s">
        <v>4544</v>
      </c>
      <c r="AQ564" s="27">
        <v>1400000</v>
      </c>
      <c r="AR564" s="11">
        <f t="shared" si="8"/>
        <v>153974</v>
      </c>
    </row>
    <row r="565" spans="1:44" ht="15.6" x14ac:dyDescent="0.3">
      <c r="A565" s="12" t="s">
        <v>4545</v>
      </c>
      <c r="B565" s="12" t="s">
        <v>254</v>
      </c>
      <c r="C565" s="12" t="s">
        <v>57</v>
      </c>
      <c r="D565" s="17" t="s">
        <v>4546</v>
      </c>
      <c r="E565" s="12">
        <v>2014</v>
      </c>
      <c r="F565" s="12" t="s">
        <v>4547</v>
      </c>
      <c r="G565" s="12" t="s">
        <v>4548</v>
      </c>
      <c r="H565" s="12" t="s">
        <v>72</v>
      </c>
      <c r="I565" s="12" t="s">
        <v>701</v>
      </c>
      <c r="J565" s="12">
        <v>3</v>
      </c>
      <c r="K565" s="12" t="s">
        <v>4549</v>
      </c>
      <c r="L565" s="12" t="s">
        <v>57</v>
      </c>
      <c r="M565" s="12" t="s">
        <v>4550</v>
      </c>
      <c r="N565" s="12" t="s">
        <v>4551</v>
      </c>
      <c r="O565" s="12" t="s">
        <v>4552</v>
      </c>
      <c r="P565" s="12" t="s">
        <v>4553</v>
      </c>
      <c r="Q565" s="12">
        <v>325414</v>
      </c>
      <c r="R565" s="12">
        <v>541711</v>
      </c>
      <c r="S565" s="12" t="s">
        <v>77</v>
      </c>
      <c r="T565" s="12" t="s">
        <v>728</v>
      </c>
      <c r="U565" s="12" t="s">
        <v>2419</v>
      </c>
      <c r="V565" s="27">
        <v>6181000</v>
      </c>
      <c r="W565" s="27">
        <v>4635750</v>
      </c>
      <c r="X565" s="27">
        <v>1545250</v>
      </c>
      <c r="Y565" s="12">
        <v>212</v>
      </c>
      <c r="Z565" s="12">
        <v>95</v>
      </c>
      <c r="AA565" s="23">
        <v>71172</v>
      </c>
      <c r="AB565" s="23">
        <v>50985000</v>
      </c>
      <c r="AC565" s="12">
        <v>4</v>
      </c>
      <c r="AD565" s="12">
        <v>12</v>
      </c>
      <c r="AE565" s="12" t="s">
        <v>2039</v>
      </c>
      <c r="AF565" s="23">
        <v>0</v>
      </c>
      <c r="AG565" s="23">
        <v>0</v>
      </c>
      <c r="AH565" s="23">
        <v>0</v>
      </c>
      <c r="AI565" s="23">
        <v>0</v>
      </c>
      <c r="AJ565" s="12">
        <v>35</v>
      </c>
      <c r="AK565" s="12">
        <v>95</v>
      </c>
      <c r="AL565" s="23">
        <v>118770</v>
      </c>
      <c r="AM565" s="23">
        <v>0</v>
      </c>
      <c r="AN565" s="23" t="s">
        <v>263</v>
      </c>
      <c r="AO565" s="23">
        <v>925000</v>
      </c>
      <c r="AP565" s="12" t="s">
        <v>707</v>
      </c>
      <c r="AQ565" s="27">
        <v>0</v>
      </c>
      <c r="AR565" s="11">
        <f t="shared" si="8"/>
        <v>0</v>
      </c>
    </row>
    <row r="566" spans="1:44" ht="15.6" x14ac:dyDescent="0.3">
      <c r="A566" s="12" t="s">
        <v>4554</v>
      </c>
      <c r="B566" s="12" t="s">
        <v>254</v>
      </c>
      <c r="C566" s="12" t="s">
        <v>57</v>
      </c>
      <c r="D566" s="17" t="s">
        <v>4546</v>
      </c>
      <c r="E566" s="12">
        <v>2014</v>
      </c>
      <c r="F566" s="12" t="s">
        <v>4555</v>
      </c>
      <c r="G566" s="12" t="s">
        <v>4556</v>
      </c>
      <c r="H566" s="12" t="s">
        <v>72</v>
      </c>
      <c r="I566" s="12" t="s">
        <v>221</v>
      </c>
      <c r="J566" s="12">
        <v>2</v>
      </c>
      <c r="K566" s="12" t="s">
        <v>4557</v>
      </c>
      <c r="L566" s="12" t="s">
        <v>72</v>
      </c>
      <c r="M566" s="12" t="s">
        <v>4558</v>
      </c>
      <c r="N566" s="12" t="s">
        <v>4559</v>
      </c>
      <c r="O566" s="12" t="s">
        <v>4560</v>
      </c>
      <c r="P566" s="12" t="s">
        <v>4561</v>
      </c>
      <c r="Q566" s="12">
        <v>325412</v>
      </c>
      <c r="R566" s="12">
        <v>541710</v>
      </c>
      <c r="S566" s="12" t="s">
        <v>77</v>
      </c>
      <c r="T566" s="12" t="s">
        <v>728</v>
      </c>
      <c r="U566" s="12" t="s">
        <v>2419</v>
      </c>
      <c r="V566" s="27">
        <v>7437000</v>
      </c>
      <c r="W566" s="27">
        <v>6321450</v>
      </c>
      <c r="X566" s="27">
        <v>1115550</v>
      </c>
      <c r="Y566" s="12">
        <v>439</v>
      </c>
      <c r="Z566" s="12">
        <v>1645</v>
      </c>
      <c r="AA566" s="23">
        <v>48718</v>
      </c>
      <c r="AB566" s="23">
        <v>143100000</v>
      </c>
      <c r="AC566" s="12">
        <v>5</v>
      </c>
      <c r="AD566" s="12">
        <v>12</v>
      </c>
      <c r="AE566" s="12" t="s">
        <v>2039</v>
      </c>
      <c r="AF566" s="23">
        <v>0</v>
      </c>
      <c r="AG566" s="23">
        <v>0</v>
      </c>
      <c r="AH566" s="23">
        <v>0</v>
      </c>
      <c r="AI566" s="23">
        <v>0</v>
      </c>
      <c r="AJ566" s="12" t="s">
        <v>266</v>
      </c>
      <c r="AK566" s="12" t="s">
        <v>266</v>
      </c>
      <c r="AL566" s="23" t="s">
        <v>266</v>
      </c>
      <c r="AM566" s="23" t="s">
        <v>266</v>
      </c>
      <c r="AN566" s="23" t="s">
        <v>263</v>
      </c>
      <c r="AO566" s="23">
        <v>2982457</v>
      </c>
      <c r="AP566" s="12" t="s">
        <v>133</v>
      </c>
      <c r="AQ566" s="27">
        <v>2036489.78</v>
      </c>
      <c r="AR566" s="11">
        <f t="shared" si="8"/>
        <v>0</v>
      </c>
    </row>
    <row r="567" spans="1:44" ht="15.6" x14ac:dyDescent="0.3">
      <c r="A567" s="12" t="s">
        <v>4562</v>
      </c>
      <c r="B567" s="12" t="s">
        <v>254</v>
      </c>
      <c r="C567" s="12" t="s">
        <v>57</v>
      </c>
      <c r="D567" s="17" t="s">
        <v>4563</v>
      </c>
      <c r="E567" s="12">
        <v>2014</v>
      </c>
      <c r="F567" s="12" t="s">
        <v>4564</v>
      </c>
      <c r="G567" s="12" t="s">
        <v>4565</v>
      </c>
      <c r="H567" s="12" t="s">
        <v>72</v>
      </c>
      <c r="I567" s="12" t="s">
        <v>743</v>
      </c>
      <c r="J567" s="12">
        <v>3</v>
      </c>
      <c r="K567" s="12" t="s">
        <v>4566</v>
      </c>
      <c r="L567" s="12" t="s">
        <v>57</v>
      </c>
      <c r="M567" s="12" t="s">
        <v>2601</v>
      </c>
      <c r="N567" s="12" t="s">
        <v>2602</v>
      </c>
      <c r="O567" s="12" t="s">
        <v>2603</v>
      </c>
      <c r="P567" s="12" t="s">
        <v>2604</v>
      </c>
      <c r="Q567" s="12">
        <v>541511</v>
      </c>
      <c r="R567" s="12" t="s">
        <v>263</v>
      </c>
      <c r="S567" s="12" t="s">
        <v>728</v>
      </c>
      <c r="T567" s="12" t="s">
        <v>263</v>
      </c>
      <c r="U567" s="12" t="s">
        <v>2449</v>
      </c>
      <c r="V567" s="27">
        <v>6784000</v>
      </c>
      <c r="W567" s="27">
        <v>5088000</v>
      </c>
      <c r="X567" s="27">
        <v>1696000</v>
      </c>
      <c r="Y567" s="12">
        <v>450</v>
      </c>
      <c r="Z567" s="12">
        <v>1486</v>
      </c>
      <c r="AA567" s="23">
        <v>71603</v>
      </c>
      <c r="AB567" s="23">
        <v>0</v>
      </c>
      <c r="AC567" s="12">
        <v>4</v>
      </c>
      <c r="AD567" s="12">
        <v>12</v>
      </c>
      <c r="AE567" s="12" t="s">
        <v>9</v>
      </c>
      <c r="AF567" s="23">
        <v>3006000</v>
      </c>
      <c r="AG567" s="23">
        <v>2065505</v>
      </c>
      <c r="AH567" s="23">
        <v>1002000</v>
      </c>
      <c r="AI567" s="23">
        <v>688501</v>
      </c>
      <c r="AJ567" s="12">
        <v>508</v>
      </c>
      <c r="AK567" s="12">
        <v>1849</v>
      </c>
      <c r="AL567" s="23">
        <v>95779</v>
      </c>
      <c r="AM567" s="23">
        <v>0</v>
      </c>
      <c r="AN567" s="23" t="s">
        <v>263</v>
      </c>
      <c r="AO567" s="23" t="s">
        <v>2523</v>
      </c>
      <c r="AP567" s="12" t="s">
        <v>2523</v>
      </c>
      <c r="AQ567" s="27" t="s">
        <v>2523</v>
      </c>
      <c r="AR567" s="11">
        <f t="shared" si="8"/>
        <v>2065505</v>
      </c>
    </row>
    <row r="568" spans="1:44" ht="15.6" x14ac:dyDescent="0.3">
      <c r="A568" s="12" t="s">
        <v>4567</v>
      </c>
      <c r="B568" s="12" t="s">
        <v>1558</v>
      </c>
      <c r="D568" s="17">
        <v>41992</v>
      </c>
      <c r="E568" s="12">
        <v>2014</v>
      </c>
      <c r="F568" s="12" t="s">
        <v>4568</v>
      </c>
      <c r="G568" s="12" t="s">
        <v>4569</v>
      </c>
      <c r="H568" s="12" t="s">
        <v>72</v>
      </c>
      <c r="I568" s="12" t="s">
        <v>4570</v>
      </c>
      <c r="J568" s="12">
        <v>2</v>
      </c>
      <c r="K568" s="12" t="s">
        <v>4571</v>
      </c>
      <c r="L568" s="12" t="s">
        <v>2116</v>
      </c>
      <c r="M568" s="12" t="s">
        <v>4572</v>
      </c>
      <c r="N568" s="12" t="s">
        <v>4573</v>
      </c>
      <c r="O568" s="12" t="s">
        <v>4574</v>
      </c>
      <c r="P568" s="12" t="s">
        <v>4575</v>
      </c>
      <c r="Q568" s="12">
        <v>322121</v>
      </c>
      <c r="R568" s="12"/>
      <c r="S568" s="12" t="s">
        <v>1565</v>
      </c>
      <c r="T568" s="12"/>
      <c r="U568" s="12" t="s">
        <v>1566</v>
      </c>
      <c r="V568" s="27">
        <v>12000000</v>
      </c>
      <c r="W568" s="12" t="s">
        <v>157</v>
      </c>
      <c r="X568" s="12" t="s">
        <v>157</v>
      </c>
      <c r="Y568" s="12" t="s">
        <v>143</v>
      </c>
      <c r="Z568" s="12">
        <v>800</v>
      </c>
      <c r="AA568" s="12">
        <v>51344</v>
      </c>
      <c r="AB568" s="12">
        <v>50000000</v>
      </c>
      <c r="AC568" s="12" t="s">
        <v>157</v>
      </c>
      <c r="AD568" s="12">
        <v>10</v>
      </c>
      <c r="AE568" s="12" t="s">
        <v>9</v>
      </c>
      <c r="AF568" s="12">
        <v>0</v>
      </c>
      <c r="AG568" s="12">
        <v>12000000</v>
      </c>
      <c r="AH568" s="12" t="s">
        <v>157</v>
      </c>
      <c r="AI568" s="12" t="s">
        <v>157</v>
      </c>
      <c r="AJ568" s="12" t="s">
        <v>143</v>
      </c>
      <c r="AK568" s="12">
        <v>913</v>
      </c>
      <c r="AL568" s="12">
        <v>84199</v>
      </c>
      <c r="AM568" s="12">
        <v>56061738</v>
      </c>
      <c r="AN568" s="12">
        <v>0</v>
      </c>
      <c r="AO568" s="12">
        <v>364086</v>
      </c>
      <c r="AP568" s="12" t="s">
        <v>4576</v>
      </c>
      <c r="AQ568" s="12">
        <v>248421</v>
      </c>
    </row>
    <row r="569" spans="1:44" ht="15.6" x14ac:dyDescent="0.3">
      <c r="A569" s="5" t="s">
        <v>4577</v>
      </c>
      <c r="B569" s="6" t="s">
        <v>8</v>
      </c>
      <c r="C569" s="7" t="s">
        <v>57</v>
      </c>
      <c r="D569" s="31">
        <v>41277</v>
      </c>
      <c r="E569" s="7">
        <v>2013</v>
      </c>
      <c r="F569" s="7" t="s">
        <v>4578</v>
      </c>
      <c r="G569" s="7" t="s">
        <v>4579</v>
      </c>
      <c r="H569" s="7" t="s">
        <v>2660</v>
      </c>
      <c r="I569" s="7" t="s">
        <v>90</v>
      </c>
      <c r="J569" s="8">
        <v>2</v>
      </c>
      <c r="K569" s="7" t="s">
        <v>4580</v>
      </c>
      <c r="L569" s="7" t="s">
        <v>57</v>
      </c>
      <c r="M569" s="7" t="s">
        <v>4581</v>
      </c>
      <c r="N569" s="7" t="s">
        <v>4582</v>
      </c>
      <c r="O569" s="7" t="s">
        <v>4583</v>
      </c>
      <c r="P569" s="7" t="s">
        <v>4584</v>
      </c>
      <c r="Q569" s="7">
        <v>523130</v>
      </c>
      <c r="R569" s="7" t="s">
        <v>65</v>
      </c>
      <c r="S569" s="7" t="s">
        <v>717</v>
      </c>
      <c r="T569" s="7" t="s">
        <v>65</v>
      </c>
      <c r="U569" s="7" t="s">
        <v>2661</v>
      </c>
      <c r="V569" s="24">
        <v>60000</v>
      </c>
      <c r="W569" s="11"/>
      <c r="X569" s="11"/>
      <c r="Y569" s="7">
        <v>34</v>
      </c>
      <c r="Z569" s="7">
        <v>0</v>
      </c>
      <c r="AA569" s="29">
        <v>26468</v>
      </c>
      <c r="AB569" s="29">
        <v>4230000</v>
      </c>
      <c r="AC569" s="6"/>
      <c r="AD569" s="6">
        <v>3</v>
      </c>
      <c r="AE569" s="7" t="s">
        <v>10</v>
      </c>
      <c r="AF569" s="21">
        <v>0</v>
      </c>
      <c r="AG569" s="21">
        <v>0</v>
      </c>
      <c r="AH569" s="15"/>
      <c r="AI569" s="15"/>
      <c r="AJ569" s="7">
        <v>0</v>
      </c>
      <c r="AK569" s="7">
        <v>0</v>
      </c>
      <c r="AL569" s="29">
        <v>0</v>
      </c>
      <c r="AM569" s="29">
        <v>0</v>
      </c>
      <c r="AN569" s="29">
        <v>0</v>
      </c>
      <c r="AO569" s="29">
        <v>60000</v>
      </c>
      <c r="AP569" s="9" t="s">
        <v>68</v>
      </c>
      <c r="AQ569" s="9">
        <v>0</v>
      </c>
      <c r="AR569" s="11">
        <v>0</v>
      </c>
    </row>
    <row r="570" spans="1:44" ht="15.6" x14ac:dyDescent="0.3">
      <c r="A570" s="5" t="s">
        <v>4585</v>
      </c>
      <c r="B570" s="6" t="s">
        <v>8</v>
      </c>
      <c r="C570" s="7" t="s">
        <v>57</v>
      </c>
      <c r="D570" s="31">
        <v>41277</v>
      </c>
      <c r="E570" s="7">
        <v>2013</v>
      </c>
      <c r="F570" s="7" t="s">
        <v>4586</v>
      </c>
      <c r="G570" s="7" t="s">
        <v>4587</v>
      </c>
      <c r="H570" s="7" t="s">
        <v>2660</v>
      </c>
      <c r="I570" s="7" t="s">
        <v>1422</v>
      </c>
      <c r="J570" s="8">
        <v>1</v>
      </c>
      <c r="K570" s="7" t="s">
        <v>4588</v>
      </c>
      <c r="L570" s="7" t="s">
        <v>72</v>
      </c>
      <c r="M570" s="7" t="s">
        <v>4589</v>
      </c>
      <c r="N570" s="7">
        <v>28645</v>
      </c>
      <c r="O570" s="7" t="s">
        <v>4590</v>
      </c>
      <c r="P570" s="7" t="s">
        <v>4591</v>
      </c>
      <c r="Q570" s="7">
        <v>325412</v>
      </c>
      <c r="R570" s="7" t="s">
        <v>65</v>
      </c>
      <c r="S570" s="7" t="s">
        <v>77</v>
      </c>
      <c r="T570" s="7" t="s">
        <v>65</v>
      </c>
      <c r="U570" s="7" t="s">
        <v>67</v>
      </c>
      <c r="V570" s="24">
        <v>189000</v>
      </c>
      <c r="W570" s="11"/>
      <c r="X570" s="11"/>
      <c r="Y570" s="7">
        <v>34</v>
      </c>
      <c r="Z570" s="7">
        <v>47</v>
      </c>
      <c r="AA570" s="29">
        <v>42640</v>
      </c>
      <c r="AB570" s="29">
        <v>7650000</v>
      </c>
      <c r="AC570" s="6"/>
      <c r="AD570" s="6">
        <v>3</v>
      </c>
      <c r="AE570" s="7" t="s">
        <v>11</v>
      </c>
      <c r="AF570" s="21">
        <v>0</v>
      </c>
      <c r="AG570" s="21">
        <v>189000</v>
      </c>
      <c r="AH570" s="15"/>
      <c r="AI570" s="15"/>
      <c r="AJ570" s="7">
        <v>57</v>
      </c>
      <c r="AK570" s="7">
        <v>47</v>
      </c>
      <c r="AL570" s="29">
        <v>956</v>
      </c>
      <c r="AM570" s="29">
        <v>7764607</v>
      </c>
      <c r="AN570" s="29">
        <v>0</v>
      </c>
      <c r="AO570" s="29">
        <v>189382</v>
      </c>
      <c r="AP570" s="9" t="s">
        <v>3180</v>
      </c>
      <c r="AQ570" s="9">
        <v>284000</v>
      </c>
      <c r="AR570" s="11">
        <v>189000</v>
      </c>
    </row>
    <row r="571" spans="1:44" ht="15.6" x14ac:dyDescent="0.3">
      <c r="A571" s="5" t="s">
        <v>4592</v>
      </c>
      <c r="B571" s="6" t="s">
        <v>8</v>
      </c>
      <c r="C571" s="7" t="s">
        <v>57</v>
      </c>
      <c r="D571" s="31">
        <v>41299</v>
      </c>
      <c r="E571" s="7">
        <v>2013</v>
      </c>
      <c r="F571" s="7" t="s">
        <v>4593</v>
      </c>
      <c r="G571" s="7" t="s">
        <v>4594</v>
      </c>
      <c r="H571" s="7" t="s">
        <v>2660</v>
      </c>
      <c r="I571" s="7" t="s">
        <v>690</v>
      </c>
      <c r="J571" s="8">
        <v>2</v>
      </c>
      <c r="K571" s="7" t="s">
        <v>4595</v>
      </c>
      <c r="L571" s="7" t="s">
        <v>57</v>
      </c>
      <c r="M571" s="7" t="s">
        <v>4596</v>
      </c>
      <c r="N571" s="7" t="s">
        <v>4597</v>
      </c>
      <c r="O571" s="7" t="s">
        <v>4598</v>
      </c>
      <c r="P571" s="7" t="s">
        <v>4599</v>
      </c>
      <c r="Q571" s="7">
        <v>325611</v>
      </c>
      <c r="R571" s="7" t="s">
        <v>65</v>
      </c>
      <c r="S571" s="7" t="s">
        <v>77</v>
      </c>
      <c r="T571" s="7" t="s">
        <v>65</v>
      </c>
      <c r="U571" s="7" t="s">
        <v>4600</v>
      </c>
      <c r="V571" s="24">
        <v>300000</v>
      </c>
      <c r="W571" s="11"/>
      <c r="X571" s="11"/>
      <c r="Y571" s="7">
        <v>81</v>
      </c>
      <c r="Z571" s="7">
        <v>0</v>
      </c>
      <c r="AA571" s="29">
        <v>30264</v>
      </c>
      <c r="AB571" s="29">
        <v>19800000</v>
      </c>
      <c r="AC571" s="6"/>
      <c r="AD571" s="6">
        <v>3</v>
      </c>
      <c r="AE571" s="7" t="s">
        <v>10</v>
      </c>
      <c r="AF571" s="21">
        <v>0</v>
      </c>
      <c r="AG571" s="21">
        <v>0</v>
      </c>
      <c r="AH571" s="15"/>
      <c r="AI571" s="15"/>
      <c r="AJ571" s="7">
        <v>0</v>
      </c>
      <c r="AK571" s="7">
        <v>0</v>
      </c>
      <c r="AL571" s="29">
        <v>0</v>
      </c>
      <c r="AM571" s="29">
        <v>0</v>
      </c>
      <c r="AN571" s="29">
        <v>0</v>
      </c>
      <c r="AO571" s="29">
        <v>3063488</v>
      </c>
      <c r="AP571" s="9" t="s">
        <v>4601</v>
      </c>
      <c r="AQ571" s="9">
        <v>0</v>
      </c>
      <c r="AR571" s="11">
        <v>0</v>
      </c>
    </row>
    <row r="572" spans="1:44" ht="15.6" x14ac:dyDescent="0.3">
      <c r="A572" s="5" t="s">
        <v>4602</v>
      </c>
      <c r="B572" s="6" t="s">
        <v>8</v>
      </c>
      <c r="C572" s="7" t="s">
        <v>57</v>
      </c>
      <c r="D572" s="31">
        <v>41304</v>
      </c>
      <c r="E572" s="7">
        <v>2013</v>
      </c>
      <c r="F572" s="7" t="s">
        <v>4603</v>
      </c>
      <c r="G572" s="7" t="s">
        <v>4604</v>
      </c>
      <c r="H572" s="7" t="s">
        <v>2660</v>
      </c>
      <c r="I572" s="7" t="s">
        <v>701</v>
      </c>
      <c r="J572" s="8">
        <v>3</v>
      </c>
      <c r="K572" s="7" t="s">
        <v>4605</v>
      </c>
      <c r="L572" s="7" t="s">
        <v>72</v>
      </c>
      <c r="M572" s="7" t="s">
        <v>4606</v>
      </c>
      <c r="N572" s="7" t="s">
        <v>4607</v>
      </c>
      <c r="O572" s="7" t="s">
        <v>4608</v>
      </c>
      <c r="P572" s="7" t="s">
        <v>4609</v>
      </c>
      <c r="Q572" s="7">
        <v>325413</v>
      </c>
      <c r="R572" s="7" t="s">
        <v>65</v>
      </c>
      <c r="S572" s="7" t="s">
        <v>77</v>
      </c>
      <c r="T572" s="7" t="s">
        <v>65</v>
      </c>
      <c r="U572" s="7" t="s">
        <v>4610</v>
      </c>
      <c r="V572" s="24">
        <v>220000</v>
      </c>
      <c r="W572" s="11"/>
      <c r="X572" s="11"/>
      <c r="Y572" s="7">
        <v>40</v>
      </c>
      <c r="Z572" s="7">
        <v>642</v>
      </c>
      <c r="AA572" s="29">
        <v>46904</v>
      </c>
      <c r="AB572" s="29">
        <v>43470000</v>
      </c>
      <c r="AC572" s="6"/>
      <c r="AD572" s="6">
        <v>3</v>
      </c>
      <c r="AE572" s="10" t="s">
        <v>11</v>
      </c>
      <c r="AF572" s="21">
        <v>0</v>
      </c>
      <c r="AG572" s="21">
        <v>220000</v>
      </c>
      <c r="AH572" s="15"/>
      <c r="AI572" s="15"/>
      <c r="AJ572" s="7">
        <v>171</v>
      </c>
      <c r="AK572" s="7">
        <v>642</v>
      </c>
      <c r="AL572" s="29">
        <v>1502</v>
      </c>
      <c r="AM572" s="29">
        <v>52000000</v>
      </c>
      <c r="AN572" s="29">
        <v>0</v>
      </c>
      <c r="AO572" s="29">
        <v>400000</v>
      </c>
      <c r="AP572" s="9" t="s">
        <v>68</v>
      </c>
      <c r="AQ572" s="9">
        <v>0</v>
      </c>
      <c r="AR572" s="11">
        <v>220000</v>
      </c>
    </row>
    <row r="573" spans="1:44" ht="15.6" x14ac:dyDescent="0.3">
      <c r="A573" s="5" t="s">
        <v>4611</v>
      </c>
      <c r="B573" s="6" t="s">
        <v>8</v>
      </c>
      <c r="C573" s="7" t="s">
        <v>72</v>
      </c>
      <c r="D573" s="31">
        <v>41306</v>
      </c>
      <c r="E573" s="7">
        <v>2013</v>
      </c>
      <c r="F573" s="7" t="s">
        <v>4612</v>
      </c>
      <c r="G573" s="7" t="s">
        <v>4613</v>
      </c>
      <c r="H573" s="7" t="s">
        <v>57</v>
      </c>
      <c r="I573" s="7" t="s">
        <v>173</v>
      </c>
      <c r="J573" s="8">
        <v>2</v>
      </c>
      <c r="K573" s="7" t="s">
        <v>4614</v>
      </c>
      <c r="L573" s="7" t="s">
        <v>57</v>
      </c>
      <c r="M573" s="7" t="s">
        <v>4615</v>
      </c>
      <c r="N573" s="7">
        <v>28150</v>
      </c>
      <c r="O573" s="7" t="s">
        <v>4616</v>
      </c>
      <c r="P573" s="7" t="s">
        <v>4617</v>
      </c>
      <c r="Q573" s="7">
        <v>331521</v>
      </c>
      <c r="R573" s="7" t="s">
        <v>65</v>
      </c>
      <c r="S573" s="7" t="s">
        <v>77</v>
      </c>
      <c r="T573" s="7" t="s">
        <v>65</v>
      </c>
      <c r="U573" s="7" t="s">
        <v>67</v>
      </c>
      <c r="V573" s="24">
        <v>705000</v>
      </c>
      <c r="W573" s="11"/>
      <c r="X573" s="11"/>
      <c r="Y573" s="7">
        <v>170</v>
      </c>
      <c r="Z573" s="7">
        <v>0</v>
      </c>
      <c r="AA573" s="29">
        <v>38532</v>
      </c>
      <c r="AB573" s="29">
        <v>40561660</v>
      </c>
      <c r="AC573" s="6"/>
      <c r="AD573" s="6">
        <v>5</v>
      </c>
      <c r="AE573" s="10" t="s">
        <v>9</v>
      </c>
      <c r="AF573" s="21">
        <v>83000</v>
      </c>
      <c r="AG573" s="21">
        <v>622000</v>
      </c>
      <c r="AH573" s="15"/>
      <c r="AI573" s="15"/>
      <c r="AJ573" s="7">
        <v>128</v>
      </c>
      <c r="AK573" s="7">
        <v>0</v>
      </c>
      <c r="AL573" s="29">
        <v>885</v>
      </c>
      <c r="AM573" s="29">
        <v>50692628</v>
      </c>
      <c r="AN573" s="29">
        <v>0</v>
      </c>
      <c r="AO573" s="29">
        <v>4377516</v>
      </c>
      <c r="AP573" s="9" t="s">
        <v>4618</v>
      </c>
      <c r="AQ573" s="9">
        <v>1556411</v>
      </c>
      <c r="AR573" s="11">
        <v>622000</v>
      </c>
    </row>
    <row r="574" spans="1:44" ht="15.6" x14ac:dyDescent="0.3">
      <c r="A574" s="5" t="s">
        <v>4619</v>
      </c>
      <c r="B574" s="6" t="s">
        <v>8</v>
      </c>
      <c r="C574" s="7" t="s">
        <v>57</v>
      </c>
      <c r="D574" s="31">
        <v>41309</v>
      </c>
      <c r="E574" s="7">
        <v>2013</v>
      </c>
      <c r="F574" s="7" t="s">
        <v>4620</v>
      </c>
      <c r="G574" s="7" t="s">
        <v>4621</v>
      </c>
      <c r="H574" s="7" t="s">
        <v>2660</v>
      </c>
      <c r="I574" s="7" t="s">
        <v>1017</v>
      </c>
      <c r="J574" s="8">
        <v>1</v>
      </c>
      <c r="K574" s="7" t="s">
        <v>4622</v>
      </c>
      <c r="L574" s="7" t="s">
        <v>57</v>
      </c>
      <c r="M574" s="7" t="s">
        <v>4623</v>
      </c>
      <c r="N574" s="7" t="s">
        <v>4624</v>
      </c>
      <c r="O574" s="7" t="s">
        <v>4625</v>
      </c>
      <c r="P574" s="7" t="s">
        <v>2660</v>
      </c>
      <c r="Q574" s="7">
        <v>332311</v>
      </c>
      <c r="R574" s="7" t="s">
        <v>65</v>
      </c>
      <c r="S574" s="7" t="s">
        <v>77</v>
      </c>
      <c r="T574" s="7" t="s">
        <v>65</v>
      </c>
      <c r="U574" s="7" t="s">
        <v>2661</v>
      </c>
      <c r="V574" s="24">
        <v>100000</v>
      </c>
      <c r="W574" s="11"/>
      <c r="X574" s="11"/>
      <c r="Y574" s="7">
        <v>26</v>
      </c>
      <c r="Z574" s="7">
        <v>10</v>
      </c>
      <c r="AA574" s="29">
        <v>34684</v>
      </c>
      <c r="AB574" s="29">
        <v>1980000</v>
      </c>
      <c r="AC574" s="6"/>
      <c r="AD574" s="6">
        <v>3</v>
      </c>
      <c r="AE574" s="7" t="s">
        <v>10</v>
      </c>
      <c r="AF574" s="21">
        <v>0</v>
      </c>
      <c r="AG574" s="21">
        <v>0</v>
      </c>
      <c r="AH574" s="15"/>
      <c r="AI574" s="15"/>
      <c r="AJ574" s="7">
        <v>0</v>
      </c>
      <c r="AK574" s="7">
        <v>10</v>
      </c>
      <c r="AL574" s="29">
        <v>0</v>
      </c>
      <c r="AM574" s="29">
        <v>0</v>
      </c>
      <c r="AN574" s="29">
        <v>0</v>
      </c>
      <c r="AO574" s="29">
        <v>187000</v>
      </c>
      <c r="AP574" s="9" t="s">
        <v>4626</v>
      </c>
      <c r="AQ574" s="9">
        <v>0</v>
      </c>
      <c r="AR574" s="11">
        <v>0</v>
      </c>
    </row>
    <row r="575" spans="1:44" ht="15.6" x14ac:dyDescent="0.3">
      <c r="A575" s="5" t="s">
        <v>4627</v>
      </c>
      <c r="B575" s="6" t="s">
        <v>8</v>
      </c>
      <c r="C575" s="7" t="s">
        <v>57</v>
      </c>
      <c r="D575" s="31">
        <v>41324</v>
      </c>
      <c r="E575" s="7">
        <v>2013</v>
      </c>
      <c r="F575" s="7" t="s">
        <v>4628</v>
      </c>
      <c r="G575" s="7" t="s">
        <v>4629</v>
      </c>
      <c r="H575" s="7" t="s">
        <v>2660</v>
      </c>
      <c r="I575" s="7" t="s">
        <v>2318</v>
      </c>
      <c r="J575" s="8">
        <v>2</v>
      </c>
      <c r="K575" s="7" t="s">
        <v>4630</v>
      </c>
      <c r="L575" s="7" t="s">
        <v>57</v>
      </c>
      <c r="M575" s="7" t="s">
        <v>4631</v>
      </c>
      <c r="N575" s="7" t="s">
        <v>4632</v>
      </c>
      <c r="O575" s="7" t="s">
        <v>4633</v>
      </c>
      <c r="P575" s="7" t="s">
        <v>4634</v>
      </c>
      <c r="Q575" s="7">
        <v>333415</v>
      </c>
      <c r="R575" s="7" t="s">
        <v>65</v>
      </c>
      <c r="S575" s="7" t="s">
        <v>77</v>
      </c>
      <c r="T575" s="7" t="s">
        <v>65</v>
      </c>
      <c r="U575" s="7" t="s">
        <v>2661</v>
      </c>
      <c r="V575" s="24">
        <v>75000</v>
      </c>
      <c r="W575" s="11"/>
      <c r="X575" s="11"/>
      <c r="Y575" s="7">
        <v>52</v>
      </c>
      <c r="Z575" s="7">
        <v>0</v>
      </c>
      <c r="AA575" s="29">
        <v>34476</v>
      </c>
      <c r="AB575" s="29">
        <v>3240000</v>
      </c>
      <c r="AC575" s="6"/>
      <c r="AD575" s="6">
        <v>3</v>
      </c>
      <c r="AE575" s="7" t="s">
        <v>11</v>
      </c>
      <c r="AF575" s="21">
        <v>0</v>
      </c>
      <c r="AG575" s="21">
        <v>18750</v>
      </c>
      <c r="AH575" s="15"/>
      <c r="AI575" s="15"/>
      <c r="AJ575" s="7">
        <v>28</v>
      </c>
      <c r="AK575" s="7">
        <v>0</v>
      </c>
      <c r="AL575" s="29">
        <v>929</v>
      </c>
      <c r="AM575" s="29">
        <v>660596</v>
      </c>
      <c r="AN575" s="29">
        <v>3000</v>
      </c>
      <c r="AO575" s="29">
        <v>75000</v>
      </c>
      <c r="AP575" s="9" t="s">
        <v>68</v>
      </c>
      <c r="AQ575" s="9">
        <v>25000</v>
      </c>
      <c r="AR575" s="11">
        <v>15750</v>
      </c>
    </row>
    <row r="576" spans="1:44" ht="15.6" x14ac:dyDescent="0.3">
      <c r="A576" s="5" t="s">
        <v>4635</v>
      </c>
      <c r="B576" s="6" t="s">
        <v>8</v>
      </c>
      <c r="C576" s="7" t="s">
        <v>57</v>
      </c>
      <c r="D576" s="31">
        <v>41325</v>
      </c>
      <c r="E576" s="7">
        <v>2013</v>
      </c>
      <c r="F576" s="7" t="s">
        <v>4636</v>
      </c>
      <c r="G576" s="7" t="s">
        <v>4637</v>
      </c>
      <c r="H576" s="7" t="s">
        <v>2660</v>
      </c>
      <c r="I576" s="7" t="s">
        <v>213</v>
      </c>
      <c r="J576" s="8">
        <v>2</v>
      </c>
      <c r="K576" s="7" t="s">
        <v>4638</v>
      </c>
      <c r="L576" s="7" t="s">
        <v>72</v>
      </c>
      <c r="M576" s="7" t="s">
        <v>4639</v>
      </c>
      <c r="N576" s="7" t="s">
        <v>4640</v>
      </c>
      <c r="O576" s="7" t="s">
        <v>4641</v>
      </c>
      <c r="P576" s="7" t="s">
        <v>4642</v>
      </c>
      <c r="Q576" s="7">
        <v>325998</v>
      </c>
      <c r="R576" s="7" t="s">
        <v>65</v>
      </c>
      <c r="S576" s="7" t="s">
        <v>77</v>
      </c>
      <c r="T576" s="7" t="s">
        <v>65</v>
      </c>
      <c r="U576" s="7" t="s">
        <v>2661</v>
      </c>
      <c r="V576" s="24">
        <v>235000</v>
      </c>
      <c r="W576" s="11"/>
      <c r="X576" s="11"/>
      <c r="Y576" s="7">
        <v>111</v>
      </c>
      <c r="Z576" s="7">
        <v>156</v>
      </c>
      <c r="AA576" s="29">
        <v>37960</v>
      </c>
      <c r="AB576" s="29">
        <v>23400000</v>
      </c>
      <c r="AC576" s="6"/>
      <c r="AD576" s="6">
        <v>3</v>
      </c>
      <c r="AE576" s="7" t="s">
        <v>10</v>
      </c>
      <c r="AF576" s="21">
        <v>0</v>
      </c>
      <c r="AG576" s="21">
        <v>0</v>
      </c>
      <c r="AH576" s="15"/>
      <c r="AI576" s="15"/>
      <c r="AJ576" s="7">
        <v>0</v>
      </c>
      <c r="AK576" s="7">
        <v>156</v>
      </c>
      <c r="AL576" s="29">
        <v>0</v>
      </c>
      <c r="AM576" s="29">
        <v>0</v>
      </c>
      <c r="AN576" s="29">
        <v>0</v>
      </c>
      <c r="AO576" s="29">
        <v>272805</v>
      </c>
      <c r="AP576" s="9" t="s">
        <v>68</v>
      </c>
      <c r="AQ576" s="9">
        <v>0</v>
      </c>
      <c r="AR576" s="11">
        <v>0</v>
      </c>
    </row>
    <row r="577" spans="1:44" ht="15.6" x14ac:dyDescent="0.3">
      <c r="A577" s="5" t="s">
        <v>4643</v>
      </c>
      <c r="B577" s="6" t="s">
        <v>8</v>
      </c>
      <c r="C577" s="7" t="s">
        <v>57</v>
      </c>
      <c r="D577" s="31">
        <v>41326</v>
      </c>
      <c r="E577" s="7">
        <v>2013</v>
      </c>
      <c r="F577" s="7" t="s">
        <v>4644</v>
      </c>
      <c r="G577" s="7" t="s">
        <v>4645</v>
      </c>
      <c r="H577" s="7" t="s">
        <v>72</v>
      </c>
      <c r="I577" s="7" t="s">
        <v>354</v>
      </c>
      <c r="J577" s="8">
        <v>1</v>
      </c>
      <c r="K577" s="7" t="s">
        <v>4646</v>
      </c>
      <c r="L577" s="7" t="s">
        <v>57</v>
      </c>
      <c r="M577" s="7" t="s">
        <v>4647</v>
      </c>
      <c r="N577" s="7" t="s">
        <v>4648</v>
      </c>
      <c r="O577" s="7" t="s">
        <v>4649</v>
      </c>
      <c r="P577" s="7" t="s">
        <v>4650</v>
      </c>
      <c r="Q577" s="7">
        <v>311411</v>
      </c>
      <c r="R577" s="7" t="s">
        <v>65</v>
      </c>
      <c r="S577" s="7" t="s">
        <v>77</v>
      </c>
      <c r="T577" s="7" t="s">
        <v>65</v>
      </c>
      <c r="U577" s="7" t="s">
        <v>2129</v>
      </c>
      <c r="V577" s="24">
        <v>500000</v>
      </c>
      <c r="W577" s="11"/>
      <c r="X577" s="11"/>
      <c r="Y577" s="7">
        <v>134</v>
      </c>
      <c r="Z577" s="7">
        <v>0</v>
      </c>
      <c r="AA577" s="29">
        <v>23400</v>
      </c>
      <c r="AB577" s="29">
        <v>16000000</v>
      </c>
      <c r="AC577" s="6"/>
      <c r="AD577" s="6">
        <v>3</v>
      </c>
      <c r="AE577" s="6" t="s">
        <v>11</v>
      </c>
      <c r="AF577" s="15">
        <v>0</v>
      </c>
      <c r="AG577" s="21">
        <v>250000</v>
      </c>
      <c r="AH577" s="15"/>
      <c r="AI577" s="15"/>
      <c r="AJ577" s="7">
        <v>83</v>
      </c>
      <c r="AK577" s="7">
        <v>0</v>
      </c>
      <c r="AL577" s="29">
        <v>452</v>
      </c>
      <c r="AM577" s="29">
        <v>9704335</v>
      </c>
      <c r="AN577" s="29">
        <v>0</v>
      </c>
      <c r="AO577" s="29">
        <v>777000</v>
      </c>
      <c r="AP577" s="9" t="s">
        <v>4651</v>
      </c>
      <c r="AQ577" s="9">
        <v>30522</v>
      </c>
      <c r="AR577" s="11">
        <v>250000</v>
      </c>
    </row>
    <row r="578" spans="1:44" ht="15.6" x14ac:dyDescent="0.3">
      <c r="A578" s="5" t="s">
        <v>4652</v>
      </c>
      <c r="B578" s="6" t="s">
        <v>8</v>
      </c>
      <c r="C578" s="7" t="s">
        <v>57</v>
      </c>
      <c r="D578" s="31">
        <v>41332</v>
      </c>
      <c r="E578" s="7">
        <v>2013</v>
      </c>
      <c r="F578" s="7" t="s">
        <v>4653</v>
      </c>
      <c r="G578" s="7" t="s">
        <v>4654</v>
      </c>
      <c r="H578" s="7" t="s">
        <v>2660</v>
      </c>
      <c r="I578" s="7" t="s">
        <v>213</v>
      </c>
      <c r="J578" s="8">
        <v>2</v>
      </c>
      <c r="K578" s="7" t="s">
        <v>4655</v>
      </c>
      <c r="L578" s="7" t="s">
        <v>72</v>
      </c>
      <c r="M578" s="7" t="s">
        <v>4656</v>
      </c>
      <c r="N578" s="7" t="s">
        <v>4657</v>
      </c>
      <c r="O578" s="7" t="s">
        <v>4658</v>
      </c>
      <c r="P578" s="7" t="s">
        <v>4659</v>
      </c>
      <c r="Q578" s="7">
        <v>326111</v>
      </c>
      <c r="R578" s="7" t="s">
        <v>65</v>
      </c>
      <c r="S578" s="7" t="s">
        <v>77</v>
      </c>
      <c r="T578" s="7" t="s">
        <v>65</v>
      </c>
      <c r="U578" s="7" t="s">
        <v>427</v>
      </c>
      <c r="V578" s="24">
        <v>61500</v>
      </c>
      <c r="W578" s="11"/>
      <c r="X578" s="11"/>
      <c r="Y578" s="7">
        <v>37</v>
      </c>
      <c r="Z578" s="7">
        <v>123</v>
      </c>
      <c r="AA578" s="29">
        <v>32812</v>
      </c>
      <c r="AB578" s="29">
        <v>3900000</v>
      </c>
      <c r="AC578" s="6"/>
      <c r="AD578" s="6">
        <v>3</v>
      </c>
      <c r="AE578" s="10" t="s">
        <v>11</v>
      </c>
      <c r="AF578" s="21">
        <v>0</v>
      </c>
      <c r="AG578" s="21">
        <v>46125</v>
      </c>
      <c r="AH578" s="15"/>
      <c r="AI578" s="15"/>
      <c r="AJ578" s="7">
        <v>38</v>
      </c>
      <c r="AK578" s="7">
        <v>123</v>
      </c>
      <c r="AL578" s="29">
        <v>781</v>
      </c>
      <c r="AM578" s="29">
        <v>2174697</v>
      </c>
      <c r="AN578" s="29">
        <v>0</v>
      </c>
      <c r="AO578" s="29">
        <v>61500</v>
      </c>
      <c r="AP578" s="9" t="s">
        <v>68</v>
      </c>
      <c r="AQ578" s="9">
        <v>6591</v>
      </c>
      <c r="AR578" s="11">
        <v>46125</v>
      </c>
    </row>
    <row r="579" spans="1:44" ht="15.6" x14ac:dyDescent="0.3">
      <c r="A579" s="5" t="s">
        <v>4660</v>
      </c>
      <c r="B579" s="6" t="s">
        <v>8</v>
      </c>
      <c r="C579" s="7" t="s">
        <v>57</v>
      </c>
      <c r="D579" s="31">
        <v>41332</v>
      </c>
      <c r="E579" s="7">
        <v>2013</v>
      </c>
      <c r="F579" s="7" t="s">
        <v>4661</v>
      </c>
      <c r="G579" s="7" t="s">
        <v>4662</v>
      </c>
      <c r="H579" s="7" t="s">
        <v>72</v>
      </c>
      <c r="I579" s="7" t="s">
        <v>1237</v>
      </c>
      <c r="J579" s="8">
        <v>1</v>
      </c>
      <c r="K579" s="7" t="s">
        <v>4663</v>
      </c>
      <c r="L579" s="7" t="s">
        <v>72</v>
      </c>
      <c r="M579" s="7" t="s">
        <v>4664</v>
      </c>
      <c r="N579" s="7">
        <v>27048</v>
      </c>
      <c r="O579" s="7" t="s">
        <v>4665</v>
      </c>
      <c r="P579" s="7" t="s">
        <v>4666</v>
      </c>
      <c r="Q579" s="7">
        <v>321900</v>
      </c>
      <c r="R579" s="7" t="s">
        <v>65</v>
      </c>
      <c r="S579" s="7" t="s">
        <v>77</v>
      </c>
      <c r="T579" s="7" t="s">
        <v>65</v>
      </c>
      <c r="U579" s="7" t="s">
        <v>2661</v>
      </c>
      <c r="V579" s="24">
        <v>13000</v>
      </c>
      <c r="W579" s="11"/>
      <c r="X579" s="11"/>
      <c r="Y579" s="7">
        <v>10</v>
      </c>
      <c r="Z579" s="7">
        <v>74</v>
      </c>
      <c r="AA579" s="29">
        <v>25480</v>
      </c>
      <c r="AB579" s="29">
        <v>450000</v>
      </c>
      <c r="AC579" s="6"/>
      <c r="AD579" s="6">
        <v>3</v>
      </c>
      <c r="AE579" s="7" t="s">
        <v>10</v>
      </c>
      <c r="AF579" s="21">
        <v>0</v>
      </c>
      <c r="AG579" s="21">
        <v>0</v>
      </c>
      <c r="AH579" s="15"/>
      <c r="AI579" s="15"/>
      <c r="AJ579" s="7">
        <v>2</v>
      </c>
      <c r="AK579" s="7">
        <v>74</v>
      </c>
      <c r="AL579" s="29">
        <v>1588</v>
      </c>
      <c r="AM579" s="29">
        <v>500000</v>
      </c>
      <c r="AN579" s="29">
        <v>0</v>
      </c>
      <c r="AO579" s="29">
        <v>26063</v>
      </c>
      <c r="AP579" s="9" t="s">
        <v>68</v>
      </c>
      <c r="AQ579" s="9">
        <v>13000</v>
      </c>
      <c r="AR579" s="11">
        <v>0</v>
      </c>
    </row>
    <row r="580" spans="1:44" ht="15.6" x14ac:dyDescent="0.3">
      <c r="A580" s="5" t="s">
        <v>4667</v>
      </c>
      <c r="B580" s="6" t="s">
        <v>8</v>
      </c>
      <c r="C580" s="7" t="s">
        <v>57</v>
      </c>
      <c r="D580" s="31">
        <v>41337</v>
      </c>
      <c r="E580" s="7">
        <v>2013</v>
      </c>
      <c r="F580" s="7" t="s">
        <v>2214</v>
      </c>
      <c r="G580" s="7" t="s">
        <v>4668</v>
      </c>
      <c r="H580" s="7" t="s">
        <v>57</v>
      </c>
      <c r="I580" s="7" t="s">
        <v>3262</v>
      </c>
      <c r="J580" s="8">
        <v>2</v>
      </c>
      <c r="K580" s="7" t="s">
        <v>4669</v>
      </c>
      <c r="L580" s="7" t="s">
        <v>57</v>
      </c>
      <c r="M580" s="7" t="s">
        <v>4670</v>
      </c>
      <c r="N580" s="7" t="s">
        <v>4671</v>
      </c>
      <c r="O580" s="7" t="s">
        <v>4672</v>
      </c>
      <c r="P580" s="7" t="s">
        <v>4673</v>
      </c>
      <c r="Q580" s="7">
        <v>332996</v>
      </c>
      <c r="R580" s="7" t="s">
        <v>65</v>
      </c>
      <c r="S580" s="7" t="s">
        <v>77</v>
      </c>
      <c r="T580" s="7" t="s">
        <v>65</v>
      </c>
      <c r="U580" s="7" t="s">
        <v>1174</v>
      </c>
      <c r="V580" s="24">
        <v>56000</v>
      </c>
      <c r="W580" s="11"/>
      <c r="X580" s="11"/>
      <c r="Y580" s="7">
        <v>121</v>
      </c>
      <c r="Z580" s="7">
        <v>0</v>
      </c>
      <c r="AA580" s="29">
        <v>28912</v>
      </c>
      <c r="AB580" s="29">
        <v>3600000</v>
      </c>
      <c r="AC580" s="6"/>
      <c r="AD580" s="6">
        <v>3</v>
      </c>
      <c r="AE580" s="7" t="s">
        <v>10</v>
      </c>
      <c r="AF580" s="21">
        <v>0</v>
      </c>
      <c r="AG580" s="21">
        <v>0</v>
      </c>
      <c r="AH580" s="15"/>
      <c r="AI580" s="15"/>
      <c r="AJ580" s="7">
        <v>107</v>
      </c>
      <c r="AK580" s="7">
        <v>0</v>
      </c>
      <c r="AL580" s="29">
        <v>927</v>
      </c>
      <c r="AM580" s="29">
        <v>4371500</v>
      </c>
      <c r="AN580" s="29">
        <v>0</v>
      </c>
      <c r="AO580" s="29">
        <v>123000</v>
      </c>
      <c r="AP580" s="9" t="s">
        <v>68</v>
      </c>
      <c r="AQ580" s="9">
        <v>79082</v>
      </c>
      <c r="AR580" s="11">
        <v>0</v>
      </c>
    </row>
    <row r="581" spans="1:44" ht="15.6" x14ac:dyDescent="0.3">
      <c r="A581" s="5" t="s">
        <v>4674</v>
      </c>
      <c r="B581" s="6" t="s">
        <v>8</v>
      </c>
      <c r="C581" s="7" t="s">
        <v>57</v>
      </c>
      <c r="D581" s="31">
        <v>41338</v>
      </c>
      <c r="E581" s="7">
        <v>2013</v>
      </c>
      <c r="F581" s="7" t="s">
        <v>770</v>
      </c>
      <c r="G581" s="7" t="s">
        <v>4675</v>
      </c>
      <c r="H581" s="7" t="s">
        <v>72</v>
      </c>
      <c r="I581" s="7" t="s">
        <v>743</v>
      </c>
      <c r="J581" s="8">
        <v>3</v>
      </c>
      <c r="K581" s="7" t="s">
        <v>4676</v>
      </c>
      <c r="L581" s="7" t="s">
        <v>72</v>
      </c>
      <c r="M581" s="7" t="s">
        <v>4677</v>
      </c>
      <c r="N581" s="7" t="s">
        <v>4678</v>
      </c>
      <c r="O581" s="7" t="s">
        <v>4679</v>
      </c>
      <c r="P581" s="7" t="s">
        <v>4680</v>
      </c>
      <c r="Q581" s="7">
        <v>326199</v>
      </c>
      <c r="R581" s="7">
        <v>423990</v>
      </c>
      <c r="S581" s="7" t="s">
        <v>77</v>
      </c>
      <c r="T581" s="7" t="s">
        <v>859</v>
      </c>
      <c r="U581" s="7" t="s">
        <v>2129</v>
      </c>
      <c r="V581" s="24">
        <v>48000</v>
      </c>
      <c r="W581" s="11"/>
      <c r="X581" s="11"/>
      <c r="Y581" s="7">
        <v>29</v>
      </c>
      <c r="Z581" s="7">
        <v>218</v>
      </c>
      <c r="AA581" s="29">
        <v>38168</v>
      </c>
      <c r="AB581" s="29">
        <v>6300000</v>
      </c>
      <c r="AC581" s="6"/>
      <c r="AD581" s="6">
        <v>3</v>
      </c>
      <c r="AE581" s="7" t="s">
        <v>11</v>
      </c>
      <c r="AF581" s="21">
        <v>0</v>
      </c>
      <c r="AG581" s="21">
        <v>48000</v>
      </c>
      <c r="AH581" s="15"/>
      <c r="AI581" s="15"/>
      <c r="AJ581" s="7">
        <v>120</v>
      </c>
      <c r="AK581" s="7">
        <v>218</v>
      </c>
      <c r="AL581" s="29">
        <v>1028</v>
      </c>
      <c r="AM581" s="29">
        <v>11822959</v>
      </c>
      <c r="AN581" s="29">
        <v>0</v>
      </c>
      <c r="AO581" s="29">
        <v>186707</v>
      </c>
      <c r="AP581" s="9" t="s">
        <v>68</v>
      </c>
      <c r="AQ581" s="9">
        <v>140091</v>
      </c>
      <c r="AR581" s="11">
        <v>48000</v>
      </c>
    </row>
    <row r="582" spans="1:44" ht="15.6" x14ac:dyDescent="0.3">
      <c r="A582" s="5" t="s">
        <v>4681</v>
      </c>
      <c r="B582" s="6" t="s">
        <v>8</v>
      </c>
      <c r="C582" s="7" t="s">
        <v>72</v>
      </c>
      <c r="D582" s="31">
        <v>41340</v>
      </c>
      <c r="E582" s="7">
        <v>2013</v>
      </c>
      <c r="F582" s="7" t="s">
        <v>4682</v>
      </c>
      <c r="G582" s="7" t="s">
        <v>4683</v>
      </c>
      <c r="H582" s="7" t="s">
        <v>72</v>
      </c>
      <c r="I582" s="7" t="s">
        <v>432</v>
      </c>
      <c r="J582" s="8">
        <v>3</v>
      </c>
      <c r="K582" s="7" t="s">
        <v>4684</v>
      </c>
      <c r="L582" s="7" t="s">
        <v>72</v>
      </c>
      <c r="M582" s="7" t="s">
        <v>4685</v>
      </c>
      <c r="N582" s="7">
        <v>27511</v>
      </c>
      <c r="O582" s="7" t="s">
        <v>4686</v>
      </c>
      <c r="P582" s="7" t="s">
        <v>4687</v>
      </c>
      <c r="Q582" s="7">
        <v>524113</v>
      </c>
      <c r="R582" s="7">
        <v>541512</v>
      </c>
      <c r="S582" s="7" t="s">
        <v>717</v>
      </c>
      <c r="T582" s="7" t="s">
        <v>728</v>
      </c>
      <c r="U582" s="7" t="s">
        <v>427</v>
      </c>
      <c r="V582" s="24">
        <v>2000000</v>
      </c>
      <c r="W582" s="11"/>
      <c r="X582" s="11"/>
      <c r="Y582" s="7">
        <v>2098</v>
      </c>
      <c r="Z582" s="7">
        <v>143</v>
      </c>
      <c r="AA582" s="29">
        <v>65520</v>
      </c>
      <c r="AB582" s="29">
        <v>112950000</v>
      </c>
      <c r="AC582" s="6"/>
      <c r="AD582" s="6">
        <v>3</v>
      </c>
      <c r="AE582" s="7" t="s">
        <v>11</v>
      </c>
      <c r="AF582" s="21">
        <v>0</v>
      </c>
      <c r="AG582" s="21">
        <v>2000000</v>
      </c>
      <c r="AH582" s="15"/>
      <c r="AI582" s="15"/>
      <c r="AJ582" s="7">
        <v>3159</v>
      </c>
      <c r="AK582" s="7">
        <v>143</v>
      </c>
      <c r="AL582" s="29">
        <v>1904</v>
      </c>
      <c r="AM582" s="29">
        <v>141134114</v>
      </c>
      <c r="AN582" s="29">
        <v>0</v>
      </c>
      <c r="AO582" s="29">
        <v>7546304</v>
      </c>
      <c r="AP582" s="9" t="s">
        <v>4688</v>
      </c>
      <c r="AQ582" s="9">
        <v>1010950</v>
      </c>
      <c r="AR582" s="11">
        <v>2000000</v>
      </c>
    </row>
    <row r="583" spans="1:44" ht="15.6" x14ac:dyDescent="0.3">
      <c r="A583" s="5" t="s">
        <v>4689</v>
      </c>
      <c r="B583" s="6" t="s">
        <v>8</v>
      </c>
      <c r="C583" s="7" t="s">
        <v>57</v>
      </c>
      <c r="D583" s="31">
        <v>41344</v>
      </c>
      <c r="E583" s="7">
        <v>2013</v>
      </c>
      <c r="F583" s="7" t="s">
        <v>4690</v>
      </c>
      <c r="G583" s="7" t="s">
        <v>4691</v>
      </c>
      <c r="H583" s="7" t="s">
        <v>2660</v>
      </c>
      <c r="I583" s="7" t="s">
        <v>213</v>
      </c>
      <c r="J583" s="8">
        <v>2</v>
      </c>
      <c r="K583" s="7" t="s">
        <v>4692</v>
      </c>
      <c r="L583" s="7" t="s">
        <v>72</v>
      </c>
      <c r="M583" s="7" t="s">
        <v>4693</v>
      </c>
      <c r="N583" s="7" t="s">
        <v>4694</v>
      </c>
      <c r="O583" s="7" t="s">
        <v>4695</v>
      </c>
      <c r="P583" s="7" t="s">
        <v>4696</v>
      </c>
      <c r="Q583" s="7">
        <v>337127</v>
      </c>
      <c r="R583" s="7" t="s">
        <v>65</v>
      </c>
      <c r="S583" s="7" t="s">
        <v>77</v>
      </c>
      <c r="T583" s="7" t="s">
        <v>65</v>
      </c>
      <c r="U583" s="7" t="s">
        <v>2661</v>
      </c>
      <c r="V583" s="24">
        <v>300000</v>
      </c>
      <c r="W583" s="11"/>
      <c r="X583" s="11"/>
      <c r="Y583" s="7">
        <v>113</v>
      </c>
      <c r="Z583" s="7">
        <v>198</v>
      </c>
      <c r="AA583" s="29">
        <v>37960</v>
      </c>
      <c r="AB583" s="29">
        <v>7560000</v>
      </c>
      <c r="AC583" s="6"/>
      <c r="AD583" s="6">
        <v>3</v>
      </c>
      <c r="AE583" s="7" t="s">
        <v>10</v>
      </c>
      <c r="AF583" s="21">
        <v>0</v>
      </c>
      <c r="AG583" s="21">
        <v>0</v>
      </c>
      <c r="AH583" s="15"/>
      <c r="AI583" s="15"/>
      <c r="AJ583" s="7">
        <v>30</v>
      </c>
      <c r="AK583" s="7">
        <v>198</v>
      </c>
      <c r="AL583" s="29">
        <v>887</v>
      </c>
      <c r="AM583" s="29">
        <v>753509</v>
      </c>
      <c r="AN583" s="29">
        <v>0</v>
      </c>
      <c r="AO583" s="29">
        <v>408000</v>
      </c>
      <c r="AP583" s="9" t="s">
        <v>68</v>
      </c>
      <c r="AQ583" s="9">
        <v>0</v>
      </c>
      <c r="AR583" s="11">
        <v>0</v>
      </c>
    </row>
    <row r="584" spans="1:44" ht="15.6" x14ac:dyDescent="0.3">
      <c r="A584" s="5" t="s">
        <v>4697</v>
      </c>
      <c r="B584" s="6" t="s">
        <v>8</v>
      </c>
      <c r="C584" s="7" t="s">
        <v>57</v>
      </c>
      <c r="D584" s="31">
        <v>41348</v>
      </c>
      <c r="E584" s="7">
        <v>2013</v>
      </c>
      <c r="F584" s="7" t="s">
        <v>4698</v>
      </c>
      <c r="G584" s="7" t="s">
        <v>4699</v>
      </c>
      <c r="H584" s="7" t="s">
        <v>2660</v>
      </c>
      <c r="I584" s="7" t="s">
        <v>190</v>
      </c>
      <c r="J584" s="8">
        <v>1</v>
      </c>
      <c r="K584" s="7" t="s">
        <v>4700</v>
      </c>
      <c r="L584" s="7" t="s">
        <v>57</v>
      </c>
      <c r="M584" s="7" t="s">
        <v>4701</v>
      </c>
      <c r="N584" s="7">
        <v>27890</v>
      </c>
      <c r="O584" s="7" t="s">
        <v>4702</v>
      </c>
      <c r="P584" s="7" t="s">
        <v>4703</v>
      </c>
      <c r="Q584" s="7">
        <v>321113</v>
      </c>
      <c r="R584" s="7" t="s">
        <v>65</v>
      </c>
      <c r="S584" s="7" t="s">
        <v>77</v>
      </c>
      <c r="T584" s="7" t="s">
        <v>65</v>
      </c>
      <c r="U584" s="7" t="s">
        <v>427</v>
      </c>
      <c r="V584" s="24">
        <v>80000</v>
      </c>
      <c r="W584" s="11"/>
      <c r="X584" s="11"/>
      <c r="Y584" s="7">
        <v>36</v>
      </c>
      <c r="Z584" s="7">
        <v>0</v>
      </c>
      <c r="AA584" s="29">
        <v>30472</v>
      </c>
      <c r="AB584" s="29">
        <v>1642000</v>
      </c>
      <c r="AC584" s="6"/>
      <c r="AD584" s="6">
        <v>3</v>
      </c>
      <c r="AE584" s="7" t="s">
        <v>11</v>
      </c>
      <c r="AF584" s="21">
        <v>0</v>
      </c>
      <c r="AG584" s="21">
        <v>80000</v>
      </c>
      <c r="AH584" s="15"/>
      <c r="AI584" s="15"/>
      <c r="AJ584" s="7">
        <v>41</v>
      </c>
      <c r="AK584" s="7">
        <v>0</v>
      </c>
      <c r="AL584" s="29">
        <v>755</v>
      </c>
      <c r="AM584" s="29">
        <v>2259062</v>
      </c>
      <c r="AN584" s="29">
        <v>0</v>
      </c>
      <c r="AO584" s="29">
        <v>100000</v>
      </c>
      <c r="AP584" s="9" t="s">
        <v>4704</v>
      </c>
      <c r="AQ584" s="9">
        <v>105140</v>
      </c>
      <c r="AR584" s="11">
        <v>80000</v>
      </c>
    </row>
    <row r="585" spans="1:44" ht="15.6" x14ac:dyDescent="0.3">
      <c r="A585" s="5" t="s">
        <v>4705</v>
      </c>
      <c r="B585" s="6" t="s">
        <v>8</v>
      </c>
      <c r="C585" s="7" t="s">
        <v>57</v>
      </c>
      <c r="D585" s="31">
        <v>41352</v>
      </c>
      <c r="E585" s="7">
        <v>2013</v>
      </c>
      <c r="F585" s="7" t="s">
        <v>4706</v>
      </c>
      <c r="G585" s="7" t="s">
        <v>4707</v>
      </c>
      <c r="H585" s="7" t="s">
        <v>57</v>
      </c>
      <c r="I585" s="7" t="s">
        <v>138</v>
      </c>
      <c r="J585" s="8">
        <v>2</v>
      </c>
      <c r="K585" s="7" t="s">
        <v>4708</v>
      </c>
      <c r="L585" s="7" t="s">
        <v>57</v>
      </c>
      <c r="M585" s="7" t="s">
        <v>4709</v>
      </c>
      <c r="N585" s="7" t="s">
        <v>4710</v>
      </c>
      <c r="O585" s="7" t="s">
        <v>4711</v>
      </c>
      <c r="P585" s="7" t="s">
        <v>4712</v>
      </c>
      <c r="Q585" s="7">
        <v>333413</v>
      </c>
      <c r="R585" s="7" t="s">
        <v>65</v>
      </c>
      <c r="S585" s="7" t="s">
        <v>77</v>
      </c>
      <c r="T585" s="7" t="s">
        <v>65</v>
      </c>
      <c r="U585" s="7" t="s">
        <v>67</v>
      </c>
      <c r="V585" s="24">
        <v>156000</v>
      </c>
      <c r="W585" s="11"/>
      <c r="X585" s="11"/>
      <c r="Y585" s="7">
        <v>47</v>
      </c>
      <c r="Z585" s="7">
        <v>0</v>
      </c>
      <c r="AA585" s="29">
        <v>29848</v>
      </c>
      <c r="AB585" s="29">
        <v>7700000</v>
      </c>
      <c r="AC585" s="6"/>
      <c r="AD585" s="6">
        <v>3</v>
      </c>
      <c r="AE585" s="7" t="s">
        <v>11</v>
      </c>
      <c r="AF585" s="21">
        <v>0</v>
      </c>
      <c r="AG585" s="21">
        <v>117000</v>
      </c>
      <c r="AH585" s="15"/>
      <c r="AI585" s="15"/>
      <c r="AJ585" s="7">
        <v>158</v>
      </c>
      <c r="AK585" s="7">
        <v>0</v>
      </c>
      <c r="AL585" s="29">
        <v>587</v>
      </c>
      <c r="AM585" s="29">
        <v>5772039</v>
      </c>
      <c r="AN585" s="29">
        <v>0</v>
      </c>
      <c r="AO585" s="29">
        <v>1636986</v>
      </c>
      <c r="AP585" s="9" t="s">
        <v>4713</v>
      </c>
      <c r="AQ585" s="9">
        <v>1436790</v>
      </c>
      <c r="AR585" s="11">
        <v>117000</v>
      </c>
    </row>
    <row r="586" spans="1:44" ht="15.6" x14ac:dyDescent="0.3">
      <c r="A586" s="5" t="s">
        <v>4714</v>
      </c>
      <c r="B586" s="6" t="s">
        <v>8</v>
      </c>
      <c r="C586" s="7" t="s">
        <v>57</v>
      </c>
      <c r="D586" s="31">
        <v>41373</v>
      </c>
      <c r="E586" s="7">
        <v>2013</v>
      </c>
      <c r="F586" s="7" t="s">
        <v>4715</v>
      </c>
      <c r="G586" s="7" t="s">
        <v>4716</v>
      </c>
      <c r="H586" s="7" t="s">
        <v>72</v>
      </c>
      <c r="I586" s="7" t="s">
        <v>466</v>
      </c>
      <c r="J586" s="8">
        <v>1</v>
      </c>
      <c r="K586" s="7" t="s">
        <v>4717</v>
      </c>
      <c r="L586" s="7" t="s">
        <v>72</v>
      </c>
      <c r="M586" s="7" t="s">
        <v>4718</v>
      </c>
      <c r="N586" s="7" t="s">
        <v>4719</v>
      </c>
      <c r="O586" s="7" t="s">
        <v>4720</v>
      </c>
      <c r="P586" s="7" t="s">
        <v>4721</v>
      </c>
      <c r="Q586" s="7">
        <v>326199</v>
      </c>
      <c r="R586" s="7" t="s">
        <v>65</v>
      </c>
      <c r="S586" s="7" t="s">
        <v>77</v>
      </c>
      <c r="T586" s="7" t="s">
        <v>65</v>
      </c>
      <c r="U586" s="7" t="s">
        <v>2661</v>
      </c>
      <c r="V586" s="24">
        <v>150000</v>
      </c>
      <c r="W586" s="11"/>
      <c r="X586" s="11"/>
      <c r="Y586" s="7">
        <v>131</v>
      </c>
      <c r="Z586" s="7">
        <v>40</v>
      </c>
      <c r="AA586" s="29">
        <v>40716</v>
      </c>
      <c r="AB586" s="29">
        <v>13950000</v>
      </c>
      <c r="AC586" s="6"/>
      <c r="AD586" s="6">
        <v>3</v>
      </c>
      <c r="AE586" s="7" t="s">
        <v>10</v>
      </c>
      <c r="AF586" s="21">
        <v>0</v>
      </c>
      <c r="AG586" s="21">
        <v>0</v>
      </c>
      <c r="AH586" s="15"/>
      <c r="AI586" s="15"/>
      <c r="AJ586" s="7">
        <v>59</v>
      </c>
      <c r="AK586" s="7">
        <v>40</v>
      </c>
      <c r="AL586" s="29">
        <v>1843</v>
      </c>
      <c r="AM586" s="29">
        <v>2205482</v>
      </c>
      <c r="AN586" s="29">
        <v>0</v>
      </c>
      <c r="AO586" s="29">
        <v>274504</v>
      </c>
      <c r="AP586" s="9" t="s">
        <v>4722</v>
      </c>
      <c r="AQ586" s="9">
        <v>155000</v>
      </c>
      <c r="AR586" s="11">
        <v>0</v>
      </c>
    </row>
    <row r="587" spans="1:44" ht="15.6" x14ac:dyDescent="0.3">
      <c r="A587" s="5" t="s">
        <v>4723</v>
      </c>
      <c r="B587" s="6" t="s">
        <v>8</v>
      </c>
      <c r="C587" s="7" t="s">
        <v>57</v>
      </c>
      <c r="D587" s="31">
        <v>41382</v>
      </c>
      <c r="E587" s="7">
        <v>2013</v>
      </c>
      <c r="F587" s="7" t="s">
        <v>4724</v>
      </c>
      <c r="G587" s="7" t="s">
        <v>4725</v>
      </c>
      <c r="H587" s="7" t="s">
        <v>72</v>
      </c>
      <c r="I587" s="7" t="s">
        <v>1268</v>
      </c>
      <c r="J587" s="8">
        <v>1</v>
      </c>
      <c r="K587" s="7" t="s">
        <v>4726</v>
      </c>
      <c r="L587" s="7" t="s">
        <v>72</v>
      </c>
      <c r="M587" s="7" t="s">
        <v>4727</v>
      </c>
      <c r="N587" s="7">
        <v>27209</v>
      </c>
      <c r="O587" s="7" t="s">
        <v>4728</v>
      </c>
      <c r="P587" s="7" t="s">
        <v>4729</v>
      </c>
      <c r="Q587" s="7">
        <v>321912</v>
      </c>
      <c r="R587" s="7" t="s">
        <v>65</v>
      </c>
      <c r="S587" s="7" t="s">
        <v>77</v>
      </c>
      <c r="T587" s="7" t="s">
        <v>65</v>
      </c>
      <c r="U587" s="7" t="s">
        <v>427</v>
      </c>
      <c r="V587" s="24">
        <v>43600</v>
      </c>
      <c r="W587" s="11"/>
      <c r="X587" s="11"/>
      <c r="Y587" s="7">
        <v>28</v>
      </c>
      <c r="Z587" s="7">
        <v>12</v>
      </c>
      <c r="AA587" s="29">
        <v>23920</v>
      </c>
      <c r="AB587" s="29">
        <v>1400000</v>
      </c>
      <c r="AC587" s="6"/>
      <c r="AD587" s="6">
        <v>3</v>
      </c>
      <c r="AE587" s="7" t="s">
        <v>10</v>
      </c>
      <c r="AF587" s="21">
        <v>0</v>
      </c>
      <c r="AG587" s="21">
        <v>0</v>
      </c>
      <c r="AH587" s="15"/>
      <c r="AI587" s="15"/>
      <c r="AJ587" s="7">
        <v>0</v>
      </c>
      <c r="AK587" s="7">
        <v>12</v>
      </c>
      <c r="AL587" s="29">
        <v>0</v>
      </c>
      <c r="AM587" s="29">
        <v>0</v>
      </c>
      <c r="AN587" s="29">
        <v>0</v>
      </c>
      <c r="AO587" s="29">
        <v>38190</v>
      </c>
      <c r="AP587" s="9" t="s">
        <v>2749</v>
      </c>
      <c r="AQ587" s="9">
        <v>0</v>
      </c>
      <c r="AR587" s="11">
        <v>0</v>
      </c>
    </row>
    <row r="588" spans="1:44" ht="15.6" x14ac:dyDescent="0.3">
      <c r="A588" s="5" t="s">
        <v>4730</v>
      </c>
      <c r="B588" s="6" t="s">
        <v>8</v>
      </c>
      <c r="C588" s="7" t="s">
        <v>57</v>
      </c>
      <c r="D588" s="31">
        <v>41393</v>
      </c>
      <c r="E588" s="7">
        <v>2013</v>
      </c>
      <c r="F588" s="7" t="s">
        <v>4731</v>
      </c>
      <c r="G588" s="7" t="s">
        <v>4732</v>
      </c>
      <c r="H588" s="7" t="s">
        <v>2660</v>
      </c>
      <c r="I588" s="7" t="s">
        <v>3417</v>
      </c>
      <c r="J588" s="8">
        <v>3</v>
      </c>
      <c r="K588" s="7" t="s">
        <v>4733</v>
      </c>
      <c r="L588" s="7" t="s">
        <v>57</v>
      </c>
      <c r="M588" s="7" t="s">
        <v>4734</v>
      </c>
      <c r="N588" s="7" t="s">
        <v>4735</v>
      </c>
      <c r="O588" s="7" t="s">
        <v>4736</v>
      </c>
      <c r="P588" s="7" t="s">
        <v>4737</v>
      </c>
      <c r="Q588" s="7">
        <v>333618</v>
      </c>
      <c r="R588" s="7" t="s">
        <v>65</v>
      </c>
      <c r="S588" s="7" t="s">
        <v>77</v>
      </c>
      <c r="T588" s="7" t="s">
        <v>65</v>
      </c>
      <c r="U588" s="7" t="s">
        <v>132</v>
      </c>
      <c r="V588" s="24">
        <v>99000</v>
      </c>
      <c r="W588" s="11"/>
      <c r="X588" s="11"/>
      <c r="Y588" s="7">
        <v>77</v>
      </c>
      <c r="Z588" s="7">
        <v>0</v>
      </c>
      <c r="AA588" s="29">
        <v>29744</v>
      </c>
      <c r="AB588" s="29">
        <v>3420000</v>
      </c>
      <c r="AC588" s="6"/>
      <c r="AD588" s="6">
        <v>3</v>
      </c>
      <c r="AE588" s="10" t="s">
        <v>10</v>
      </c>
      <c r="AF588" s="21">
        <v>0</v>
      </c>
      <c r="AG588" s="21">
        <v>0</v>
      </c>
      <c r="AH588" s="15"/>
      <c r="AI588" s="15"/>
      <c r="AJ588" s="7">
        <v>0</v>
      </c>
      <c r="AK588" s="7">
        <v>0</v>
      </c>
      <c r="AL588" s="29">
        <v>0</v>
      </c>
      <c r="AM588" s="29">
        <v>0</v>
      </c>
      <c r="AN588" s="29">
        <v>0</v>
      </c>
      <c r="AO588" s="29">
        <v>99000</v>
      </c>
      <c r="AP588" s="9" t="s">
        <v>3375</v>
      </c>
      <c r="AQ588" s="9">
        <v>1915</v>
      </c>
      <c r="AR588" s="11">
        <v>0</v>
      </c>
    </row>
    <row r="589" spans="1:44" ht="15.6" x14ac:dyDescent="0.3">
      <c r="A589" s="5" t="s">
        <v>4738</v>
      </c>
      <c r="B589" s="6" t="s">
        <v>8</v>
      </c>
      <c r="C589" s="7" t="s">
        <v>57</v>
      </c>
      <c r="D589" s="31">
        <v>41408</v>
      </c>
      <c r="E589" s="7">
        <v>2013</v>
      </c>
      <c r="F589" s="7" t="s">
        <v>4739</v>
      </c>
      <c r="G589" s="7" t="s">
        <v>4740</v>
      </c>
      <c r="H589" s="7" t="s">
        <v>2660</v>
      </c>
      <c r="I589" s="7" t="s">
        <v>354</v>
      </c>
      <c r="J589" s="8">
        <v>1</v>
      </c>
      <c r="K589" s="7" t="s">
        <v>4741</v>
      </c>
      <c r="L589" s="7" t="s">
        <v>57</v>
      </c>
      <c r="M589" s="7" t="s">
        <v>4742</v>
      </c>
      <c r="N589" s="7" t="s">
        <v>4743</v>
      </c>
      <c r="O589" s="7" t="s">
        <v>4744</v>
      </c>
      <c r="P589" s="7" t="s">
        <v>4745</v>
      </c>
      <c r="Q589" s="7">
        <v>332992</v>
      </c>
      <c r="R589" s="7" t="s">
        <v>65</v>
      </c>
      <c r="S589" s="7" t="s">
        <v>77</v>
      </c>
      <c r="T589" s="7" t="s">
        <v>65</v>
      </c>
      <c r="U589" s="7" t="s">
        <v>2661</v>
      </c>
      <c r="V589" s="24">
        <v>490000</v>
      </c>
      <c r="W589" s="11"/>
      <c r="X589" s="11"/>
      <c r="Y589" s="7">
        <v>135</v>
      </c>
      <c r="Z589" s="7">
        <v>0</v>
      </c>
      <c r="AA589" s="29">
        <v>37388</v>
      </c>
      <c r="AB589" s="29">
        <v>13700000</v>
      </c>
      <c r="AC589" s="6"/>
      <c r="AD589" s="6">
        <v>3</v>
      </c>
      <c r="AE589" s="7" t="s">
        <v>10</v>
      </c>
      <c r="AF589" s="21">
        <v>0</v>
      </c>
      <c r="AG589" s="21">
        <v>0</v>
      </c>
      <c r="AH589" s="15"/>
      <c r="AI589" s="15"/>
      <c r="AJ589" s="7">
        <v>0</v>
      </c>
      <c r="AK589" s="7">
        <v>0</v>
      </c>
      <c r="AL589" s="29">
        <v>0</v>
      </c>
      <c r="AM589" s="29">
        <v>0</v>
      </c>
      <c r="AN589" s="29">
        <v>0</v>
      </c>
      <c r="AO589" s="29">
        <v>490256</v>
      </c>
      <c r="AP589" s="9" t="s">
        <v>3746</v>
      </c>
      <c r="AQ589" s="9">
        <v>0</v>
      </c>
      <c r="AR589" s="11">
        <v>0</v>
      </c>
    </row>
    <row r="590" spans="1:44" ht="15.6" x14ac:dyDescent="0.3">
      <c r="A590" s="5" t="s">
        <v>4746</v>
      </c>
      <c r="B590" s="6" t="s">
        <v>8</v>
      </c>
      <c r="C590" s="7" t="s">
        <v>57</v>
      </c>
      <c r="D590" s="31">
        <v>41442</v>
      </c>
      <c r="E590" s="7">
        <v>2013</v>
      </c>
      <c r="F590" s="7" t="s">
        <v>4747</v>
      </c>
      <c r="G590" s="7" t="s">
        <v>4748</v>
      </c>
      <c r="H590" s="7" t="s">
        <v>2660</v>
      </c>
      <c r="I590" s="7" t="s">
        <v>234</v>
      </c>
      <c r="J590" s="8">
        <v>2</v>
      </c>
      <c r="K590" s="7" t="s">
        <v>4749</v>
      </c>
      <c r="L590" s="7" t="s">
        <v>72</v>
      </c>
      <c r="M590" s="7" t="s">
        <v>4750</v>
      </c>
      <c r="N590" s="7" t="s">
        <v>4751</v>
      </c>
      <c r="O590" s="7" t="s">
        <v>4752</v>
      </c>
      <c r="P590" s="7" t="s">
        <v>4753</v>
      </c>
      <c r="Q590" s="7">
        <v>325520</v>
      </c>
      <c r="R590" s="7" t="s">
        <v>65</v>
      </c>
      <c r="S590" s="7" t="s">
        <v>77</v>
      </c>
      <c r="T590" s="7" t="s">
        <v>65</v>
      </c>
      <c r="U590" s="7" t="s">
        <v>2661</v>
      </c>
      <c r="V590" s="24">
        <v>10000</v>
      </c>
      <c r="W590" s="11"/>
      <c r="X590" s="11"/>
      <c r="Y590" s="7">
        <v>10</v>
      </c>
      <c r="Z590" s="7">
        <v>15</v>
      </c>
      <c r="AA590" s="29">
        <v>40768</v>
      </c>
      <c r="AB590" s="29">
        <v>1710000</v>
      </c>
      <c r="AC590" s="6"/>
      <c r="AD590" s="6">
        <v>3</v>
      </c>
      <c r="AE590" s="7" t="s">
        <v>10</v>
      </c>
      <c r="AF590" s="21">
        <v>0</v>
      </c>
      <c r="AG590" s="21">
        <v>0</v>
      </c>
      <c r="AH590" s="15"/>
      <c r="AI590" s="15"/>
      <c r="AJ590" s="7">
        <v>5</v>
      </c>
      <c r="AK590" s="7">
        <v>15</v>
      </c>
      <c r="AL590" s="29">
        <v>1221</v>
      </c>
      <c r="AM590" s="29">
        <v>107188</v>
      </c>
      <c r="AN590" s="29">
        <v>0</v>
      </c>
      <c r="AO590" s="29">
        <v>10000</v>
      </c>
      <c r="AP590" s="9" t="s">
        <v>68</v>
      </c>
      <c r="AQ590" s="9">
        <v>0</v>
      </c>
      <c r="AR590" s="11">
        <v>0</v>
      </c>
    </row>
    <row r="591" spans="1:44" ht="15.6" x14ac:dyDescent="0.3">
      <c r="A591" s="5" t="s">
        <v>4754</v>
      </c>
      <c r="B591" s="6" t="s">
        <v>8</v>
      </c>
      <c r="C591" s="7" t="s">
        <v>57</v>
      </c>
      <c r="D591" s="31">
        <v>41443</v>
      </c>
      <c r="E591" s="7">
        <v>2013</v>
      </c>
      <c r="F591" s="7" t="s">
        <v>4755</v>
      </c>
      <c r="G591" s="7" t="s">
        <v>4756</v>
      </c>
      <c r="H591" s="7" t="s">
        <v>72</v>
      </c>
      <c r="I591" s="7" t="s">
        <v>282</v>
      </c>
      <c r="J591" s="8">
        <v>3</v>
      </c>
      <c r="K591" s="7" t="s">
        <v>4757</v>
      </c>
      <c r="L591" s="7" t="s">
        <v>72</v>
      </c>
      <c r="M591" s="7" t="s">
        <v>4758</v>
      </c>
      <c r="N591" s="7" t="s">
        <v>4759</v>
      </c>
      <c r="O591" s="7" t="s">
        <v>4760</v>
      </c>
      <c r="P591" s="7" t="s">
        <v>4761</v>
      </c>
      <c r="Q591" s="7">
        <v>336411</v>
      </c>
      <c r="R591" s="7">
        <v>334511</v>
      </c>
      <c r="S591" s="7" t="s">
        <v>77</v>
      </c>
      <c r="T591" s="7" t="s">
        <v>77</v>
      </c>
      <c r="U591" s="7" t="s">
        <v>427</v>
      </c>
      <c r="V591" s="24">
        <v>75000</v>
      </c>
      <c r="W591" s="11"/>
      <c r="X591" s="11"/>
      <c r="Y591" s="7">
        <v>32</v>
      </c>
      <c r="Z591" s="7">
        <v>65</v>
      </c>
      <c r="AA591" s="29">
        <v>58448</v>
      </c>
      <c r="AB591" s="29">
        <v>1575000</v>
      </c>
      <c r="AC591" s="6"/>
      <c r="AD591" s="6">
        <v>3</v>
      </c>
      <c r="AE591" s="7" t="s">
        <v>11</v>
      </c>
      <c r="AF591" s="21">
        <v>0</v>
      </c>
      <c r="AG591" s="21">
        <v>75000</v>
      </c>
      <c r="AH591" s="15"/>
      <c r="AI591" s="15"/>
      <c r="AJ591" s="7">
        <v>38</v>
      </c>
      <c r="AK591" s="7">
        <v>65</v>
      </c>
      <c r="AL591" s="29">
        <v>2476</v>
      </c>
      <c r="AM591" s="29">
        <v>3807373</v>
      </c>
      <c r="AN591" s="29">
        <v>0</v>
      </c>
      <c r="AO591" s="29">
        <v>75000</v>
      </c>
      <c r="AP591" s="9" t="s">
        <v>68</v>
      </c>
      <c r="AQ591" s="9">
        <v>75000</v>
      </c>
      <c r="AR591" s="11">
        <v>75000</v>
      </c>
    </row>
    <row r="592" spans="1:44" ht="15.6" x14ac:dyDescent="0.3">
      <c r="A592" s="5" t="s">
        <v>4762</v>
      </c>
      <c r="B592" s="6" t="s">
        <v>8</v>
      </c>
      <c r="C592" s="7" t="s">
        <v>57</v>
      </c>
      <c r="D592" s="31">
        <v>41446</v>
      </c>
      <c r="E592" s="7">
        <v>2013</v>
      </c>
      <c r="F592" s="7" t="s">
        <v>4763</v>
      </c>
      <c r="G592" s="7" t="s">
        <v>4764</v>
      </c>
      <c r="H592" s="7" t="s">
        <v>2660</v>
      </c>
      <c r="I592" s="7" t="s">
        <v>1461</v>
      </c>
      <c r="J592" s="8">
        <v>3</v>
      </c>
      <c r="K592" s="7" t="s">
        <v>4765</v>
      </c>
      <c r="L592" s="7" t="s">
        <v>72</v>
      </c>
      <c r="M592" s="7" t="s">
        <v>4766</v>
      </c>
      <c r="N592" s="7" t="s">
        <v>4767</v>
      </c>
      <c r="O592" s="7" t="s">
        <v>4768</v>
      </c>
      <c r="P592" s="7" t="s">
        <v>4769</v>
      </c>
      <c r="Q592" s="7">
        <v>333414</v>
      </c>
      <c r="R592" s="7" t="s">
        <v>65</v>
      </c>
      <c r="S592" s="7" t="s">
        <v>77</v>
      </c>
      <c r="T592" s="7" t="s">
        <v>65</v>
      </c>
      <c r="U592" s="7" t="s">
        <v>67</v>
      </c>
      <c r="V592" s="24">
        <v>98000</v>
      </c>
      <c r="W592" s="11"/>
      <c r="X592" s="11"/>
      <c r="Y592" s="7">
        <v>81</v>
      </c>
      <c r="Z592" s="7">
        <v>50</v>
      </c>
      <c r="AA592" s="29">
        <v>23088</v>
      </c>
      <c r="AB592" s="29">
        <v>450000</v>
      </c>
      <c r="AC592" s="6"/>
      <c r="AD592" s="6">
        <v>3</v>
      </c>
      <c r="AE592" s="7" t="s">
        <v>10</v>
      </c>
      <c r="AF592" s="21">
        <v>0</v>
      </c>
      <c r="AG592" s="21">
        <v>0</v>
      </c>
      <c r="AH592" s="15"/>
      <c r="AI592" s="15"/>
      <c r="AJ592" s="7">
        <v>0</v>
      </c>
      <c r="AK592" s="7">
        <v>50</v>
      </c>
      <c r="AL592" s="29">
        <v>0</v>
      </c>
      <c r="AM592" s="29">
        <v>0</v>
      </c>
      <c r="AN592" s="29">
        <v>0</v>
      </c>
      <c r="AO592" s="29">
        <v>115380</v>
      </c>
      <c r="AP592" s="9" t="s">
        <v>2749</v>
      </c>
      <c r="AQ592" s="9">
        <v>0</v>
      </c>
      <c r="AR592" s="11">
        <v>0</v>
      </c>
    </row>
    <row r="593" spans="1:44" ht="15.6" x14ac:dyDescent="0.3">
      <c r="A593" s="5" t="s">
        <v>4770</v>
      </c>
      <c r="B593" s="6" t="s">
        <v>8</v>
      </c>
      <c r="C593" s="7" t="s">
        <v>57</v>
      </c>
      <c r="D593" s="31">
        <v>41449</v>
      </c>
      <c r="E593" s="7">
        <v>2013</v>
      </c>
      <c r="F593" s="7" t="s">
        <v>4771</v>
      </c>
      <c r="G593" s="7" t="s">
        <v>4772</v>
      </c>
      <c r="H593" s="7" t="s">
        <v>2660</v>
      </c>
      <c r="I593" s="7" t="s">
        <v>98</v>
      </c>
      <c r="J593" s="8">
        <v>1</v>
      </c>
      <c r="K593" s="7" t="s">
        <v>4773</v>
      </c>
      <c r="L593" s="7" t="s">
        <v>57</v>
      </c>
      <c r="M593" s="7" t="s">
        <v>4774</v>
      </c>
      <c r="N593" s="7" t="s">
        <v>4775</v>
      </c>
      <c r="O593" s="7" t="s">
        <v>4776</v>
      </c>
      <c r="P593" s="7" t="s">
        <v>4777</v>
      </c>
      <c r="Q593" s="7">
        <v>335912</v>
      </c>
      <c r="R593" s="7" t="s">
        <v>65</v>
      </c>
      <c r="S593" s="7" t="s">
        <v>77</v>
      </c>
      <c r="T593" s="7" t="s">
        <v>65</v>
      </c>
      <c r="U593" s="7" t="s">
        <v>2661</v>
      </c>
      <c r="V593" s="24">
        <v>108000</v>
      </c>
      <c r="W593" s="11"/>
      <c r="X593" s="11"/>
      <c r="Y593" s="7">
        <v>45</v>
      </c>
      <c r="Z593" s="7">
        <v>217</v>
      </c>
      <c r="AA593" s="29">
        <v>23764</v>
      </c>
      <c r="AB593" s="29">
        <v>9315900</v>
      </c>
      <c r="AC593" s="6"/>
      <c r="AD593" s="6">
        <v>3</v>
      </c>
      <c r="AE593" s="7" t="s">
        <v>10</v>
      </c>
      <c r="AF593" s="21">
        <v>0</v>
      </c>
      <c r="AG593" s="21">
        <v>0</v>
      </c>
      <c r="AH593" s="15"/>
      <c r="AI593" s="15"/>
      <c r="AJ593" s="7">
        <v>0</v>
      </c>
      <c r="AK593" s="7">
        <v>217</v>
      </c>
      <c r="AL593" s="29">
        <v>0</v>
      </c>
      <c r="AM593" s="29">
        <v>0</v>
      </c>
      <c r="AN593" s="29">
        <v>0</v>
      </c>
      <c r="AO593" s="29">
        <v>108000</v>
      </c>
      <c r="AP593" s="9" t="s">
        <v>4778</v>
      </c>
      <c r="AQ593" s="9">
        <v>0</v>
      </c>
      <c r="AR593" s="11">
        <v>0</v>
      </c>
    </row>
    <row r="594" spans="1:44" ht="15.6" x14ac:dyDescent="0.3">
      <c r="A594" s="5" t="s">
        <v>4779</v>
      </c>
      <c r="B594" s="6" t="s">
        <v>8</v>
      </c>
      <c r="C594" s="7" t="s">
        <v>57</v>
      </c>
      <c r="D594" s="31">
        <v>41451</v>
      </c>
      <c r="E594" s="7">
        <v>2013</v>
      </c>
      <c r="F594" s="7" t="s">
        <v>4780</v>
      </c>
      <c r="G594" s="7" t="s">
        <v>4781</v>
      </c>
      <c r="H594" s="7" t="s">
        <v>72</v>
      </c>
      <c r="I594" s="7" t="s">
        <v>1634</v>
      </c>
      <c r="J594" s="8">
        <v>2</v>
      </c>
      <c r="K594" s="7" t="s">
        <v>4782</v>
      </c>
      <c r="L594" s="7" t="s">
        <v>57</v>
      </c>
      <c r="M594" s="7" t="s">
        <v>4783</v>
      </c>
      <c r="N594" s="7">
        <v>28334</v>
      </c>
      <c r="O594" s="7" t="s">
        <v>4784</v>
      </c>
      <c r="P594" s="7" t="s">
        <v>4785</v>
      </c>
      <c r="Q594" s="7">
        <v>493110</v>
      </c>
      <c r="R594" s="7">
        <v>442110</v>
      </c>
      <c r="S594" s="7" t="s">
        <v>328</v>
      </c>
      <c r="T594" s="7" t="s">
        <v>4786</v>
      </c>
      <c r="U594" s="7" t="s">
        <v>67</v>
      </c>
      <c r="V594" s="24">
        <v>200000</v>
      </c>
      <c r="W594" s="11"/>
      <c r="X594" s="11"/>
      <c r="Y594" s="7">
        <v>198</v>
      </c>
      <c r="Z594" s="7">
        <v>180</v>
      </c>
      <c r="AA594" s="29">
        <v>25584</v>
      </c>
      <c r="AB594" s="29">
        <v>36000000</v>
      </c>
      <c r="AC594" s="6"/>
      <c r="AD594" s="6">
        <v>3</v>
      </c>
      <c r="AE594" s="10" t="s">
        <v>11</v>
      </c>
      <c r="AF594" s="21">
        <v>0</v>
      </c>
      <c r="AG594" s="21">
        <v>200000</v>
      </c>
      <c r="AH594" s="15"/>
      <c r="AI594" s="15"/>
      <c r="AJ594" s="7">
        <v>0</v>
      </c>
      <c r="AK594" s="7">
        <v>180</v>
      </c>
      <c r="AL594" s="29">
        <v>0</v>
      </c>
      <c r="AM594" s="29">
        <v>32486144</v>
      </c>
      <c r="AN594" s="29">
        <v>0</v>
      </c>
      <c r="AO594" s="29">
        <v>4418012</v>
      </c>
      <c r="AP594" s="9" t="s">
        <v>2749</v>
      </c>
      <c r="AQ594" s="9">
        <v>0</v>
      </c>
      <c r="AR594" s="11">
        <v>200000</v>
      </c>
    </row>
    <row r="595" spans="1:44" ht="15.6" x14ac:dyDescent="0.3">
      <c r="A595" s="5" t="s">
        <v>4787</v>
      </c>
      <c r="B595" s="6" t="s">
        <v>8</v>
      </c>
      <c r="C595" s="7" t="s">
        <v>57</v>
      </c>
      <c r="D595" s="31">
        <v>41453</v>
      </c>
      <c r="E595" s="7">
        <v>2013</v>
      </c>
      <c r="F595" s="7" t="s">
        <v>4788</v>
      </c>
      <c r="G595" s="7" t="s">
        <v>4789</v>
      </c>
      <c r="H595" s="7" t="s">
        <v>72</v>
      </c>
      <c r="I595" s="7" t="s">
        <v>1720</v>
      </c>
      <c r="J595" s="8">
        <v>2</v>
      </c>
      <c r="K595" s="7" t="s">
        <v>4790</v>
      </c>
      <c r="L595" s="7" t="s">
        <v>72</v>
      </c>
      <c r="M595" s="7" t="s">
        <v>4791</v>
      </c>
      <c r="N595" s="7" t="s">
        <v>4792</v>
      </c>
      <c r="O595" s="7" t="s">
        <v>4793</v>
      </c>
      <c r="P595" s="7" t="s">
        <v>4794</v>
      </c>
      <c r="Q595" s="7">
        <v>332999</v>
      </c>
      <c r="R595" s="7" t="s">
        <v>65</v>
      </c>
      <c r="S595" s="7" t="s">
        <v>77</v>
      </c>
      <c r="T595" s="7" t="s">
        <v>65</v>
      </c>
      <c r="U595" s="7" t="s">
        <v>427</v>
      </c>
      <c r="V595" s="24">
        <v>50000</v>
      </c>
      <c r="W595" s="11"/>
      <c r="X595" s="11"/>
      <c r="Y595" s="7">
        <v>18</v>
      </c>
      <c r="Z595" s="7">
        <v>60</v>
      </c>
      <c r="AA595" s="29">
        <v>27508</v>
      </c>
      <c r="AB595" s="29">
        <v>1350000</v>
      </c>
      <c r="AC595" s="6"/>
      <c r="AD595" s="6">
        <v>3</v>
      </c>
      <c r="AE595" s="7" t="s">
        <v>10</v>
      </c>
      <c r="AF595" s="21">
        <v>0</v>
      </c>
      <c r="AG595" s="21">
        <v>0</v>
      </c>
      <c r="AH595" s="15"/>
      <c r="AI595" s="15"/>
      <c r="AJ595" s="7">
        <v>0</v>
      </c>
      <c r="AK595" s="7">
        <v>60</v>
      </c>
      <c r="AL595" s="29">
        <v>661.46</v>
      </c>
      <c r="AM595" s="29">
        <v>315800</v>
      </c>
      <c r="AN595" s="29">
        <v>0</v>
      </c>
      <c r="AO595" s="29">
        <v>66180</v>
      </c>
      <c r="AP595" s="9" t="s">
        <v>4795</v>
      </c>
      <c r="AQ595" s="9">
        <v>0</v>
      </c>
      <c r="AR595" s="11">
        <v>0</v>
      </c>
    </row>
    <row r="596" spans="1:44" ht="15.6" x14ac:dyDescent="0.3">
      <c r="A596" s="5" t="s">
        <v>4796</v>
      </c>
      <c r="B596" s="6" t="s">
        <v>8</v>
      </c>
      <c r="C596" s="7" t="s">
        <v>57</v>
      </c>
      <c r="D596" s="31">
        <v>41453</v>
      </c>
      <c r="E596" s="7">
        <v>2013</v>
      </c>
      <c r="F596" s="7" t="s">
        <v>4797</v>
      </c>
      <c r="G596" s="7" t="s">
        <v>4798</v>
      </c>
      <c r="H596" s="7" t="s">
        <v>72</v>
      </c>
      <c r="I596" s="7" t="s">
        <v>690</v>
      </c>
      <c r="J596" s="8">
        <v>3</v>
      </c>
      <c r="K596" s="7" t="s">
        <v>4799</v>
      </c>
      <c r="L596" s="7" t="s">
        <v>72</v>
      </c>
      <c r="M596" s="7" t="s">
        <v>4800</v>
      </c>
      <c r="N596" s="7" t="s">
        <v>4801</v>
      </c>
      <c r="O596" s="7" t="s">
        <v>4802</v>
      </c>
      <c r="P596" s="7" t="s">
        <v>4803</v>
      </c>
      <c r="Q596" s="7">
        <v>336340</v>
      </c>
      <c r="R596" s="7" t="s">
        <v>65</v>
      </c>
      <c r="S596" s="7" t="s">
        <v>77</v>
      </c>
      <c r="T596" s="7" t="s">
        <v>65</v>
      </c>
      <c r="U596" s="7" t="s">
        <v>427</v>
      </c>
      <c r="V596" s="24">
        <v>40000</v>
      </c>
      <c r="W596" s="11"/>
      <c r="X596" s="11"/>
      <c r="Y596" s="7">
        <v>36</v>
      </c>
      <c r="Z596" s="7">
        <v>566</v>
      </c>
      <c r="AA596" s="29">
        <v>44044</v>
      </c>
      <c r="AB596" s="29">
        <v>30860000</v>
      </c>
      <c r="AC596" s="6"/>
      <c r="AD596" s="6">
        <v>3</v>
      </c>
      <c r="AE596" s="10" t="s">
        <v>11</v>
      </c>
      <c r="AF596" s="21">
        <v>0</v>
      </c>
      <c r="AG596" s="21">
        <v>40000</v>
      </c>
      <c r="AH596" s="15"/>
      <c r="AI596" s="15"/>
      <c r="AJ596" s="7">
        <v>7</v>
      </c>
      <c r="AK596" s="7">
        <v>566</v>
      </c>
      <c r="AL596" s="29">
        <v>1043</v>
      </c>
      <c r="AM596" s="29">
        <v>34291585</v>
      </c>
      <c r="AN596" s="29">
        <v>0</v>
      </c>
      <c r="AO596" s="29">
        <v>1221830.6000000001</v>
      </c>
      <c r="AP596" s="9" t="s">
        <v>4804</v>
      </c>
      <c r="AQ596" s="9">
        <v>883336</v>
      </c>
      <c r="AR596" s="11">
        <v>40000</v>
      </c>
    </row>
    <row r="597" spans="1:44" ht="15.6" x14ac:dyDescent="0.3">
      <c r="A597" s="5" t="s">
        <v>4805</v>
      </c>
      <c r="B597" s="6" t="s">
        <v>8</v>
      </c>
      <c r="C597" s="7" t="s">
        <v>72</v>
      </c>
      <c r="D597" s="31">
        <v>41464</v>
      </c>
      <c r="E597" s="7">
        <v>2013</v>
      </c>
      <c r="F597" s="7" t="s">
        <v>4806</v>
      </c>
      <c r="G597" s="7" t="s">
        <v>2147</v>
      </c>
      <c r="H597" s="7" t="s">
        <v>72</v>
      </c>
      <c r="I597" s="7" t="s">
        <v>4807</v>
      </c>
      <c r="J597" s="8" t="s">
        <v>4808</v>
      </c>
      <c r="K597" s="7" t="s">
        <v>4809</v>
      </c>
      <c r="L597" s="7" t="s">
        <v>72</v>
      </c>
      <c r="M597" s="7" t="s">
        <v>4810</v>
      </c>
      <c r="N597" s="7" t="s">
        <v>4811</v>
      </c>
      <c r="O597" s="7" t="s">
        <v>4812</v>
      </c>
      <c r="P597" s="7" t="s">
        <v>4813</v>
      </c>
      <c r="Q597" s="7">
        <v>336412</v>
      </c>
      <c r="R597" s="7" t="s">
        <v>65</v>
      </c>
      <c r="S597" s="7" t="s">
        <v>77</v>
      </c>
      <c r="T597" s="7" t="s">
        <v>65</v>
      </c>
      <c r="U597" s="7" t="s">
        <v>2661</v>
      </c>
      <c r="V597" s="24">
        <v>1250000</v>
      </c>
      <c r="W597" s="11"/>
      <c r="X597" s="11"/>
      <c r="Y597" s="7">
        <v>218</v>
      </c>
      <c r="Z597" s="7">
        <v>1382</v>
      </c>
      <c r="AA597" s="29">
        <v>43056</v>
      </c>
      <c r="AB597" s="29">
        <v>175617000</v>
      </c>
      <c r="AC597" s="6"/>
      <c r="AD597" s="6">
        <v>4</v>
      </c>
      <c r="AE597" s="10" t="s">
        <v>11</v>
      </c>
      <c r="AF597" s="21">
        <v>0</v>
      </c>
      <c r="AG597" s="21">
        <v>1250000</v>
      </c>
      <c r="AH597" s="15"/>
      <c r="AI597" s="15"/>
      <c r="AJ597" s="7">
        <v>277</v>
      </c>
      <c r="AK597" s="7">
        <v>1382</v>
      </c>
      <c r="AL597" s="29">
        <v>1692</v>
      </c>
      <c r="AM597" s="29">
        <v>196766277</v>
      </c>
      <c r="AN597" s="29">
        <v>0</v>
      </c>
      <c r="AO597" s="29">
        <v>11150000</v>
      </c>
      <c r="AP597" s="9" t="s">
        <v>4814</v>
      </c>
      <c r="AQ597" s="9">
        <v>1250000</v>
      </c>
      <c r="AR597" s="11">
        <v>1250000</v>
      </c>
    </row>
    <row r="598" spans="1:44" ht="15.6" x14ac:dyDescent="0.3">
      <c r="A598" s="5" t="s">
        <v>4815</v>
      </c>
      <c r="B598" s="6" t="s">
        <v>8</v>
      </c>
      <c r="C598" s="7" t="s">
        <v>57</v>
      </c>
      <c r="D598" s="31">
        <v>41467</v>
      </c>
      <c r="E598" s="7">
        <v>2013</v>
      </c>
      <c r="F598" s="7" t="s">
        <v>4816</v>
      </c>
      <c r="G598" s="7" t="s">
        <v>4817</v>
      </c>
      <c r="H598" s="7" t="s">
        <v>72</v>
      </c>
      <c r="I598" s="7" t="s">
        <v>4818</v>
      </c>
      <c r="J598" s="8">
        <v>1</v>
      </c>
      <c r="K598" s="7" t="s">
        <v>4819</v>
      </c>
      <c r="L598" s="7" t="s">
        <v>72</v>
      </c>
      <c r="M598" s="7" t="s">
        <v>4820</v>
      </c>
      <c r="N598" s="7" t="s">
        <v>4821</v>
      </c>
      <c r="O598" s="7" t="s">
        <v>4822</v>
      </c>
      <c r="P598" s="7" t="s">
        <v>4823</v>
      </c>
      <c r="Q598" s="7">
        <v>311421</v>
      </c>
      <c r="R598" s="7" t="s">
        <v>65</v>
      </c>
      <c r="S598" s="7" t="s">
        <v>77</v>
      </c>
      <c r="T598" s="7" t="s">
        <v>65</v>
      </c>
      <c r="U598" s="7" t="s">
        <v>2661</v>
      </c>
      <c r="V598" s="24">
        <v>1500000</v>
      </c>
      <c r="W598" s="11"/>
      <c r="X598" s="11"/>
      <c r="Y598" s="7">
        <v>404</v>
      </c>
      <c r="Z598" s="7">
        <v>87</v>
      </c>
      <c r="AA598" s="29">
        <v>26728</v>
      </c>
      <c r="AB598" s="29">
        <v>47700000</v>
      </c>
      <c r="AC598" s="6"/>
      <c r="AD598" s="6">
        <v>3</v>
      </c>
      <c r="AE598" s="7" t="s">
        <v>10</v>
      </c>
      <c r="AF598" s="21">
        <v>0</v>
      </c>
      <c r="AG598" s="21">
        <v>0</v>
      </c>
      <c r="AH598" s="15"/>
      <c r="AI598" s="15"/>
      <c r="AJ598" s="7">
        <v>0</v>
      </c>
      <c r="AK598" s="7">
        <v>87</v>
      </c>
      <c r="AL598" s="29">
        <v>0</v>
      </c>
      <c r="AM598" s="29">
        <v>0</v>
      </c>
      <c r="AN598" s="29">
        <v>0</v>
      </c>
      <c r="AO598" s="29">
        <v>943374</v>
      </c>
      <c r="AP598" s="9" t="s">
        <v>3341</v>
      </c>
      <c r="AQ598" s="9">
        <v>355841</v>
      </c>
      <c r="AR598" s="11">
        <v>0</v>
      </c>
    </row>
    <row r="599" spans="1:44" ht="15.6" x14ac:dyDescent="0.3">
      <c r="A599" s="5" t="s">
        <v>4824</v>
      </c>
      <c r="B599" s="6" t="s">
        <v>8</v>
      </c>
      <c r="C599" s="7" t="s">
        <v>57</v>
      </c>
      <c r="D599" s="31">
        <v>41470</v>
      </c>
      <c r="E599" s="7">
        <v>2013</v>
      </c>
      <c r="F599" s="7" t="s">
        <v>4825</v>
      </c>
      <c r="G599" s="7" t="s">
        <v>1025</v>
      </c>
      <c r="H599" s="7" t="s">
        <v>72</v>
      </c>
      <c r="I599" s="7" t="s">
        <v>282</v>
      </c>
      <c r="J599" s="8">
        <v>3</v>
      </c>
      <c r="K599" s="7" t="s">
        <v>4826</v>
      </c>
      <c r="L599" s="7" t="s">
        <v>72</v>
      </c>
      <c r="M599" s="7" t="s">
        <v>3685</v>
      </c>
      <c r="N599" s="7" t="s">
        <v>4827</v>
      </c>
      <c r="O599" s="7" t="s">
        <v>3686</v>
      </c>
      <c r="P599" s="7" t="s">
        <v>1029</v>
      </c>
      <c r="Q599" s="7">
        <v>322211</v>
      </c>
      <c r="R599" s="7">
        <v>322221</v>
      </c>
      <c r="S599" s="7" t="s">
        <v>77</v>
      </c>
      <c r="T599" s="7" t="s">
        <v>77</v>
      </c>
      <c r="U599" s="7" t="s">
        <v>67</v>
      </c>
      <c r="V599" s="24">
        <v>103000</v>
      </c>
      <c r="W599" s="11"/>
      <c r="X599" s="11"/>
      <c r="Y599" s="7">
        <v>46</v>
      </c>
      <c r="Z599" s="7">
        <v>667</v>
      </c>
      <c r="AA599" s="29">
        <v>33696</v>
      </c>
      <c r="AB599" s="29">
        <v>5220000</v>
      </c>
      <c r="AC599" s="6"/>
      <c r="AD599" s="6">
        <v>3</v>
      </c>
      <c r="AE599" s="7" t="s">
        <v>11</v>
      </c>
      <c r="AF599" s="21">
        <v>0</v>
      </c>
      <c r="AG599" s="21">
        <v>103000</v>
      </c>
      <c r="AH599" s="15"/>
      <c r="AI599" s="15"/>
      <c r="AJ599" s="7">
        <v>52</v>
      </c>
      <c r="AK599" s="7">
        <v>667</v>
      </c>
      <c r="AL599" s="29">
        <v>802</v>
      </c>
      <c r="AM599" s="29">
        <v>9112384</v>
      </c>
      <c r="AN599" s="29">
        <v>0</v>
      </c>
      <c r="AO599" s="29">
        <v>247080</v>
      </c>
      <c r="AP599" s="9" t="s">
        <v>2749</v>
      </c>
      <c r="AQ599" s="9">
        <v>466512</v>
      </c>
      <c r="AR599" s="11">
        <v>103000</v>
      </c>
    </row>
    <row r="600" spans="1:44" ht="15.6" x14ac:dyDescent="0.3">
      <c r="A600" s="5" t="s">
        <v>4828</v>
      </c>
      <c r="B600" s="6" t="s">
        <v>8</v>
      </c>
      <c r="C600" s="7" t="s">
        <v>57</v>
      </c>
      <c r="D600" s="31">
        <v>41491</v>
      </c>
      <c r="E600" s="7">
        <v>2013</v>
      </c>
      <c r="F600" s="7" t="s">
        <v>4829</v>
      </c>
      <c r="G600" s="7" t="s">
        <v>4830</v>
      </c>
      <c r="H600" s="7" t="s">
        <v>72</v>
      </c>
      <c r="I600" s="7" t="s">
        <v>476</v>
      </c>
      <c r="J600" s="7">
        <v>2</v>
      </c>
      <c r="K600" s="7" t="s">
        <v>4831</v>
      </c>
      <c r="L600" s="7" t="s">
        <v>72</v>
      </c>
      <c r="M600" s="7" t="s">
        <v>4832</v>
      </c>
      <c r="N600" s="7" t="s">
        <v>4833</v>
      </c>
      <c r="O600" s="7" t="s">
        <v>4834</v>
      </c>
      <c r="P600" s="7" t="s">
        <v>4835</v>
      </c>
      <c r="Q600" s="7">
        <v>332312</v>
      </c>
      <c r="R600" s="7" t="s">
        <v>65</v>
      </c>
      <c r="S600" s="7" t="s">
        <v>77</v>
      </c>
      <c r="T600" s="7" t="s">
        <v>65</v>
      </c>
      <c r="U600" s="7" t="s">
        <v>67</v>
      </c>
      <c r="V600" s="24">
        <v>200000</v>
      </c>
      <c r="W600" s="11"/>
      <c r="X600" s="11"/>
      <c r="Y600" s="7">
        <v>146</v>
      </c>
      <c r="Z600" s="7">
        <v>1494</v>
      </c>
      <c r="AA600" s="29">
        <v>38844</v>
      </c>
      <c r="AB600" s="29">
        <v>3012000</v>
      </c>
      <c r="AC600" s="6"/>
      <c r="AD600" s="6">
        <v>3</v>
      </c>
      <c r="AE600" s="7" t="s">
        <v>10</v>
      </c>
      <c r="AF600" s="21">
        <v>0</v>
      </c>
      <c r="AG600" s="21">
        <v>0</v>
      </c>
      <c r="AH600" s="15"/>
      <c r="AI600" s="15"/>
      <c r="AJ600" s="7">
        <v>22</v>
      </c>
      <c r="AK600" s="7">
        <v>1494</v>
      </c>
      <c r="AL600" s="29">
        <v>896</v>
      </c>
      <c r="AM600" s="29">
        <v>3980487</v>
      </c>
      <c r="AN600" s="29">
        <v>0</v>
      </c>
      <c r="AO600" s="29">
        <v>221969</v>
      </c>
      <c r="AP600" s="9" t="s">
        <v>3746</v>
      </c>
      <c r="AQ600" s="9">
        <v>5140</v>
      </c>
      <c r="AR600" s="11">
        <v>0</v>
      </c>
    </row>
    <row r="601" spans="1:44" ht="15.6" x14ac:dyDescent="0.3">
      <c r="A601" s="5" t="s">
        <v>4836</v>
      </c>
      <c r="B601" s="6" t="s">
        <v>8</v>
      </c>
      <c r="C601" s="7" t="s">
        <v>57</v>
      </c>
      <c r="D601" s="31">
        <v>41508</v>
      </c>
      <c r="E601" s="7">
        <v>2013</v>
      </c>
      <c r="F601" s="7" t="s">
        <v>4837</v>
      </c>
      <c r="G601" s="7" t="s">
        <v>4838</v>
      </c>
      <c r="H601" s="7" t="s">
        <v>57</v>
      </c>
      <c r="I601" s="7" t="s">
        <v>354</v>
      </c>
      <c r="J601" s="8">
        <v>1</v>
      </c>
      <c r="K601" s="7" t="s">
        <v>4839</v>
      </c>
      <c r="L601" s="7" t="s">
        <v>57</v>
      </c>
      <c r="M601" s="7" t="s">
        <v>4840</v>
      </c>
      <c r="N601" s="7" t="s">
        <v>4841</v>
      </c>
      <c r="O601" s="7" t="s">
        <v>4842</v>
      </c>
      <c r="P601" s="7" t="s">
        <v>4843</v>
      </c>
      <c r="Q601" s="7">
        <v>442110</v>
      </c>
      <c r="R601" s="7" t="s">
        <v>65</v>
      </c>
      <c r="S601" s="7" t="s">
        <v>4786</v>
      </c>
      <c r="T601" s="7" t="s">
        <v>65</v>
      </c>
      <c r="U601" s="7" t="s">
        <v>2661</v>
      </c>
      <c r="V601" s="24">
        <v>40000</v>
      </c>
      <c r="W601" s="11"/>
      <c r="X601" s="11"/>
      <c r="Y601" s="7">
        <v>41</v>
      </c>
      <c r="Z601" s="7">
        <v>0</v>
      </c>
      <c r="AA601" s="29">
        <v>37752</v>
      </c>
      <c r="AB601" s="29">
        <v>1233000</v>
      </c>
      <c r="AC601" s="6"/>
      <c r="AD601" s="6">
        <v>3</v>
      </c>
      <c r="AE601" s="7" t="s">
        <v>11</v>
      </c>
      <c r="AF601" s="21">
        <v>0</v>
      </c>
      <c r="AG601" s="21">
        <v>24125</v>
      </c>
      <c r="AH601" s="15"/>
      <c r="AI601" s="15"/>
      <c r="AJ601" s="7">
        <v>43</v>
      </c>
      <c r="AK601" s="7">
        <v>0</v>
      </c>
      <c r="AL601" s="29">
        <v>576</v>
      </c>
      <c r="AM601" s="29">
        <v>1402707</v>
      </c>
      <c r="AN601" s="29">
        <v>0</v>
      </c>
      <c r="AO601" s="29">
        <v>50550</v>
      </c>
      <c r="AP601" s="9" t="s">
        <v>3746</v>
      </c>
      <c r="AQ601" s="9">
        <v>4725</v>
      </c>
      <c r="AR601" s="11">
        <v>24125</v>
      </c>
    </row>
    <row r="602" spans="1:44" ht="15.6" x14ac:dyDescent="0.3">
      <c r="A602" s="5" t="s">
        <v>4844</v>
      </c>
      <c r="B602" s="6" t="s">
        <v>8</v>
      </c>
      <c r="C602" s="7" t="s">
        <v>57</v>
      </c>
      <c r="D602" s="31">
        <v>41516</v>
      </c>
      <c r="E602" s="7">
        <v>2013</v>
      </c>
      <c r="F602" s="7" t="s">
        <v>4845</v>
      </c>
      <c r="G602" s="7" t="s">
        <v>4846</v>
      </c>
      <c r="H602" s="7" t="s">
        <v>57</v>
      </c>
      <c r="I602" s="7" t="s">
        <v>1684</v>
      </c>
      <c r="J602" s="8">
        <v>3</v>
      </c>
      <c r="K602" s="7" t="s">
        <v>4847</v>
      </c>
      <c r="L602" s="7" t="s">
        <v>57</v>
      </c>
      <c r="M602" s="7" t="s">
        <v>4848</v>
      </c>
      <c r="N602" s="7" t="s">
        <v>315</v>
      </c>
      <c r="O602" s="7" t="s">
        <v>4849</v>
      </c>
      <c r="P602" s="7" t="s">
        <v>4850</v>
      </c>
      <c r="Q602" s="7">
        <v>311340</v>
      </c>
      <c r="R602" s="7" t="s">
        <v>65</v>
      </c>
      <c r="S602" s="7" t="s">
        <v>77</v>
      </c>
      <c r="T602" s="7" t="s">
        <v>65</v>
      </c>
      <c r="U602" s="7" t="s">
        <v>132</v>
      </c>
      <c r="V602" s="24">
        <v>264000</v>
      </c>
      <c r="W602" s="11"/>
      <c r="X602" s="11"/>
      <c r="Y602" s="7">
        <v>81</v>
      </c>
      <c r="Z602" s="7">
        <v>0</v>
      </c>
      <c r="AA602" s="29">
        <v>34476</v>
      </c>
      <c r="AB602" s="29">
        <v>43200000</v>
      </c>
      <c r="AC602" s="6"/>
      <c r="AD602" s="6">
        <v>3</v>
      </c>
      <c r="AE602" s="7" t="s">
        <v>11</v>
      </c>
      <c r="AF602" s="21">
        <v>0</v>
      </c>
      <c r="AG602" s="21">
        <v>219120</v>
      </c>
      <c r="AH602" s="15"/>
      <c r="AI602" s="15"/>
      <c r="AJ602" s="7">
        <v>67</v>
      </c>
      <c r="AK602" s="7">
        <v>0</v>
      </c>
      <c r="AL602" s="29">
        <v>854</v>
      </c>
      <c r="AM602" s="29">
        <v>37326736</v>
      </c>
      <c r="AN602" s="29">
        <v>0</v>
      </c>
      <c r="AO602" s="29">
        <v>2670000</v>
      </c>
      <c r="AP602" s="9" t="s">
        <v>4851</v>
      </c>
      <c r="AQ602" s="9">
        <v>594244</v>
      </c>
      <c r="AR602" s="11">
        <v>219120</v>
      </c>
    </row>
    <row r="603" spans="1:44" ht="15.6" x14ac:dyDescent="0.3">
      <c r="A603" s="5" t="s">
        <v>4852</v>
      </c>
      <c r="B603" s="6" t="s">
        <v>8</v>
      </c>
      <c r="C603" s="7" t="s">
        <v>57</v>
      </c>
      <c r="D603" s="31">
        <v>41520</v>
      </c>
      <c r="E603" s="7">
        <v>2013</v>
      </c>
      <c r="F603" s="7" t="s">
        <v>4853</v>
      </c>
      <c r="G603" s="7" t="s">
        <v>4854</v>
      </c>
      <c r="H603" s="7" t="s">
        <v>72</v>
      </c>
      <c r="I603" s="7" t="s">
        <v>138</v>
      </c>
      <c r="J603" s="8">
        <v>2</v>
      </c>
      <c r="K603" s="7" t="s">
        <v>4855</v>
      </c>
      <c r="L603" s="7" t="s">
        <v>72</v>
      </c>
      <c r="M603" s="7" t="s">
        <v>4856</v>
      </c>
      <c r="N603" s="7" t="s">
        <v>4857</v>
      </c>
      <c r="O603" s="7" t="s">
        <v>4858</v>
      </c>
      <c r="P603" s="7" t="s">
        <v>4859</v>
      </c>
      <c r="Q603" s="7">
        <v>337215</v>
      </c>
      <c r="R603" s="7" t="s">
        <v>65</v>
      </c>
      <c r="S603" s="7" t="s">
        <v>77</v>
      </c>
      <c r="T603" s="7" t="s">
        <v>65</v>
      </c>
      <c r="U603" s="7" t="s">
        <v>427</v>
      </c>
      <c r="V603" s="24">
        <v>300000</v>
      </c>
      <c r="W603" s="11"/>
      <c r="X603" s="11"/>
      <c r="Y603" s="7">
        <v>143</v>
      </c>
      <c r="Z603" s="7">
        <v>84</v>
      </c>
      <c r="AA603" s="29">
        <v>29848</v>
      </c>
      <c r="AB603" s="29">
        <v>2700000</v>
      </c>
      <c r="AC603" s="6"/>
      <c r="AD603" s="6">
        <v>3</v>
      </c>
      <c r="AE603" s="7" t="s">
        <v>10</v>
      </c>
      <c r="AF603" s="21">
        <v>0</v>
      </c>
      <c r="AG603" s="21">
        <v>0</v>
      </c>
      <c r="AH603" s="15"/>
      <c r="AI603" s="15"/>
      <c r="AJ603" s="7">
        <v>0</v>
      </c>
      <c r="AK603" s="7">
        <v>84</v>
      </c>
      <c r="AL603" s="29">
        <v>678</v>
      </c>
      <c r="AM603" s="29">
        <v>1489351</v>
      </c>
      <c r="AN603" s="29">
        <v>0</v>
      </c>
      <c r="AO603" s="29">
        <v>300000</v>
      </c>
      <c r="AP603" s="9" t="s">
        <v>4860</v>
      </c>
      <c r="AQ603" s="9">
        <v>2900000</v>
      </c>
      <c r="AR603" s="11">
        <v>0</v>
      </c>
    </row>
    <row r="604" spans="1:44" ht="15.6" x14ac:dyDescent="0.3">
      <c r="A604" s="5" t="s">
        <v>4861</v>
      </c>
      <c r="B604" s="6" t="s">
        <v>8</v>
      </c>
      <c r="C604" s="7" t="s">
        <v>57</v>
      </c>
      <c r="D604" s="31">
        <v>41523</v>
      </c>
      <c r="E604" s="7">
        <v>2013</v>
      </c>
      <c r="F604" s="7" t="s">
        <v>4862</v>
      </c>
      <c r="G604" s="7" t="s">
        <v>4863</v>
      </c>
      <c r="H604" s="7" t="s">
        <v>57</v>
      </c>
      <c r="I604" s="7" t="s">
        <v>1586</v>
      </c>
      <c r="J604" s="8">
        <v>3</v>
      </c>
      <c r="K604" s="7" t="s">
        <v>4864</v>
      </c>
      <c r="L604" s="7" t="s">
        <v>72</v>
      </c>
      <c r="M604" s="7" t="s">
        <v>4865</v>
      </c>
      <c r="N604" s="7" t="s">
        <v>4866</v>
      </c>
      <c r="O604" s="7" t="s">
        <v>4867</v>
      </c>
      <c r="P604" s="7" t="s">
        <v>4868</v>
      </c>
      <c r="Q604" s="7">
        <v>332991</v>
      </c>
      <c r="R604" s="7" t="s">
        <v>65</v>
      </c>
      <c r="S604" s="7" t="s">
        <v>77</v>
      </c>
      <c r="T604" s="7" t="s">
        <v>65</v>
      </c>
      <c r="U604" s="7" t="s">
        <v>1174</v>
      </c>
      <c r="V604" s="24">
        <v>40000</v>
      </c>
      <c r="W604" s="11"/>
      <c r="X604" s="11"/>
      <c r="Y604" s="7">
        <v>69</v>
      </c>
      <c r="Z604" s="7">
        <v>0</v>
      </c>
      <c r="AA604" s="29">
        <v>35672</v>
      </c>
      <c r="AB604" s="29">
        <v>2218000</v>
      </c>
      <c r="AC604" s="6"/>
      <c r="AD604" s="6">
        <v>3</v>
      </c>
      <c r="AE604" s="7" t="s">
        <v>10</v>
      </c>
      <c r="AF604" s="21">
        <v>0</v>
      </c>
      <c r="AG604" s="21">
        <v>0</v>
      </c>
      <c r="AH604" s="15"/>
      <c r="AI604" s="15"/>
      <c r="AJ604" s="7">
        <v>5</v>
      </c>
      <c r="AK604" s="7">
        <v>0</v>
      </c>
      <c r="AL604" s="29">
        <v>798</v>
      </c>
      <c r="AM604" s="29">
        <v>200000</v>
      </c>
      <c r="AN604" s="29">
        <v>0</v>
      </c>
      <c r="AO604" s="29">
        <v>85000</v>
      </c>
      <c r="AP604" s="9" t="s">
        <v>4869</v>
      </c>
      <c r="AQ604" s="9">
        <v>15015</v>
      </c>
      <c r="AR604" s="11">
        <v>0</v>
      </c>
    </row>
    <row r="605" spans="1:44" ht="15.6" x14ac:dyDescent="0.3">
      <c r="A605" s="5" t="s">
        <v>4870</v>
      </c>
      <c r="B605" s="6" t="s">
        <v>8</v>
      </c>
      <c r="C605" s="7" t="s">
        <v>57</v>
      </c>
      <c r="D605" s="31">
        <v>41529</v>
      </c>
      <c r="E605" s="7">
        <v>2013</v>
      </c>
      <c r="F605" s="7" t="s">
        <v>4871</v>
      </c>
      <c r="G605" s="7" t="s">
        <v>4872</v>
      </c>
      <c r="H605" s="7" t="s">
        <v>72</v>
      </c>
      <c r="I605" s="7" t="s">
        <v>221</v>
      </c>
      <c r="J605" s="8">
        <v>2</v>
      </c>
      <c r="K605" s="7" t="s">
        <v>4873</v>
      </c>
      <c r="L605" s="7" t="s">
        <v>72</v>
      </c>
      <c r="M605" s="7" t="s">
        <v>4874</v>
      </c>
      <c r="N605" s="7" t="s">
        <v>4875</v>
      </c>
      <c r="O605" s="7" t="s">
        <v>4876</v>
      </c>
      <c r="P605" s="7" t="s">
        <v>4877</v>
      </c>
      <c r="Q605" s="7">
        <v>322291</v>
      </c>
      <c r="R605" s="7" t="s">
        <v>65</v>
      </c>
      <c r="S605" s="7" t="s">
        <v>77</v>
      </c>
      <c r="T605" s="7" t="s">
        <v>65</v>
      </c>
      <c r="U605" s="7" t="s">
        <v>1174</v>
      </c>
      <c r="V605" s="24">
        <v>70000</v>
      </c>
      <c r="W605" s="11"/>
      <c r="X605" s="11"/>
      <c r="Y605" s="7">
        <v>32</v>
      </c>
      <c r="Z605" s="7">
        <v>321</v>
      </c>
      <c r="AA605" s="29">
        <v>46800</v>
      </c>
      <c r="AB605" s="29">
        <v>90000</v>
      </c>
      <c r="AC605" s="6"/>
      <c r="AD605" s="6">
        <v>3</v>
      </c>
      <c r="AE605" s="7" t="s">
        <v>10</v>
      </c>
      <c r="AF605" s="21">
        <v>0</v>
      </c>
      <c r="AG605" s="21">
        <v>0</v>
      </c>
      <c r="AH605" s="15"/>
      <c r="AI605" s="15"/>
      <c r="AJ605" s="7">
        <v>0</v>
      </c>
      <c r="AK605" s="7">
        <v>321</v>
      </c>
      <c r="AL605" s="29">
        <v>0</v>
      </c>
      <c r="AM605" s="29">
        <v>0</v>
      </c>
      <c r="AN605" s="29">
        <v>0</v>
      </c>
      <c r="AO605" s="29">
        <v>70000</v>
      </c>
      <c r="AP605" s="9" t="s">
        <v>68</v>
      </c>
      <c r="AQ605" s="9">
        <v>0</v>
      </c>
      <c r="AR605" s="11">
        <v>0</v>
      </c>
    </row>
    <row r="606" spans="1:44" ht="15.6" x14ac:dyDescent="0.3">
      <c r="A606" s="5" t="s">
        <v>4878</v>
      </c>
      <c r="B606" s="6" t="s">
        <v>8</v>
      </c>
      <c r="C606" s="7" t="s">
        <v>57</v>
      </c>
      <c r="D606" s="31">
        <v>41541</v>
      </c>
      <c r="E606" s="7">
        <v>2013</v>
      </c>
      <c r="F606" s="7" t="s">
        <v>4879</v>
      </c>
      <c r="G606" s="7" t="s">
        <v>4880</v>
      </c>
      <c r="H606" s="7" t="s">
        <v>57</v>
      </c>
      <c r="I606" s="7" t="s">
        <v>1957</v>
      </c>
      <c r="J606" s="8" t="s">
        <v>1958</v>
      </c>
      <c r="K606" s="7" t="s">
        <v>4881</v>
      </c>
      <c r="L606" s="7" t="s">
        <v>57</v>
      </c>
      <c r="M606" s="7" t="s">
        <v>4882</v>
      </c>
      <c r="N606" s="7" t="s">
        <v>4883</v>
      </c>
      <c r="O606" s="7" t="s">
        <v>4884</v>
      </c>
      <c r="P606" s="7" t="s">
        <v>4885</v>
      </c>
      <c r="Q606" s="7">
        <v>325412</v>
      </c>
      <c r="R606" s="7" t="s">
        <v>65</v>
      </c>
      <c r="S606" s="7" t="s">
        <v>77</v>
      </c>
      <c r="T606" s="7" t="s">
        <v>65</v>
      </c>
      <c r="U606" s="7" t="s">
        <v>67</v>
      </c>
      <c r="V606" s="24">
        <v>300000</v>
      </c>
      <c r="W606" s="11"/>
      <c r="X606" s="11"/>
      <c r="Y606" s="7">
        <v>90</v>
      </c>
      <c r="Z606" s="7">
        <v>196</v>
      </c>
      <c r="AA606" s="29">
        <v>63180</v>
      </c>
      <c r="AB606" s="29">
        <v>53000000</v>
      </c>
      <c r="AC606" s="6"/>
      <c r="AD606" s="6">
        <v>3</v>
      </c>
      <c r="AE606" s="10" t="s">
        <v>11</v>
      </c>
      <c r="AF606" s="21">
        <v>0</v>
      </c>
      <c r="AG606" s="21">
        <v>300000</v>
      </c>
      <c r="AH606" s="15"/>
      <c r="AI606" s="15"/>
      <c r="AJ606" s="7">
        <v>88</v>
      </c>
      <c r="AK606" s="7">
        <v>196</v>
      </c>
      <c r="AL606" s="29">
        <v>3349</v>
      </c>
      <c r="AM606" s="29">
        <v>63890699</v>
      </c>
      <c r="AN606" s="29">
        <v>0</v>
      </c>
      <c r="AO606" s="29">
        <v>1213172</v>
      </c>
      <c r="AP606" s="9" t="s">
        <v>4886</v>
      </c>
      <c r="AQ606" s="9">
        <v>142857</v>
      </c>
      <c r="AR606" s="11">
        <v>300000</v>
      </c>
    </row>
    <row r="607" spans="1:44" ht="15.6" x14ac:dyDescent="0.3">
      <c r="A607" s="5" t="s">
        <v>4887</v>
      </c>
      <c r="B607" s="6" t="s">
        <v>8</v>
      </c>
      <c r="C607" s="7" t="s">
        <v>57</v>
      </c>
      <c r="D607" s="31">
        <v>41549</v>
      </c>
      <c r="E607" s="7">
        <v>2013</v>
      </c>
      <c r="F607" s="7" t="s">
        <v>4888</v>
      </c>
      <c r="G607" s="7" t="s">
        <v>4889</v>
      </c>
      <c r="H607" s="7" t="s">
        <v>57</v>
      </c>
      <c r="I607" s="7" t="s">
        <v>82</v>
      </c>
      <c r="J607" s="8">
        <v>2</v>
      </c>
      <c r="K607" s="7" t="s">
        <v>4890</v>
      </c>
      <c r="L607" s="7" t="s">
        <v>57</v>
      </c>
      <c r="M607" s="7" t="s">
        <v>4891</v>
      </c>
      <c r="N607" s="7" t="s">
        <v>4892</v>
      </c>
      <c r="O607" s="7" t="s">
        <v>4893</v>
      </c>
      <c r="P607" s="7" t="s">
        <v>4894</v>
      </c>
      <c r="Q607" s="7">
        <v>313230</v>
      </c>
      <c r="R607" s="7" t="s">
        <v>65</v>
      </c>
      <c r="S607" s="7" t="s">
        <v>77</v>
      </c>
      <c r="T607" s="7" t="s">
        <v>65</v>
      </c>
      <c r="U607" s="7" t="s">
        <v>427</v>
      </c>
      <c r="V607" s="24">
        <v>128000</v>
      </c>
      <c r="W607" s="11"/>
      <c r="X607" s="11"/>
      <c r="Y607" s="7">
        <v>65</v>
      </c>
      <c r="Z607" s="7">
        <v>0</v>
      </c>
      <c r="AA607" s="29">
        <v>41288</v>
      </c>
      <c r="AB607" s="29">
        <v>11569000</v>
      </c>
      <c r="AC607" s="6"/>
      <c r="AD607" s="6">
        <v>3</v>
      </c>
      <c r="AE607" s="7" t="s">
        <v>10</v>
      </c>
      <c r="AF607" s="21">
        <v>0</v>
      </c>
      <c r="AG607" s="21">
        <v>0</v>
      </c>
      <c r="AH607" s="15"/>
      <c r="AI607" s="15"/>
      <c r="AJ607" s="7">
        <v>31</v>
      </c>
      <c r="AK607" s="7">
        <v>0</v>
      </c>
      <c r="AL607" s="29">
        <v>642</v>
      </c>
      <c r="AM607" s="29">
        <v>4162000</v>
      </c>
      <c r="AN607" s="29">
        <v>0</v>
      </c>
      <c r="AO607" s="29">
        <v>133380</v>
      </c>
      <c r="AP607" s="9" t="s">
        <v>2749</v>
      </c>
      <c r="AQ607" s="9">
        <v>0</v>
      </c>
      <c r="AR607" s="11">
        <v>0</v>
      </c>
    </row>
    <row r="608" spans="1:44" ht="15.6" x14ac:dyDescent="0.3">
      <c r="A608" s="5" t="s">
        <v>4895</v>
      </c>
      <c r="B608" s="6" t="s">
        <v>8</v>
      </c>
      <c r="C608" s="7" t="s">
        <v>57</v>
      </c>
      <c r="D608" s="31">
        <v>41550</v>
      </c>
      <c r="E608" s="7">
        <v>2013</v>
      </c>
      <c r="F608" s="7" t="s">
        <v>3299</v>
      </c>
      <c r="G608" s="7" t="s">
        <v>4896</v>
      </c>
      <c r="H608" s="7" t="s">
        <v>72</v>
      </c>
      <c r="I608" s="7" t="s">
        <v>1461</v>
      </c>
      <c r="J608" s="8">
        <v>3</v>
      </c>
      <c r="K608" s="7" t="s">
        <v>4897</v>
      </c>
      <c r="L608" s="7" t="s">
        <v>72</v>
      </c>
      <c r="M608" s="7" t="s">
        <v>4898</v>
      </c>
      <c r="N608" s="7" t="s">
        <v>4899</v>
      </c>
      <c r="O608" s="7" t="s">
        <v>4900</v>
      </c>
      <c r="P608" s="7" t="s">
        <v>4901</v>
      </c>
      <c r="Q608" s="7">
        <v>314999</v>
      </c>
      <c r="R608" s="7" t="s">
        <v>65</v>
      </c>
      <c r="S608" s="7" t="s">
        <v>77</v>
      </c>
      <c r="T608" s="7" t="s">
        <v>65</v>
      </c>
      <c r="U608" s="7" t="s">
        <v>2661</v>
      </c>
      <c r="V608" s="24">
        <v>100000</v>
      </c>
      <c r="W608" s="11"/>
      <c r="X608" s="11"/>
      <c r="Y608" s="7">
        <v>59</v>
      </c>
      <c r="Z608" s="7">
        <v>82</v>
      </c>
      <c r="AA608" s="29">
        <v>41652</v>
      </c>
      <c r="AB608" s="29">
        <v>41300000</v>
      </c>
      <c r="AC608" s="6"/>
      <c r="AD608" s="6">
        <v>3</v>
      </c>
      <c r="AE608" s="7" t="s">
        <v>11</v>
      </c>
      <c r="AF608" s="21">
        <v>0</v>
      </c>
      <c r="AG608" s="21">
        <v>100000</v>
      </c>
      <c r="AH608" s="15"/>
      <c r="AI608" s="15"/>
      <c r="AJ608" s="7">
        <v>62</v>
      </c>
      <c r="AK608" s="7">
        <v>82</v>
      </c>
      <c r="AL608" s="29">
        <v>1115</v>
      </c>
      <c r="AM608" s="29">
        <v>67730760</v>
      </c>
      <c r="AN608" s="29">
        <v>0</v>
      </c>
      <c r="AO608" s="29">
        <v>1120545</v>
      </c>
      <c r="AP608" s="9" t="s">
        <v>68</v>
      </c>
      <c r="AQ608" s="9">
        <v>448218</v>
      </c>
      <c r="AR608" s="11">
        <v>100000</v>
      </c>
    </row>
    <row r="609" spans="1:44" ht="15.6" x14ac:dyDescent="0.3">
      <c r="A609" s="5" t="s">
        <v>4902</v>
      </c>
      <c r="B609" s="6" t="s">
        <v>8</v>
      </c>
      <c r="C609" s="7" t="s">
        <v>57</v>
      </c>
      <c r="D609" s="31">
        <v>41550</v>
      </c>
      <c r="E609" s="7">
        <v>2013</v>
      </c>
      <c r="F609" s="7" t="s">
        <v>4903</v>
      </c>
      <c r="G609" s="7" t="s">
        <v>1901</v>
      </c>
      <c r="H609" s="7" t="s">
        <v>72</v>
      </c>
      <c r="I609" s="7" t="s">
        <v>173</v>
      </c>
      <c r="J609" s="8">
        <v>2</v>
      </c>
      <c r="K609" s="7" t="s">
        <v>4904</v>
      </c>
      <c r="L609" s="7" t="s">
        <v>57</v>
      </c>
      <c r="M609" s="7" t="s">
        <v>4905</v>
      </c>
      <c r="N609" s="7">
        <v>28150</v>
      </c>
      <c r="O609" s="7" t="s">
        <v>4906</v>
      </c>
      <c r="P609" s="7" t="s">
        <v>4907</v>
      </c>
      <c r="Q609" s="7">
        <v>333413</v>
      </c>
      <c r="R609" s="7" t="s">
        <v>65</v>
      </c>
      <c r="S609" s="7" t="s">
        <v>77</v>
      </c>
      <c r="T609" s="7" t="s">
        <v>65</v>
      </c>
      <c r="U609" s="7" t="s">
        <v>132</v>
      </c>
      <c r="V609" s="24">
        <v>300000</v>
      </c>
      <c r="W609" s="11"/>
      <c r="X609" s="11"/>
      <c r="Y609" s="7">
        <v>92</v>
      </c>
      <c r="Z609" s="7">
        <v>116</v>
      </c>
      <c r="AA609" s="29">
        <v>30264</v>
      </c>
      <c r="AB609" s="29">
        <v>27000000</v>
      </c>
      <c r="AC609" s="6"/>
      <c r="AD609" s="6">
        <v>3</v>
      </c>
      <c r="AE609" s="7" t="s">
        <v>11</v>
      </c>
      <c r="AF609" s="21">
        <v>0</v>
      </c>
      <c r="AG609" s="21">
        <v>246000</v>
      </c>
      <c r="AH609" s="15"/>
      <c r="AI609" s="15"/>
      <c r="AJ609" s="7">
        <v>160</v>
      </c>
      <c r="AK609" s="7">
        <v>116</v>
      </c>
      <c r="AL609" s="29">
        <v>771</v>
      </c>
      <c r="AM609" s="29">
        <v>22162183</v>
      </c>
      <c r="AN609" s="29">
        <v>0</v>
      </c>
      <c r="AO609" s="29">
        <v>2116365</v>
      </c>
      <c r="AP609" s="9" t="s">
        <v>4908</v>
      </c>
      <c r="AQ609" s="9">
        <v>991110</v>
      </c>
      <c r="AR609" s="11">
        <v>246000</v>
      </c>
    </row>
    <row r="610" spans="1:44" ht="15.6" x14ac:dyDescent="0.3">
      <c r="A610" s="5" t="s">
        <v>4909</v>
      </c>
      <c r="B610" s="6" t="s">
        <v>8</v>
      </c>
      <c r="C610" s="7" t="s">
        <v>57</v>
      </c>
      <c r="D610" s="31">
        <v>41569</v>
      </c>
      <c r="E610" s="7">
        <v>2013</v>
      </c>
      <c r="F610" s="7" t="s">
        <v>4910</v>
      </c>
      <c r="G610" s="7" t="s">
        <v>4911</v>
      </c>
      <c r="H610" s="7" t="s">
        <v>72</v>
      </c>
      <c r="I610" s="7" t="s">
        <v>2385</v>
      </c>
      <c r="J610" s="8">
        <v>1</v>
      </c>
      <c r="K610" s="7" t="s">
        <v>4912</v>
      </c>
      <c r="L610" s="7" t="s">
        <v>72</v>
      </c>
      <c r="M610" s="7" t="s">
        <v>4913</v>
      </c>
      <c r="N610" s="7" t="s">
        <v>4914</v>
      </c>
      <c r="O610" s="7" t="s">
        <v>4915</v>
      </c>
      <c r="P610" s="7" t="s">
        <v>4916</v>
      </c>
      <c r="Q610" s="7">
        <v>313320</v>
      </c>
      <c r="R610" s="7" t="s">
        <v>65</v>
      </c>
      <c r="S610" s="7" t="s">
        <v>77</v>
      </c>
      <c r="T610" s="7" t="s">
        <v>65</v>
      </c>
      <c r="U610" s="7" t="s">
        <v>2129</v>
      </c>
      <c r="V610" s="24">
        <v>440000</v>
      </c>
      <c r="W610" s="11"/>
      <c r="X610" s="11"/>
      <c r="Y610" s="7">
        <v>68</v>
      </c>
      <c r="Z610" s="7">
        <v>139</v>
      </c>
      <c r="AA610" s="29">
        <v>59592</v>
      </c>
      <c r="AB610" s="29">
        <v>9573000</v>
      </c>
      <c r="AC610" s="6"/>
      <c r="AD610" s="6">
        <v>3</v>
      </c>
      <c r="AE610" s="7" t="s">
        <v>11</v>
      </c>
      <c r="AF610" s="21">
        <v>0</v>
      </c>
      <c r="AG610" s="21">
        <v>440000</v>
      </c>
      <c r="AH610" s="15"/>
      <c r="AI610" s="15"/>
      <c r="AJ610" s="7">
        <v>89</v>
      </c>
      <c r="AK610" s="7">
        <v>139</v>
      </c>
      <c r="AL610" s="29">
        <v>1430</v>
      </c>
      <c r="AM610" s="29">
        <v>10708022</v>
      </c>
      <c r="AN610" s="29">
        <v>0</v>
      </c>
      <c r="AO610" s="29">
        <v>598720.91999999993</v>
      </c>
      <c r="AP610" s="9" t="s">
        <v>4917</v>
      </c>
      <c r="AQ610" s="9">
        <v>210000</v>
      </c>
      <c r="AR610" s="11">
        <v>440000</v>
      </c>
    </row>
    <row r="611" spans="1:44" ht="15.6" x14ac:dyDescent="0.3">
      <c r="A611" s="5" t="s">
        <v>4918</v>
      </c>
      <c r="B611" s="6" t="s">
        <v>8</v>
      </c>
      <c r="C611" s="7" t="s">
        <v>57</v>
      </c>
      <c r="D611" s="31">
        <v>41584</v>
      </c>
      <c r="E611" s="7">
        <v>2013</v>
      </c>
      <c r="F611" s="7" t="s">
        <v>4919</v>
      </c>
      <c r="G611" s="7" t="s">
        <v>4920</v>
      </c>
      <c r="H611" s="7" t="s">
        <v>72</v>
      </c>
      <c r="I611" s="7" t="s">
        <v>432</v>
      </c>
      <c r="J611" s="8">
        <v>3</v>
      </c>
      <c r="K611" s="7" t="s">
        <v>4921</v>
      </c>
      <c r="L611" s="7" t="s">
        <v>72</v>
      </c>
      <c r="M611" s="7" t="s">
        <v>4922</v>
      </c>
      <c r="N611" s="7" t="s">
        <v>4923</v>
      </c>
      <c r="O611" s="7" t="s">
        <v>4924</v>
      </c>
      <c r="P611" s="7" t="s">
        <v>4925</v>
      </c>
      <c r="Q611" s="7">
        <v>551114</v>
      </c>
      <c r="R611" s="7">
        <v>541712</v>
      </c>
      <c r="S611" s="7" t="s">
        <v>408</v>
      </c>
      <c r="T611" s="7" t="s">
        <v>728</v>
      </c>
      <c r="U611" s="7" t="s">
        <v>132</v>
      </c>
      <c r="V611" s="24">
        <v>200000</v>
      </c>
      <c r="W611" s="11"/>
      <c r="X611" s="11"/>
      <c r="Y611" s="7">
        <v>68</v>
      </c>
      <c r="Z611" s="7">
        <v>442</v>
      </c>
      <c r="AA611" s="29">
        <v>65676</v>
      </c>
      <c r="AB611" s="29">
        <v>8626000</v>
      </c>
      <c r="AC611" s="6"/>
      <c r="AD611" s="6">
        <v>3</v>
      </c>
      <c r="AE611" s="7" t="s">
        <v>10</v>
      </c>
      <c r="AF611" s="21">
        <v>0</v>
      </c>
      <c r="AG611" s="21">
        <v>0</v>
      </c>
      <c r="AH611" s="15"/>
      <c r="AI611" s="15"/>
      <c r="AJ611" s="7">
        <v>0</v>
      </c>
      <c r="AK611" s="7">
        <v>442</v>
      </c>
      <c r="AL611" s="29">
        <v>0</v>
      </c>
      <c r="AM611" s="29">
        <v>0</v>
      </c>
      <c r="AN611" s="29">
        <v>0</v>
      </c>
      <c r="AO611" s="29">
        <v>200000</v>
      </c>
      <c r="AP611" s="9" t="s">
        <v>68</v>
      </c>
      <c r="AQ611" s="9">
        <v>0</v>
      </c>
      <c r="AR611" s="11">
        <v>0</v>
      </c>
    </row>
    <row r="612" spans="1:44" ht="15.6" x14ac:dyDescent="0.3">
      <c r="A612" s="5" t="s">
        <v>4926</v>
      </c>
      <c r="B612" s="6" t="s">
        <v>8</v>
      </c>
      <c r="C612" s="7" t="s">
        <v>57</v>
      </c>
      <c r="D612" s="31">
        <v>41591</v>
      </c>
      <c r="E612" s="7">
        <v>2013</v>
      </c>
      <c r="F612" s="7" t="s">
        <v>4927</v>
      </c>
      <c r="G612" s="7" t="s">
        <v>4928</v>
      </c>
      <c r="H612" s="7" t="s">
        <v>72</v>
      </c>
      <c r="I612" s="7" t="s">
        <v>4929</v>
      </c>
      <c r="J612" s="8" t="s">
        <v>4519</v>
      </c>
      <c r="K612" s="7" t="s">
        <v>4930</v>
      </c>
      <c r="L612" s="7" t="s">
        <v>72</v>
      </c>
      <c r="M612" s="7" t="s">
        <v>4931</v>
      </c>
      <c r="N612" s="7" t="s">
        <v>4932</v>
      </c>
      <c r="O612" s="7" t="s">
        <v>4933</v>
      </c>
      <c r="P612" s="7" t="s">
        <v>4934</v>
      </c>
      <c r="Q612" s="7">
        <v>541330</v>
      </c>
      <c r="R612" s="7" t="s">
        <v>65</v>
      </c>
      <c r="S612" s="7" t="s">
        <v>728</v>
      </c>
      <c r="T612" s="7" t="s">
        <v>65</v>
      </c>
      <c r="U612" s="7" t="s">
        <v>132</v>
      </c>
      <c r="V612" s="24">
        <v>64000</v>
      </c>
      <c r="W612" s="11"/>
      <c r="X612" s="11"/>
      <c r="Y612" s="7">
        <v>29</v>
      </c>
      <c r="Z612" s="7">
        <v>10</v>
      </c>
      <c r="AA612" s="29">
        <v>76492</v>
      </c>
      <c r="AB612" s="29">
        <v>360000</v>
      </c>
      <c r="AC612" s="6"/>
      <c r="AD612" s="6">
        <v>3</v>
      </c>
      <c r="AE612" s="7" t="s">
        <v>10</v>
      </c>
      <c r="AF612" s="21">
        <v>0</v>
      </c>
      <c r="AG612" s="21">
        <v>0</v>
      </c>
      <c r="AH612" s="15"/>
      <c r="AI612" s="15"/>
      <c r="AJ612" s="7">
        <v>6</v>
      </c>
      <c r="AK612" s="7">
        <v>10</v>
      </c>
      <c r="AL612" s="29">
        <v>1850</v>
      </c>
      <c r="AM612" s="29">
        <v>370258</v>
      </c>
      <c r="AN612" s="29">
        <v>0</v>
      </c>
      <c r="AO612" s="29">
        <v>64000</v>
      </c>
      <c r="AP612" s="9" t="s">
        <v>68</v>
      </c>
      <c r="AQ612" s="9">
        <v>0</v>
      </c>
      <c r="AR612" s="11">
        <v>0</v>
      </c>
    </row>
    <row r="613" spans="1:44" ht="15.6" x14ac:dyDescent="0.3">
      <c r="A613" s="5" t="s">
        <v>4935</v>
      </c>
      <c r="B613" s="6" t="s">
        <v>8</v>
      </c>
      <c r="C613" s="7" t="s">
        <v>57</v>
      </c>
      <c r="D613" s="31">
        <v>41610</v>
      </c>
      <c r="E613" s="7">
        <v>2013</v>
      </c>
      <c r="F613" s="7" t="s">
        <v>4936</v>
      </c>
      <c r="G613" s="7" t="s">
        <v>4937</v>
      </c>
      <c r="H613" s="7" t="s">
        <v>57</v>
      </c>
      <c r="I613" s="7" t="s">
        <v>165</v>
      </c>
      <c r="J613" s="8">
        <v>2</v>
      </c>
      <c r="K613" s="7" t="s">
        <v>4938</v>
      </c>
      <c r="L613" s="7" t="s">
        <v>57</v>
      </c>
      <c r="M613" s="7" t="s">
        <v>4939</v>
      </c>
      <c r="N613" s="7">
        <v>28328</v>
      </c>
      <c r="O613" s="7" t="s">
        <v>4940</v>
      </c>
      <c r="P613" s="7" t="s">
        <v>2660</v>
      </c>
      <c r="Q613" s="7">
        <v>325193</v>
      </c>
      <c r="R613" s="7" t="s">
        <v>65</v>
      </c>
      <c r="S613" s="7" t="s">
        <v>77</v>
      </c>
      <c r="T613" s="7" t="s">
        <v>65</v>
      </c>
      <c r="U613" s="7" t="s">
        <v>132</v>
      </c>
      <c r="V613" s="24">
        <v>300000</v>
      </c>
      <c r="W613" s="11"/>
      <c r="X613" s="11"/>
      <c r="Y613" s="7">
        <v>59</v>
      </c>
      <c r="Z613" s="7">
        <v>0</v>
      </c>
      <c r="AA613" s="29">
        <v>42744</v>
      </c>
      <c r="AB613" s="29">
        <v>147000000</v>
      </c>
      <c r="AC613" s="6"/>
      <c r="AD613" s="6">
        <v>3</v>
      </c>
      <c r="AE613" s="10" t="s">
        <v>10</v>
      </c>
      <c r="AF613" s="21">
        <v>0</v>
      </c>
      <c r="AG613" s="21">
        <v>0</v>
      </c>
      <c r="AH613" s="15"/>
      <c r="AI613" s="15"/>
      <c r="AJ613" s="7">
        <v>0</v>
      </c>
      <c r="AK613" s="7">
        <v>0</v>
      </c>
      <c r="AL613" s="29">
        <v>0</v>
      </c>
      <c r="AM613" s="29">
        <v>3027000</v>
      </c>
      <c r="AN613" s="29">
        <v>0</v>
      </c>
      <c r="AO613" s="29">
        <v>2870686</v>
      </c>
      <c r="AP613" s="9" t="s">
        <v>2749</v>
      </c>
      <c r="AQ613" s="9">
        <v>0</v>
      </c>
      <c r="AR613" s="11">
        <v>0</v>
      </c>
    </row>
    <row r="614" spans="1:44" ht="15.6" x14ac:dyDescent="0.3">
      <c r="A614" s="5" t="s">
        <v>4941</v>
      </c>
      <c r="B614" s="6" t="s">
        <v>8</v>
      </c>
      <c r="C614" s="7" t="s">
        <v>57</v>
      </c>
      <c r="D614" s="31">
        <v>41610</v>
      </c>
      <c r="E614" s="7">
        <v>2013</v>
      </c>
      <c r="F614" s="7" t="s">
        <v>4942</v>
      </c>
      <c r="G614" s="7" t="s">
        <v>4943</v>
      </c>
      <c r="H614" s="7" t="s">
        <v>57</v>
      </c>
      <c r="I614" s="7" t="s">
        <v>221</v>
      </c>
      <c r="J614" s="8">
        <v>2</v>
      </c>
      <c r="K614" s="7" t="s">
        <v>4944</v>
      </c>
      <c r="L614" s="7" t="s">
        <v>57</v>
      </c>
      <c r="M614" s="7" t="s">
        <v>4945</v>
      </c>
      <c r="N614" s="7">
        <v>27828</v>
      </c>
      <c r="O614" s="7" t="s">
        <v>4946</v>
      </c>
      <c r="P614" s="7" t="s">
        <v>2660</v>
      </c>
      <c r="Q614" s="7">
        <v>311423</v>
      </c>
      <c r="R614" s="7" t="s">
        <v>65</v>
      </c>
      <c r="S614" s="7" t="s">
        <v>77</v>
      </c>
      <c r="T614" s="7" t="s">
        <v>65</v>
      </c>
      <c r="U614" s="7" t="s">
        <v>1174</v>
      </c>
      <c r="V614" s="24">
        <v>114000</v>
      </c>
      <c r="W614" s="11"/>
      <c r="X614" s="11"/>
      <c r="Y614" s="7">
        <v>51</v>
      </c>
      <c r="Z614" s="7">
        <v>84</v>
      </c>
      <c r="AA614" s="29">
        <v>34840</v>
      </c>
      <c r="AB614" s="29">
        <v>10800000</v>
      </c>
      <c r="AC614" s="6"/>
      <c r="AD614" s="6">
        <v>3</v>
      </c>
      <c r="AE614" s="7" t="s">
        <v>11</v>
      </c>
      <c r="AF614" s="21">
        <v>0</v>
      </c>
      <c r="AG614" s="21">
        <v>114000</v>
      </c>
      <c r="AH614" s="15"/>
      <c r="AI614" s="15"/>
      <c r="AJ614" s="7">
        <v>56</v>
      </c>
      <c r="AK614" s="7">
        <v>84</v>
      </c>
      <c r="AL614" s="29">
        <v>781</v>
      </c>
      <c r="AM614" s="29">
        <v>17552719</v>
      </c>
      <c r="AN614" s="29">
        <v>0</v>
      </c>
      <c r="AO614" s="29">
        <v>462931</v>
      </c>
      <c r="AP614" s="9" t="s">
        <v>4947</v>
      </c>
      <c r="AQ614" s="9">
        <v>114000</v>
      </c>
      <c r="AR614" s="11">
        <v>114000</v>
      </c>
    </row>
    <row r="615" spans="1:44" ht="15.6" x14ac:dyDescent="0.3">
      <c r="A615" s="5" t="s">
        <v>4948</v>
      </c>
      <c r="B615" s="6" t="s">
        <v>8</v>
      </c>
      <c r="C615" s="7" t="s">
        <v>57</v>
      </c>
      <c r="D615" s="31">
        <v>41614</v>
      </c>
      <c r="E615" s="7">
        <v>2013</v>
      </c>
      <c r="F615" s="7" t="s">
        <v>4949</v>
      </c>
      <c r="G615" s="7" t="s">
        <v>4950</v>
      </c>
      <c r="H615" s="7" t="s">
        <v>57</v>
      </c>
      <c r="I615" s="7" t="s">
        <v>282</v>
      </c>
      <c r="J615" s="8">
        <v>3</v>
      </c>
      <c r="K615" s="7" t="s">
        <v>4313</v>
      </c>
      <c r="L615" s="7" t="s">
        <v>57</v>
      </c>
      <c r="M615" s="7" t="s">
        <v>4951</v>
      </c>
      <c r="N615" s="7">
        <v>28117</v>
      </c>
      <c r="O615" s="7" t="s">
        <v>4952</v>
      </c>
      <c r="P615" s="7" t="s">
        <v>4953</v>
      </c>
      <c r="Q615" s="7">
        <v>333991</v>
      </c>
      <c r="R615" s="7" t="s">
        <v>65</v>
      </c>
      <c r="S615" s="7" t="s">
        <v>77</v>
      </c>
      <c r="T615" s="7" t="s">
        <v>65</v>
      </c>
      <c r="U615" s="7" t="s">
        <v>67</v>
      </c>
      <c r="V615" s="24">
        <v>40000</v>
      </c>
      <c r="W615" s="11"/>
      <c r="X615" s="11"/>
      <c r="Y615" s="7">
        <v>34</v>
      </c>
      <c r="Z615" s="7">
        <v>0</v>
      </c>
      <c r="AA615" s="29">
        <v>74620</v>
      </c>
      <c r="AB615" s="29">
        <v>2137000</v>
      </c>
      <c r="AC615" s="6"/>
      <c r="AD615" s="6">
        <v>3</v>
      </c>
      <c r="AE615" s="7" t="s">
        <v>11</v>
      </c>
      <c r="AF615" s="21">
        <v>0</v>
      </c>
      <c r="AG615" s="21">
        <v>29600</v>
      </c>
      <c r="AH615" s="15"/>
      <c r="AI615" s="15"/>
      <c r="AJ615" s="7">
        <v>25</v>
      </c>
      <c r="AK615" s="7">
        <v>0</v>
      </c>
      <c r="AL615" s="29">
        <v>2325</v>
      </c>
      <c r="AM615" s="29">
        <v>2249420</v>
      </c>
      <c r="AN615" s="29">
        <v>0</v>
      </c>
      <c r="AO615" s="29">
        <v>96915</v>
      </c>
      <c r="AP615" s="9" t="s">
        <v>2749</v>
      </c>
      <c r="AQ615" s="9">
        <v>8336</v>
      </c>
      <c r="AR615" s="11">
        <v>29600</v>
      </c>
    </row>
    <row r="616" spans="1:44" ht="15.6" x14ac:dyDescent="0.3">
      <c r="A616" s="5" t="s">
        <v>4954</v>
      </c>
      <c r="B616" s="6" t="s">
        <v>8</v>
      </c>
      <c r="C616" s="7" t="s">
        <v>57</v>
      </c>
      <c r="D616" s="31">
        <v>41617</v>
      </c>
      <c r="E616" s="7">
        <v>2013</v>
      </c>
      <c r="F616" s="7" t="s">
        <v>4955</v>
      </c>
      <c r="G616" s="7" t="s">
        <v>4956</v>
      </c>
      <c r="H616" s="7" t="s">
        <v>72</v>
      </c>
      <c r="I616" s="7" t="s">
        <v>533</v>
      </c>
      <c r="J616" s="8">
        <v>2</v>
      </c>
      <c r="K616" s="7" t="s">
        <v>4957</v>
      </c>
      <c r="L616" s="7" t="s">
        <v>57</v>
      </c>
      <c r="M616" s="7" t="s">
        <v>4958</v>
      </c>
      <c r="N616" s="7">
        <v>27302</v>
      </c>
      <c r="O616" s="7" t="s">
        <v>4959</v>
      </c>
      <c r="P616" s="7" t="s">
        <v>4960</v>
      </c>
      <c r="Q616" s="7">
        <v>493120</v>
      </c>
      <c r="R616" s="7" t="s">
        <v>65</v>
      </c>
      <c r="S616" s="7" t="s">
        <v>328</v>
      </c>
      <c r="T616" s="7" t="s">
        <v>65</v>
      </c>
      <c r="U616" s="7" t="s">
        <v>132</v>
      </c>
      <c r="V616" s="24">
        <v>1100000</v>
      </c>
      <c r="W616" s="11"/>
      <c r="X616" s="11"/>
      <c r="Y616" s="7">
        <v>405</v>
      </c>
      <c r="Z616" s="7">
        <v>1855</v>
      </c>
      <c r="AA616" s="29">
        <v>31824</v>
      </c>
      <c r="AB616" s="29">
        <v>90000000</v>
      </c>
      <c r="AC616" s="6"/>
      <c r="AD616" s="6">
        <v>6</v>
      </c>
      <c r="AE616" s="10" t="s">
        <v>10</v>
      </c>
      <c r="AF616" s="21">
        <v>0</v>
      </c>
      <c r="AG616" s="21">
        <v>0</v>
      </c>
      <c r="AH616" s="15"/>
      <c r="AI616" s="15"/>
      <c r="AJ616" s="7">
        <v>165</v>
      </c>
      <c r="AK616" s="7">
        <v>1855</v>
      </c>
      <c r="AL616" s="29">
        <v>804</v>
      </c>
      <c r="AM616" s="29">
        <v>122433181</v>
      </c>
      <c r="AN616" s="29">
        <v>0</v>
      </c>
      <c r="AO616" s="29">
        <v>10980000</v>
      </c>
      <c r="AP616" s="9" t="s">
        <v>4961</v>
      </c>
      <c r="AQ616" s="9">
        <v>8578277</v>
      </c>
      <c r="AR616" s="11">
        <v>0</v>
      </c>
    </row>
    <row r="617" spans="1:44" ht="15.6" x14ac:dyDescent="0.3">
      <c r="A617" s="5" t="s">
        <v>4962</v>
      </c>
      <c r="B617" s="6" t="s">
        <v>8</v>
      </c>
      <c r="C617" s="7" t="s">
        <v>57</v>
      </c>
      <c r="D617" s="31">
        <v>41617</v>
      </c>
      <c r="E617" s="7">
        <v>2013</v>
      </c>
      <c r="F617" s="7" t="s">
        <v>4963</v>
      </c>
      <c r="G617" s="7" t="s">
        <v>4964</v>
      </c>
      <c r="H617" s="7" t="s">
        <v>72</v>
      </c>
      <c r="I617" s="7" t="s">
        <v>873</v>
      </c>
      <c r="J617" s="8">
        <v>2</v>
      </c>
      <c r="K617" s="7" t="s">
        <v>4965</v>
      </c>
      <c r="L617" s="7" t="s">
        <v>72</v>
      </c>
      <c r="M617" s="7" t="s">
        <v>4966</v>
      </c>
      <c r="N617" s="7" t="s">
        <v>4967</v>
      </c>
      <c r="O617" s="7" t="s">
        <v>4968</v>
      </c>
      <c r="P617" s="7" t="s">
        <v>4969</v>
      </c>
      <c r="Q617" s="7">
        <v>313230</v>
      </c>
      <c r="R617" s="7" t="s">
        <v>65</v>
      </c>
      <c r="S617" s="7" t="s">
        <v>77</v>
      </c>
      <c r="T617" s="7" t="s">
        <v>65</v>
      </c>
      <c r="U617" s="7" t="s">
        <v>427</v>
      </c>
      <c r="V617" s="24">
        <v>235000</v>
      </c>
      <c r="W617" s="11"/>
      <c r="X617" s="11"/>
      <c r="Y617" s="7">
        <v>54</v>
      </c>
      <c r="Z617" s="7">
        <v>94</v>
      </c>
      <c r="AA617" s="29">
        <v>38688</v>
      </c>
      <c r="AB617" s="29">
        <v>31500000</v>
      </c>
      <c r="AC617" s="6"/>
      <c r="AD617" s="6">
        <v>3</v>
      </c>
      <c r="AE617" s="7" t="s">
        <v>11</v>
      </c>
      <c r="AF617" s="21">
        <v>0</v>
      </c>
      <c r="AG617" s="21">
        <v>235000</v>
      </c>
      <c r="AH617" s="15"/>
      <c r="AI617" s="15"/>
      <c r="AJ617" s="7">
        <v>61</v>
      </c>
      <c r="AK617" s="7">
        <v>94</v>
      </c>
      <c r="AL617" s="29">
        <v>987</v>
      </c>
      <c r="AM617" s="29">
        <v>80673402</v>
      </c>
      <c r="AN617" s="29">
        <v>0</v>
      </c>
      <c r="AO617" s="29">
        <v>3282672</v>
      </c>
      <c r="AP617" s="9" t="s">
        <v>68</v>
      </c>
      <c r="AQ617" s="9">
        <v>25000</v>
      </c>
      <c r="AR617" s="11">
        <v>235000</v>
      </c>
    </row>
    <row r="618" spans="1:44" ht="15.6" x14ac:dyDescent="0.3">
      <c r="A618" s="5" t="s">
        <v>4970</v>
      </c>
      <c r="B618" s="6" t="s">
        <v>8</v>
      </c>
      <c r="C618" s="7" t="s">
        <v>57</v>
      </c>
      <c r="D618" s="31">
        <v>41624</v>
      </c>
      <c r="E618" s="7">
        <v>2013</v>
      </c>
      <c r="F618" s="7" t="s">
        <v>4971</v>
      </c>
      <c r="G618" s="7" t="s">
        <v>4972</v>
      </c>
      <c r="H618" s="7" t="s">
        <v>72</v>
      </c>
      <c r="I618" s="7" t="s">
        <v>1161</v>
      </c>
      <c r="J618" s="8">
        <v>1</v>
      </c>
      <c r="K618" s="7" t="s">
        <v>4973</v>
      </c>
      <c r="L618" s="7" t="s">
        <v>57</v>
      </c>
      <c r="M618" s="7" t="s">
        <v>4974</v>
      </c>
      <c r="N618" s="7">
        <v>28752</v>
      </c>
      <c r="O618" s="7" t="s">
        <v>4975</v>
      </c>
      <c r="P618" s="7" t="s">
        <v>4976</v>
      </c>
      <c r="Q618" s="7">
        <v>334413</v>
      </c>
      <c r="R618" s="7" t="s">
        <v>65</v>
      </c>
      <c r="S618" s="7" t="s">
        <v>77</v>
      </c>
      <c r="T618" s="7" t="s">
        <v>65</v>
      </c>
      <c r="U618" s="7" t="s">
        <v>67</v>
      </c>
      <c r="V618" s="24">
        <v>156000</v>
      </c>
      <c r="W618" s="11"/>
      <c r="X618" s="11"/>
      <c r="Y618" s="7">
        <v>48</v>
      </c>
      <c r="Z618" s="7">
        <v>15</v>
      </c>
      <c r="AA618" s="29">
        <v>23920</v>
      </c>
      <c r="AB618" s="29">
        <v>450000</v>
      </c>
      <c r="AC618" s="6"/>
      <c r="AD618" s="6">
        <v>3</v>
      </c>
      <c r="AE618" s="7" t="s">
        <v>10</v>
      </c>
      <c r="AF618" s="21">
        <v>0</v>
      </c>
      <c r="AG618" s="21">
        <v>0</v>
      </c>
      <c r="AH618" s="15"/>
      <c r="AI618" s="15"/>
      <c r="AJ618" s="7">
        <v>0</v>
      </c>
      <c r="AK618" s="7">
        <v>15</v>
      </c>
      <c r="AL618" s="29">
        <v>0</v>
      </c>
      <c r="AM618" s="29">
        <v>0</v>
      </c>
      <c r="AN618" s="29">
        <v>0</v>
      </c>
      <c r="AO618" s="29">
        <v>328500</v>
      </c>
      <c r="AP618" s="9" t="s">
        <v>3186</v>
      </c>
      <c r="AQ618" s="9">
        <v>0</v>
      </c>
      <c r="AR618" s="11">
        <v>0</v>
      </c>
    </row>
    <row r="619" spans="1:44" ht="15.6" x14ac:dyDescent="0.3">
      <c r="A619" s="5" t="s">
        <v>4977</v>
      </c>
      <c r="B619" s="6" t="s">
        <v>8</v>
      </c>
      <c r="C619" s="7" t="s">
        <v>57</v>
      </c>
      <c r="D619" s="31">
        <v>41626</v>
      </c>
      <c r="E619" s="7">
        <v>2013</v>
      </c>
      <c r="F619" s="7" t="s">
        <v>4978</v>
      </c>
      <c r="G619" s="7" t="s">
        <v>4979</v>
      </c>
      <c r="H619" s="7" t="s">
        <v>57</v>
      </c>
      <c r="I619" s="7" t="s">
        <v>375</v>
      </c>
      <c r="J619" s="8">
        <v>2</v>
      </c>
      <c r="K619" s="7" t="s">
        <v>4980</v>
      </c>
      <c r="L619" s="7" t="s">
        <v>57</v>
      </c>
      <c r="M619" s="7" t="s">
        <v>4981</v>
      </c>
      <c r="N619" s="7">
        <v>27809</v>
      </c>
      <c r="O619" s="7" t="s">
        <v>4982</v>
      </c>
      <c r="P619" s="7" t="s">
        <v>4983</v>
      </c>
      <c r="Q619" s="7">
        <v>311911</v>
      </c>
      <c r="R619" s="7" t="s">
        <v>65</v>
      </c>
      <c r="S619" s="7" t="s">
        <v>77</v>
      </c>
      <c r="T619" s="7" t="s">
        <v>65</v>
      </c>
      <c r="U619" s="7" t="s">
        <v>2723</v>
      </c>
      <c r="V619" s="24">
        <v>210000</v>
      </c>
      <c r="W619" s="11"/>
      <c r="X619" s="11"/>
      <c r="Y619" s="7">
        <v>50</v>
      </c>
      <c r="Z619" s="7">
        <v>0</v>
      </c>
      <c r="AA619" s="29">
        <v>32188</v>
      </c>
      <c r="AB619" s="29">
        <v>6500000</v>
      </c>
      <c r="AC619" s="6"/>
      <c r="AD619" s="6">
        <v>5</v>
      </c>
      <c r="AE619" s="10" t="s">
        <v>11</v>
      </c>
      <c r="AF619" s="21">
        <v>0</v>
      </c>
      <c r="AG619" s="21">
        <v>105000</v>
      </c>
      <c r="AH619" s="15"/>
      <c r="AI619" s="15"/>
      <c r="AJ619" s="7">
        <v>29</v>
      </c>
      <c r="AK619" s="7">
        <v>0</v>
      </c>
      <c r="AL619" s="29">
        <v>698</v>
      </c>
      <c r="AM619" s="29">
        <v>20549747</v>
      </c>
      <c r="AN619" s="29">
        <v>0</v>
      </c>
      <c r="AO619" s="29">
        <v>1930000</v>
      </c>
      <c r="AP619" s="9" t="s">
        <v>4984</v>
      </c>
      <c r="AQ619" s="9">
        <v>830000</v>
      </c>
      <c r="AR619" s="11">
        <v>105000</v>
      </c>
    </row>
    <row r="620" spans="1:44" ht="15.6" x14ac:dyDescent="0.3">
      <c r="A620" s="5" t="s">
        <v>4985</v>
      </c>
      <c r="B620" s="6" t="s">
        <v>8</v>
      </c>
      <c r="C620" s="7" t="s">
        <v>57</v>
      </c>
      <c r="D620" s="31">
        <v>41628</v>
      </c>
      <c r="E620" s="7">
        <v>2013</v>
      </c>
      <c r="F620" s="7" t="s">
        <v>4986</v>
      </c>
      <c r="G620" s="7" t="s">
        <v>4987</v>
      </c>
      <c r="H620" s="7" t="s">
        <v>72</v>
      </c>
      <c r="I620" s="7" t="s">
        <v>198</v>
      </c>
      <c r="J620" s="8">
        <v>2</v>
      </c>
      <c r="K620" s="7" t="s">
        <v>4988</v>
      </c>
      <c r="L620" s="7" t="s">
        <v>57</v>
      </c>
      <c r="M620" s="7" t="s">
        <v>4989</v>
      </c>
      <c r="N620" s="7" t="s">
        <v>4990</v>
      </c>
      <c r="O620" s="7" t="s">
        <v>4991</v>
      </c>
      <c r="P620" s="7" t="s">
        <v>4992</v>
      </c>
      <c r="Q620" s="7">
        <v>321211</v>
      </c>
      <c r="R620" s="7" t="s">
        <v>65</v>
      </c>
      <c r="S620" s="7" t="s">
        <v>77</v>
      </c>
      <c r="T620" s="7" t="s">
        <v>65</v>
      </c>
      <c r="U620" s="7" t="s">
        <v>2129</v>
      </c>
      <c r="V620" s="24">
        <v>48000</v>
      </c>
      <c r="W620" s="11"/>
      <c r="X620" s="11"/>
      <c r="Y620" s="7">
        <v>23</v>
      </c>
      <c r="Z620" s="7">
        <v>324</v>
      </c>
      <c r="AA620" s="29">
        <v>27456</v>
      </c>
      <c r="AB620" s="29">
        <v>3400000</v>
      </c>
      <c r="AC620" s="6"/>
      <c r="AD620" s="6">
        <v>3</v>
      </c>
      <c r="AE620" s="7" t="s">
        <v>10</v>
      </c>
      <c r="AF620" s="21">
        <v>0</v>
      </c>
      <c r="AG620" s="21">
        <v>0</v>
      </c>
      <c r="AH620" s="15"/>
      <c r="AI620" s="15"/>
      <c r="AJ620" s="7">
        <v>0</v>
      </c>
      <c r="AK620" s="7">
        <v>324</v>
      </c>
      <c r="AL620" s="29">
        <v>0</v>
      </c>
      <c r="AM620" s="29">
        <v>0</v>
      </c>
      <c r="AN620" s="29">
        <v>0</v>
      </c>
      <c r="AO620" s="29">
        <v>76256</v>
      </c>
      <c r="AP620" s="9" t="s">
        <v>2749</v>
      </c>
      <c r="AQ620" s="9">
        <v>0</v>
      </c>
      <c r="AR620" s="11">
        <v>0</v>
      </c>
    </row>
    <row r="621" spans="1:44" ht="15.6" x14ac:dyDescent="0.3">
      <c r="A621" s="5" t="s">
        <v>4993</v>
      </c>
      <c r="B621" s="6" t="s">
        <v>8</v>
      </c>
      <c r="C621" s="7" t="s">
        <v>57</v>
      </c>
      <c r="D621" s="31">
        <v>41638</v>
      </c>
      <c r="E621" s="7">
        <v>2013</v>
      </c>
      <c r="F621" s="7" t="s">
        <v>4994</v>
      </c>
      <c r="G621" s="7" t="s">
        <v>4995</v>
      </c>
      <c r="H621" s="7" t="s">
        <v>72</v>
      </c>
      <c r="I621" s="7" t="s">
        <v>1161</v>
      </c>
      <c r="J621" s="8">
        <v>1</v>
      </c>
      <c r="K621" s="7" t="s">
        <v>4996</v>
      </c>
      <c r="L621" s="7" t="s">
        <v>72</v>
      </c>
      <c r="M621" s="7" t="s">
        <v>4997</v>
      </c>
      <c r="N621" s="7" t="s">
        <v>4998</v>
      </c>
      <c r="O621" s="7" t="s">
        <v>4999</v>
      </c>
      <c r="P621" s="7" t="s">
        <v>5000</v>
      </c>
      <c r="Q621" s="7">
        <v>332911</v>
      </c>
      <c r="R621" s="7">
        <v>332996</v>
      </c>
      <c r="S621" s="7" t="s">
        <v>77</v>
      </c>
      <c r="T621" s="7" t="s">
        <v>77</v>
      </c>
      <c r="U621" s="7" t="s">
        <v>1174</v>
      </c>
      <c r="V621" s="24">
        <v>111000</v>
      </c>
      <c r="W621" s="11"/>
      <c r="X621" s="11"/>
      <c r="Y621" s="7">
        <v>39</v>
      </c>
      <c r="Z621" s="7">
        <v>36</v>
      </c>
      <c r="AA621" s="29">
        <v>30368</v>
      </c>
      <c r="AB621" s="29">
        <v>2011000</v>
      </c>
      <c r="AC621" s="6"/>
      <c r="AD621" s="6">
        <v>3</v>
      </c>
      <c r="AE621" s="7" t="s">
        <v>10</v>
      </c>
      <c r="AF621" s="21">
        <v>0</v>
      </c>
      <c r="AG621" s="21">
        <v>0</v>
      </c>
      <c r="AH621" s="15"/>
      <c r="AI621" s="15"/>
      <c r="AJ621" s="7">
        <v>0</v>
      </c>
      <c r="AK621" s="7">
        <v>36</v>
      </c>
      <c r="AL621" s="29">
        <v>0</v>
      </c>
      <c r="AM621" s="29">
        <v>0</v>
      </c>
      <c r="AN621" s="29">
        <v>0</v>
      </c>
      <c r="AO621" s="29">
        <v>111000</v>
      </c>
      <c r="AP621" s="9" t="s">
        <v>68</v>
      </c>
      <c r="AQ621" s="9">
        <v>0</v>
      </c>
      <c r="AR621" s="11">
        <v>0</v>
      </c>
    </row>
    <row r="622" spans="1:44" ht="15.6" x14ac:dyDescent="0.3">
      <c r="A622" s="12" t="s">
        <v>5001</v>
      </c>
      <c r="B622" s="6" t="s">
        <v>135</v>
      </c>
      <c r="C622" s="6" t="s">
        <v>57</v>
      </c>
      <c r="D622" s="32">
        <v>41395</v>
      </c>
      <c r="E622" s="6">
        <v>2013</v>
      </c>
      <c r="F622" s="6" t="s">
        <v>5002</v>
      </c>
      <c r="G622" s="6" t="s">
        <v>5002</v>
      </c>
      <c r="H622" s="6" t="s">
        <v>72</v>
      </c>
      <c r="I622" s="6" t="s">
        <v>690</v>
      </c>
      <c r="J622" s="6">
        <v>2</v>
      </c>
      <c r="K622" s="6" t="s">
        <v>5003</v>
      </c>
      <c r="L622" s="6" t="s">
        <v>137</v>
      </c>
      <c r="M622" s="6"/>
      <c r="N622" s="6">
        <v>28621</v>
      </c>
      <c r="O622" s="6" t="s">
        <v>5004</v>
      </c>
      <c r="P622" s="6" t="s">
        <v>5005</v>
      </c>
      <c r="Q622" s="6" t="s">
        <v>143</v>
      </c>
      <c r="R622" s="6" t="s">
        <v>143</v>
      </c>
      <c r="S622" s="6" t="s">
        <v>143</v>
      </c>
      <c r="T622" s="6" t="s">
        <v>143</v>
      </c>
      <c r="U622" s="6" t="s">
        <v>178</v>
      </c>
      <c r="V622" s="26">
        <v>648259</v>
      </c>
      <c r="W622" s="11" t="s">
        <v>137</v>
      </c>
      <c r="X622" s="11" t="s">
        <v>137</v>
      </c>
      <c r="Y622" s="6" t="s">
        <v>143</v>
      </c>
      <c r="Z622" s="6" t="s">
        <v>143</v>
      </c>
      <c r="AA622" s="15" t="s">
        <v>143</v>
      </c>
      <c r="AB622" s="15" t="s">
        <v>143</v>
      </c>
      <c r="AC622" s="6" t="s">
        <v>137</v>
      </c>
      <c r="AD622" s="6" t="s">
        <v>137</v>
      </c>
      <c r="AE622" s="6" t="s">
        <v>11</v>
      </c>
      <c r="AF622" s="22">
        <v>0</v>
      </c>
      <c r="AG622" s="22">
        <v>429634.93</v>
      </c>
      <c r="AH622" s="15" t="s">
        <v>137</v>
      </c>
      <c r="AI622" s="15" t="s">
        <v>137</v>
      </c>
      <c r="AJ622" s="6" t="s">
        <v>143</v>
      </c>
      <c r="AK622" s="6" t="s">
        <v>143</v>
      </c>
      <c r="AL622" s="15" t="s">
        <v>143</v>
      </c>
      <c r="AM622" s="15" t="s">
        <v>143</v>
      </c>
      <c r="AN622" s="15" t="s">
        <v>145</v>
      </c>
      <c r="AO622" s="15" t="s">
        <v>143</v>
      </c>
      <c r="AP622" s="6" t="s">
        <v>143</v>
      </c>
      <c r="AQ622" s="11" t="s">
        <v>143</v>
      </c>
      <c r="AR622" s="11">
        <v>429634.93</v>
      </c>
    </row>
    <row r="623" spans="1:44" ht="15.6" x14ac:dyDescent="0.3">
      <c r="A623" s="12" t="s">
        <v>5006</v>
      </c>
      <c r="B623" s="6" t="s">
        <v>135</v>
      </c>
      <c r="C623" s="6" t="s">
        <v>57</v>
      </c>
      <c r="D623" s="32">
        <v>41439</v>
      </c>
      <c r="E623" s="6">
        <v>2013</v>
      </c>
      <c r="F623" s="6" t="s">
        <v>5007</v>
      </c>
      <c r="G623" s="6" t="s">
        <v>5007</v>
      </c>
      <c r="H623" s="6" t="s">
        <v>57</v>
      </c>
      <c r="I623" s="6" t="s">
        <v>1642</v>
      </c>
      <c r="J623" s="6">
        <v>1</v>
      </c>
      <c r="K623" s="6" t="s">
        <v>5008</v>
      </c>
      <c r="L623" s="6" t="s">
        <v>137</v>
      </c>
      <c r="M623" s="6"/>
      <c r="N623" s="6" t="s">
        <v>5009</v>
      </c>
      <c r="O623" s="6" t="s">
        <v>5010</v>
      </c>
      <c r="P623" s="6" t="s">
        <v>5011</v>
      </c>
      <c r="Q623" s="6" t="s">
        <v>143</v>
      </c>
      <c r="R623" s="6" t="s">
        <v>143</v>
      </c>
      <c r="S623" s="6" t="s">
        <v>143</v>
      </c>
      <c r="T623" s="6" t="s">
        <v>143</v>
      </c>
      <c r="U623" s="6" t="s">
        <v>178</v>
      </c>
      <c r="V623" s="26">
        <v>356000</v>
      </c>
      <c r="W623" s="11" t="s">
        <v>137</v>
      </c>
      <c r="X623" s="11" t="s">
        <v>137</v>
      </c>
      <c r="Y623" s="6" t="s">
        <v>143</v>
      </c>
      <c r="Z623" s="6" t="s">
        <v>143</v>
      </c>
      <c r="AA623" s="15" t="s">
        <v>143</v>
      </c>
      <c r="AB623" s="15" t="s">
        <v>143</v>
      </c>
      <c r="AC623" s="6" t="s">
        <v>137</v>
      </c>
      <c r="AD623" s="6" t="s">
        <v>137</v>
      </c>
      <c r="AE623" s="6" t="s">
        <v>10</v>
      </c>
      <c r="AF623" s="22">
        <v>0</v>
      </c>
      <c r="AG623" s="22">
        <v>0</v>
      </c>
      <c r="AH623" s="15" t="s">
        <v>137</v>
      </c>
      <c r="AI623" s="15" t="s">
        <v>137</v>
      </c>
      <c r="AJ623" s="6" t="s">
        <v>143</v>
      </c>
      <c r="AK623" s="6" t="s">
        <v>143</v>
      </c>
      <c r="AL623" s="15" t="s">
        <v>143</v>
      </c>
      <c r="AM623" s="15" t="s">
        <v>143</v>
      </c>
      <c r="AN623" s="15" t="s">
        <v>145</v>
      </c>
      <c r="AO623" s="15" t="s">
        <v>143</v>
      </c>
      <c r="AP623" s="6" t="s">
        <v>143</v>
      </c>
      <c r="AQ623" s="11" t="s">
        <v>143</v>
      </c>
      <c r="AR623" s="11">
        <v>0</v>
      </c>
    </row>
    <row r="624" spans="1:44" ht="15.6" x14ac:dyDescent="0.3">
      <c r="A624" s="12" t="s">
        <v>5012</v>
      </c>
      <c r="B624" s="6" t="s">
        <v>135</v>
      </c>
      <c r="C624" s="6" t="s">
        <v>57</v>
      </c>
      <c r="D624" s="32">
        <v>41449</v>
      </c>
      <c r="E624" s="6">
        <v>2013</v>
      </c>
      <c r="F624" s="6" t="s">
        <v>5013</v>
      </c>
      <c r="G624" s="6" t="s">
        <v>137</v>
      </c>
      <c r="H624" s="6" t="s">
        <v>137</v>
      </c>
      <c r="I624" s="6" t="s">
        <v>1268</v>
      </c>
      <c r="J624" s="6">
        <v>1</v>
      </c>
      <c r="K624" s="6" t="s">
        <v>5014</v>
      </c>
      <c r="L624" s="6" t="s">
        <v>137</v>
      </c>
      <c r="M624" s="6"/>
      <c r="N624" s="6">
        <v>27371</v>
      </c>
      <c r="O624" s="6" t="s">
        <v>5015</v>
      </c>
      <c r="P624" s="6" t="s">
        <v>5016</v>
      </c>
      <c r="Q624" s="6" t="s">
        <v>143</v>
      </c>
      <c r="R624" s="6" t="s">
        <v>143</v>
      </c>
      <c r="S624" s="6" t="s">
        <v>143</v>
      </c>
      <c r="T624" s="6" t="s">
        <v>143</v>
      </c>
      <c r="U624" s="6" t="s">
        <v>144</v>
      </c>
      <c r="V624" s="26">
        <v>721020</v>
      </c>
      <c r="W624" s="11" t="s">
        <v>137</v>
      </c>
      <c r="X624" s="11" t="s">
        <v>137</v>
      </c>
      <c r="Y624" s="6" t="s">
        <v>143</v>
      </c>
      <c r="Z624" s="6" t="s">
        <v>143</v>
      </c>
      <c r="AA624" s="15" t="s">
        <v>143</v>
      </c>
      <c r="AB624" s="15" t="s">
        <v>143</v>
      </c>
      <c r="AC624" s="6" t="s">
        <v>137</v>
      </c>
      <c r="AD624" s="6" t="s">
        <v>137</v>
      </c>
      <c r="AE624" s="6" t="s">
        <v>11</v>
      </c>
      <c r="AF624" s="22">
        <v>0</v>
      </c>
      <c r="AG624" s="22">
        <v>721020</v>
      </c>
      <c r="AH624" s="15" t="s">
        <v>137</v>
      </c>
      <c r="AI624" s="15" t="s">
        <v>137</v>
      </c>
      <c r="AJ624" s="6" t="s">
        <v>143</v>
      </c>
      <c r="AK624" s="6" t="s">
        <v>143</v>
      </c>
      <c r="AL624" s="15" t="s">
        <v>143</v>
      </c>
      <c r="AM624" s="15" t="s">
        <v>143</v>
      </c>
      <c r="AN624" s="15" t="s">
        <v>145</v>
      </c>
      <c r="AO624" s="15" t="s">
        <v>143</v>
      </c>
      <c r="AP624" s="6" t="s">
        <v>143</v>
      </c>
      <c r="AQ624" s="11" t="s">
        <v>143</v>
      </c>
      <c r="AR624" s="11">
        <v>721020</v>
      </c>
    </row>
    <row r="625" spans="1:44" ht="15.6" x14ac:dyDescent="0.3">
      <c r="A625" s="12" t="s">
        <v>5017</v>
      </c>
      <c r="B625" s="6" t="s">
        <v>135</v>
      </c>
      <c r="C625" s="6" t="s">
        <v>57</v>
      </c>
      <c r="D625" s="32">
        <v>41463</v>
      </c>
      <c r="E625" s="6">
        <v>2013</v>
      </c>
      <c r="F625" s="6" t="s">
        <v>5018</v>
      </c>
      <c r="G625" s="6" t="s">
        <v>5018</v>
      </c>
      <c r="H625" s="6" t="s">
        <v>57</v>
      </c>
      <c r="I625" s="6" t="s">
        <v>173</v>
      </c>
      <c r="J625" s="6">
        <v>1</v>
      </c>
      <c r="K625" s="6" t="s">
        <v>5019</v>
      </c>
      <c r="L625" s="6" t="s">
        <v>137</v>
      </c>
      <c r="M625" s="6" t="s">
        <v>5020</v>
      </c>
      <c r="N625" s="6">
        <v>28151</v>
      </c>
      <c r="O625" s="6" t="s">
        <v>5021</v>
      </c>
      <c r="P625" s="6" t="s">
        <v>5022</v>
      </c>
      <c r="Q625" s="6">
        <v>331521</v>
      </c>
      <c r="R625" s="6" t="s">
        <v>143</v>
      </c>
      <c r="S625" s="6" t="s">
        <v>77</v>
      </c>
      <c r="T625" s="6" t="s">
        <v>143</v>
      </c>
      <c r="U625" s="6" t="s">
        <v>186</v>
      </c>
      <c r="V625" s="26">
        <v>455478</v>
      </c>
      <c r="W625" s="11" t="s">
        <v>137</v>
      </c>
      <c r="X625" s="11" t="s">
        <v>137</v>
      </c>
      <c r="Y625" s="6" t="s">
        <v>143</v>
      </c>
      <c r="Z625" s="6" t="s">
        <v>143</v>
      </c>
      <c r="AA625" s="15" t="s">
        <v>143</v>
      </c>
      <c r="AB625" s="15" t="s">
        <v>143</v>
      </c>
      <c r="AC625" s="6" t="s">
        <v>137</v>
      </c>
      <c r="AD625" s="6" t="s">
        <v>137</v>
      </c>
      <c r="AE625" s="6" t="s">
        <v>11</v>
      </c>
      <c r="AF625" s="22">
        <v>0</v>
      </c>
      <c r="AG625" s="22">
        <v>373240.37</v>
      </c>
      <c r="AH625" s="15" t="s">
        <v>137</v>
      </c>
      <c r="AI625" s="15" t="s">
        <v>137</v>
      </c>
      <c r="AJ625" s="6" t="s">
        <v>143</v>
      </c>
      <c r="AK625" s="6" t="s">
        <v>143</v>
      </c>
      <c r="AL625" s="15" t="s">
        <v>143</v>
      </c>
      <c r="AM625" s="15" t="s">
        <v>143</v>
      </c>
      <c r="AN625" s="15" t="s">
        <v>145</v>
      </c>
      <c r="AO625" s="15" t="s">
        <v>143</v>
      </c>
      <c r="AP625" s="6" t="s">
        <v>143</v>
      </c>
      <c r="AQ625" s="11" t="s">
        <v>143</v>
      </c>
      <c r="AR625" s="11">
        <v>373240.37</v>
      </c>
    </row>
    <row r="626" spans="1:44" ht="15.6" x14ac:dyDescent="0.3">
      <c r="A626" s="12" t="s">
        <v>5023</v>
      </c>
      <c r="B626" s="6" t="s">
        <v>135</v>
      </c>
      <c r="C626" s="6" t="s">
        <v>57</v>
      </c>
      <c r="D626" s="32">
        <v>41506</v>
      </c>
      <c r="E626" s="6">
        <v>2013</v>
      </c>
      <c r="F626" s="6" t="s">
        <v>5024</v>
      </c>
      <c r="G626" s="6" t="s">
        <v>5025</v>
      </c>
      <c r="H626" s="6" t="s">
        <v>72</v>
      </c>
      <c r="I626" s="6" t="s">
        <v>366</v>
      </c>
      <c r="J626" s="6">
        <v>1</v>
      </c>
      <c r="K626" s="6" t="s">
        <v>5026</v>
      </c>
      <c r="L626" s="6" t="s">
        <v>137</v>
      </c>
      <c r="M626" s="6" t="s">
        <v>5027</v>
      </c>
      <c r="N626" s="6">
        <v>28352</v>
      </c>
      <c r="O626" s="6" t="s">
        <v>5028</v>
      </c>
      <c r="P626" s="6" t="s">
        <v>1783</v>
      </c>
      <c r="Q626" s="6">
        <v>336350</v>
      </c>
      <c r="R626" s="6" t="s">
        <v>143</v>
      </c>
      <c r="S626" s="6" t="s">
        <v>77</v>
      </c>
      <c r="T626" s="6" t="s">
        <v>143</v>
      </c>
      <c r="U626" s="6" t="s">
        <v>144</v>
      </c>
      <c r="V626" s="26">
        <v>500000</v>
      </c>
      <c r="W626" s="11" t="s">
        <v>137</v>
      </c>
      <c r="X626" s="11" t="s">
        <v>137</v>
      </c>
      <c r="Y626" s="6" t="s">
        <v>143</v>
      </c>
      <c r="Z626" s="6" t="s">
        <v>143</v>
      </c>
      <c r="AA626" s="15" t="s">
        <v>143</v>
      </c>
      <c r="AB626" s="15" t="s">
        <v>143</v>
      </c>
      <c r="AC626" s="6" t="s">
        <v>137</v>
      </c>
      <c r="AD626" s="6" t="s">
        <v>137</v>
      </c>
      <c r="AE626" s="6" t="s">
        <v>11</v>
      </c>
      <c r="AF626" s="22">
        <v>0</v>
      </c>
      <c r="AG626" s="22">
        <v>500000</v>
      </c>
      <c r="AH626" s="15" t="s">
        <v>137</v>
      </c>
      <c r="AI626" s="15" t="s">
        <v>137</v>
      </c>
      <c r="AJ626" s="6" t="s">
        <v>143</v>
      </c>
      <c r="AK626" s="6" t="s">
        <v>143</v>
      </c>
      <c r="AL626" s="15" t="s">
        <v>143</v>
      </c>
      <c r="AM626" s="15" t="s">
        <v>143</v>
      </c>
      <c r="AN626" s="15" t="s">
        <v>145</v>
      </c>
      <c r="AO626" s="15" t="s">
        <v>143</v>
      </c>
      <c r="AP626" s="6" t="s">
        <v>143</v>
      </c>
      <c r="AQ626" s="11" t="s">
        <v>143</v>
      </c>
      <c r="AR626" s="11">
        <v>500000</v>
      </c>
    </row>
    <row r="627" spans="1:44" ht="15.6" x14ac:dyDescent="0.3">
      <c r="A627" s="12" t="s">
        <v>5029</v>
      </c>
      <c r="B627" s="6" t="s">
        <v>135</v>
      </c>
      <c r="C627" s="6" t="s">
        <v>57</v>
      </c>
      <c r="D627" s="32">
        <v>41550</v>
      </c>
      <c r="E627" s="6">
        <v>2013</v>
      </c>
      <c r="F627" s="6" t="s">
        <v>5030</v>
      </c>
      <c r="G627" s="6" t="s">
        <v>5031</v>
      </c>
      <c r="H627" s="6" t="s">
        <v>72</v>
      </c>
      <c r="I627" s="6" t="s">
        <v>690</v>
      </c>
      <c r="J627" s="6">
        <v>2</v>
      </c>
      <c r="K627" s="6" t="s">
        <v>5032</v>
      </c>
      <c r="L627" s="6" t="s">
        <v>137</v>
      </c>
      <c r="M627" s="6" t="s">
        <v>5033</v>
      </c>
      <c r="N627" s="6">
        <v>27030</v>
      </c>
      <c r="O627" s="6" t="s">
        <v>5034</v>
      </c>
      <c r="P627" s="6" t="s">
        <v>5035</v>
      </c>
      <c r="Q627" s="6">
        <v>327215</v>
      </c>
      <c r="R627" s="6" t="s">
        <v>143</v>
      </c>
      <c r="S627" s="6" t="s">
        <v>77</v>
      </c>
      <c r="T627" s="6" t="s">
        <v>143</v>
      </c>
      <c r="U627" s="6" t="s">
        <v>696</v>
      </c>
      <c r="V627" s="26">
        <v>80000</v>
      </c>
      <c r="W627" s="11" t="s">
        <v>137</v>
      </c>
      <c r="X627" s="11" t="s">
        <v>137</v>
      </c>
      <c r="Y627" s="6" t="s">
        <v>143</v>
      </c>
      <c r="Z627" s="6" t="s">
        <v>143</v>
      </c>
      <c r="AA627" s="15" t="s">
        <v>143</v>
      </c>
      <c r="AB627" s="15" t="s">
        <v>143</v>
      </c>
      <c r="AC627" s="6" t="s">
        <v>137</v>
      </c>
      <c r="AD627" s="6" t="s">
        <v>137</v>
      </c>
      <c r="AE627" s="6" t="s">
        <v>11</v>
      </c>
      <c r="AF627" s="22">
        <v>0</v>
      </c>
      <c r="AG627" s="22">
        <v>45873.32</v>
      </c>
      <c r="AH627" s="15" t="s">
        <v>137</v>
      </c>
      <c r="AI627" s="15" t="s">
        <v>137</v>
      </c>
      <c r="AJ627" s="6" t="s">
        <v>143</v>
      </c>
      <c r="AK627" s="6" t="s">
        <v>143</v>
      </c>
      <c r="AL627" s="15" t="s">
        <v>143</v>
      </c>
      <c r="AM627" s="15" t="s">
        <v>143</v>
      </c>
      <c r="AN627" s="15" t="s">
        <v>145</v>
      </c>
      <c r="AO627" s="15" t="s">
        <v>143</v>
      </c>
      <c r="AP627" s="6" t="s">
        <v>143</v>
      </c>
      <c r="AQ627" s="11" t="s">
        <v>143</v>
      </c>
      <c r="AR627" s="11">
        <v>45873.32</v>
      </c>
    </row>
    <row r="628" spans="1:44" ht="15.6" x14ac:dyDescent="0.3">
      <c r="A628" s="12" t="s">
        <v>5036</v>
      </c>
      <c r="B628" s="6" t="s">
        <v>135</v>
      </c>
      <c r="C628" s="6" t="s">
        <v>57</v>
      </c>
      <c r="D628" s="32">
        <v>41612</v>
      </c>
      <c r="E628" s="6">
        <v>2013</v>
      </c>
      <c r="F628" s="6" t="s">
        <v>2289</v>
      </c>
      <c r="G628" s="6" t="s">
        <v>2289</v>
      </c>
      <c r="H628" s="6" t="s">
        <v>72</v>
      </c>
      <c r="I628" s="6" t="s">
        <v>690</v>
      </c>
      <c r="J628" s="6">
        <v>2</v>
      </c>
      <c r="K628" s="6" t="s">
        <v>5037</v>
      </c>
      <c r="L628" s="6" t="s">
        <v>137</v>
      </c>
      <c r="M628" s="6" t="s">
        <v>5038</v>
      </c>
      <c r="N628" s="6">
        <v>27017</v>
      </c>
      <c r="O628" s="6" t="s">
        <v>2292</v>
      </c>
      <c r="P628" s="6" t="s">
        <v>694</v>
      </c>
      <c r="Q628" s="6">
        <v>321219</v>
      </c>
      <c r="R628" s="6" t="s">
        <v>143</v>
      </c>
      <c r="S628" s="6" t="s">
        <v>77</v>
      </c>
      <c r="T628" s="6" t="s">
        <v>143</v>
      </c>
      <c r="U628" s="6" t="s">
        <v>696</v>
      </c>
      <c r="V628" s="26">
        <v>255900</v>
      </c>
      <c r="W628" s="11" t="s">
        <v>137</v>
      </c>
      <c r="X628" s="11" t="s">
        <v>137</v>
      </c>
      <c r="Y628" s="6" t="s">
        <v>143</v>
      </c>
      <c r="Z628" s="6" t="s">
        <v>143</v>
      </c>
      <c r="AA628" s="15" t="s">
        <v>143</v>
      </c>
      <c r="AB628" s="15" t="s">
        <v>143</v>
      </c>
      <c r="AC628" s="6" t="s">
        <v>137</v>
      </c>
      <c r="AD628" s="6" t="s">
        <v>137</v>
      </c>
      <c r="AE628" s="6" t="s">
        <v>11</v>
      </c>
      <c r="AF628" s="22">
        <v>0</v>
      </c>
      <c r="AG628" s="22">
        <v>31200</v>
      </c>
      <c r="AH628" s="15" t="s">
        <v>137</v>
      </c>
      <c r="AI628" s="15" t="s">
        <v>137</v>
      </c>
      <c r="AJ628" s="6" t="s">
        <v>143</v>
      </c>
      <c r="AK628" s="6" t="s">
        <v>143</v>
      </c>
      <c r="AL628" s="15" t="s">
        <v>143</v>
      </c>
      <c r="AM628" s="15" t="s">
        <v>143</v>
      </c>
      <c r="AN628" s="15" t="s">
        <v>145</v>
      </c>
      <c r="AO628" s="15" t="s">
        <v>143</v>
      </c>
      <c r="AP628" s="6" t="s">
        <v>143</v>
      </c>
      <c r="AQ628" s="11" t="s">
        <v>143</v>
      </c>
      <c r="AR628" s="11">
        <v>31200</v>
      </c>
    </row>
    <row r="629" spans="1:44" ht="15.6" x14ac:dyDescent="0.3">
      <c r="A629" s="12" t="s">
        <v>5039</v>
      </c>
      <c r="B629" s="6" t="s">
        <v>135</v>
      </c>
      <c r="C629" s="6" t="s">
        <v>57</v>
      </c>
      <c r="D629" s="32">
        <v>41612</v>
      </c>
      <c r="E629" s="6">
        <v>2013</v>
      </c>
      <c r="F629" s="6" t="s">
        <v>5040</v>
      </c>
      <c r="G629" s="6" t="s">
        <v>5041</v>
      </c>
      <c r="H629" s="6" t="s">
        <v>72</v>
      </c>
      <c r="I629" s="6" t="s">
        <v>1017</v>
      </c>
      <c r="J629" s="6">
        <v>1</v>
      </c>
      <c r="K629" s="6" t="s">
        <v>5042</v>
      </c>
      <c r="L629" s="6" t="s">
        <v>137</v>
      </c>
      <c r="M629" s="6" t="s">
        <v>5043</v>
      </c>
      <c r="N629" s="6" t="s">
        <v>5044</v>
      </c>
      <c r="O629" s="6" t="s">
        <v>5045</v>
      </c>
      <c r="P629" s="6" t="s">
        <v>5046</v>
      </c>
      <c r="Q629" s="6">
        <v>333515</v>
      </c>
      <c r="R629" s="6" t="s">
        <v>143</v>
      </c>
      <c r="S629" s="6" t="s">
        <v>77</v>
      </c>
      <c r="T629" s="6" t="s">
        <v>143</v>
      </c>
      <c r="U629" s="6" t="s">
        <v>178</v>
      </c>
      <c r="V629" s="26">
        <v>30000</v>
      </c>
      <c r="W629" s="11" t="s">
        <v>137</v>
      </c>
      <c r="X629" s="11" t="s">
        <v>137</v>
      </c>
      <c r="Y629" s="6" t="s">
        <v>143</v>
      </c>
      <c r="Z629" s="6" t="s">
        <v>143</v>
      </c>
      <c r="AA629" s="15" t="s">
        <v>143</v>
      </c>
      <c r="AB629" s="15" t="s">
        <v>143</v>
      </c>
      <c r="AC629" s="6" t="s">
        <v>137</v>
      </c>
      <c r="AD629" s="6" t="s">
        <v>137</v>
      </c>
      <c r="AE629" s="6" t="s">
        <v>11</v>
      </c>
      <c r="AF629" s="22">
        <v>0</v>
      </c>
      <c r="AG629" s="22">
        <v>30000</v>
      </c>
      <c r="AH629" s="15" t="s">
        <v>137</v>
      </c>
      <c r="AI629" s="15" t="s">
        <v>137</v>
      </c>
      <c r="AJ629" s="6" t="s">
        <v>143</v>
      </c>
      <c r="AK629" s="6" t="s">
        <v>143</v>
      </c>
      <c r="AL629" s="15" t="s">
        <v>143</v>
      </c>
      <c r="AM629" s="15" t="s">
        <v>143</v>
      </c>
      <c r="AN629" s="15" t="s">
        <v>145</v>
      </c>
      <c r="AO629" s="15" t="s">
        <v>143</v>
      </c>
      <c r="AP629" s="6" t="s">
        <v>143</v>
      </c>
      <c r="AQ629" s="11" t="s">
        <v>143</v>
      </c>
      <c r="AR629" s="11">
        <v>30000</v>
      </c>
    </row>
    <row r="630" spans="1:44" ht="15.6" x14ac:dyDescent="0.3">
      <c r="A630" s="12" t="s">
        <v>5047</v>
      </c>
      <c r="B630" s="12" t="s">
        <v>254</v>
      </c>
      <c r="C630" s="12" t="s">
        <v>57</v>
      </c>
      <c r="D630" s="17" t="s">
        <v>5048</v>
      </c>
      <c r="E630" s="12">
        <v>2013</v>
      </c>
      <c r="F630" s="12" t="s">
        <v>5049</v>
      </c>
      <c r="G630" s="12" t="s">
        <v>5050</v>
      </c>
      <c r="H630" s="12" t="s">
        <v>72</v>
      </c>
      <c r="I630" s="12" t="s">
        <v>743</v>
      </c>
      <c r="J630" s="12">
        <v>3</v>
      </c>
      <c r="K630" s="12" t="s">
        <v>5051</v>
      </c>
      <c r="L630" s="12" t="s">
        <v>72</v>
      </c>
      <c r="M630" s="12" t="s">
        <v>5052</v>
      </c>
      <c r="N630" s="12" t="s">
        <v>5053</v>
      </c>
      <c r="O630" s="12" t="s">
        <v>5054</v>
      </c>
      <c r="P630" s="12" t="s">
        <v>5055</v>
      </c>
      <c r="Q630" s="12">
        <v>551114</v>
      </c>
      <c r="R630" s="12">
        <v>541330</v>
      </c>
      <c r="S630" s="12" t="s">
        <v>408</v>
      </c>
      <c r="T630" s="12" t="s">
        <v>728</v>
      </c>
      <c r="U630" s="12" t="s">
        <v>2440</v>
      </c>
      <c r="V630" s="27">
        <v>937000</v>
      </c>
      <c r="W630" s="27">
        <v>702750</v>
      </c>
      <c r="X630" s="27">
        <v>234250</v>
      </c>
      <c r="Y630" s="12">
        <v>70</v>
      </c>
      <c r="Z630" s="12">
        <v>88</v>
      </c>
      <c r="AA630" s="23">
        <v>75000</v>
      </c>
      <c r="AB630" s="23">
        <v>0</v>
      </c>
      <c r="AC630" s="12">
        <v>5</v>
      </c>
      <c r="AD630" s="12">
        <v>9</v>
      </c>
      <c r="AE630" s="12" t="s">
        <v>2477</v>
      </c>
      <c r="AF630" s="23">
        <v>0</v>
      </c>
      <c r="AG630" s="23">
        <v>147676</v>
      </c>
      <c r="AH630" s="23">
        <v>0</v>
      </c>
      <c r="AI630" s="23">
        <v>49225</v>
      </c>
      <c r="AJ630" s="12">
        <v>60</v>
      </c>
      <c r="AK630" s="12">
        <v>88</v>
      </c>
      <c r="AL630" s="23">
        <v>112141</v>
      </c>
      <c r="AM630" s="23">
        <v>0</v>
      </c>
      <c r="AN630" s="23" t="s">
        <v>263</v>
      </c>
      <c r="AO630" s="23" t="s">
        <v>2523</v>
      </c>
      <c r="AP630" s="12" t="s">
        <v>2523</v>
      </c>
      <c r="AQ630" s="27" t="s">
        <v>2523</v>
      </c>
      <c r="AR630" s="11">
        <f t="shared" ref="AR630:AR649" si="9">IFERROR(AG630-AN630,AG630)</f>
        <v>147676</v>
      </c>
    </row>
    <row r="631" spans="1:44" ht="15.6" x14ac:dyDescent="0.3">
      <c r="A631" s="12" t="s">
        <v>5056</v>
      </c>
      <c r="B631" s="12" t="s">
        <v>254</v>
      </c>
      <c r="C631" s="12" t="s">
        <v>72</v>
      </c>
      <c r="D631" s="17" t="s">
        <v>5048</v>
      </c>
      <c r="E631" s="12">
        <v>2013</v>
      </c>
      <c r="F631" s="12" t="s">
        <v>4612</v>
      </c>
      <c r="G631" s="12" t="s">
        <v>4613</v>
      </c>
      <c r="H631" s="12" t="s">
        <v>57</v>
      </c>
      <c r="I631" s="12" t="s">
        <v>173</v>
      </c>
      <c r="J631" s="12">
        <v>1</v>
      </c>
      <c r="K631" s="12" t="s">
        <v>5057</v>
      </c>
      <c r="L631" s="12" t="s">
        <v>57</v>
      </c>
      <c r="M631" s="12" t="s">
        <v>5058</v>
      </c>
      <c r="N631" s="12" t="s">
        <v>3217</v>
      </c>
      <c r="O631" s="12" t="s">
        <v>5059</v>
      </c>
      <c r="P631" s="12" t="s">
        <v>4617</v>
      </c>
      <c r="Q631" s="12">
        <v>331521</v>
      </c>
      <c r="R631" s="12">
        <v>331524</v>
      </c>
      <c r="S631" s="12" t="s">
        <v>77</v>
      </c>
      <c r="T631" s="12" t="s">
        <v>77</v>
      </c>
      <c r="U631" s="12" t="s">
        <v>5060</v>
      </c>
      <c r="V631" s="27">
        <v>2876000</v>
      </c>
      <c r="W631" s="27">
        <v>2876000</v>
      </c>
      <c r="X631" s="27">
        <v>0</v>
      </c>
      <c r="Y631" s="12">
        <v>170</v>
      </c>
      <c r="Z631" s="12">
        <v>0</v>
      </c>
      <c r="AA631" s="23">
        <v>38529</v>
      </c>
      <c r="AB631" s="23">
        <v>40561660</v>
      </c>
      <c r="AC631" s="12">
        <v>5</v>
      </c>
      <c r="AD631" s="12">
        <v>12</v>
      </c>
      <c r="AE631" s="12" t="s">
        <v>9</v>
      </c>
      <c r="AF631" s="23">
        <v>1596000</v>
      </c>
      <c r="AG631" s="23">
        <v>1001037</v>
      </c>
      <c r="AH631" s="23">
        <v>0</v>
      </c>
      <c r="AI631" s="23">
        <v>0</v>
      </c>
      <c r="AJ631" s="12">
        <v>189</v>
      </c>
      <c r="AK631" s="12">
        <v>0</v>
      </c>
      <c r="AL631" s="23">
        <v>47671</v>
      </c>
      <c r="AM631" s="23">
        <v>50692628</v>
      </c>
      <c r="AN631" s="23" t="s">
        <v>263</v>
      </c>
      <c r="AO631" s="23">
        <v>2336834</v>
      </c>
      <c r="AP631" s="12" t="s">
        <v>5061</v>
      </c>
      <c r="AQ631" s="27">
        <v>1747719.01</v>
      </c>
      <c r="AR631" s="11">
        <f t="shared" si="9"/>
        <v>1001037</v>
      </c>
    </row>
    <row r="632" spans="1:44" ht="15.6" x14ac:dyDescent="0.3">
      <c r="A632" s="12" t="s">
        <v>5062</v>
      </c>
      <c r="B632" s="12" t="s">
        <v>254</v>
      </c>
      <c r="C632" s="12" t="s">
        <v>57</v>
      </c>
      <c r="D632" s="17" t="s">
        <v>5063</v>
      </c>
      <c r="E632" s="12">
        <v>2013</v>
      </c>
      <c r="F632" s="12" t="s">
        <v>5064</v>
      </c>
      <c r="G632" s="12" t="s">
        <v>5065</v>
      </c>
      <c r="H632" s="12" t="s">
        <v>72</v>
      </c>
      <c r="I632" s="12" t="s">
        <v>960</v>
      </c>
      <c r="J632" s="12">
        <v>3</v>
      </c>
      <c r="K632" s="12" t="s">
        <v>5066</v>
      </c>
      <c r="L632" s="12" t="s">
        <v>72</v>
      </c>
      <c r="M632" s="12" t="s">
        <v>5067</v>
      </c>
      <c r="N632" s="12" t="s">
        <v>5068</v>
      </c>
      <c r="O632" s="12" t="s">
        <v>5069</v>
      </c>
      <c r="P632" s="12" t="s">
        <v>5070</v>
      </c>
      <c r="Q632" s="12">
        <v>561611</v>
      </c>
      <c r="R632" s="12">
        <v>518210</v>
      </c>
      <c r="S632" s="12" t="s">
        <v>2058</v>
      </c>
      <c r="T632" s="12" t="s">
        <v>1335</v>
      </c>
      <c r="U632" s="12" t="s">
        <v>5071</v>
      </c>
      <c r="V632" s="27">
        <v>1651000</v>
      </c>
      <c r="W632" s="27">
        <v>1238250</v>
      </c>
      <c r="X632" s="27">
        <v>412750</v>
      </c>
      <c r="Y632" s="12">
        <v>378</v>
      </c>
      <c r="Z632" s="12">
        <v>180</v>
      </c>
      <c r="AA632" s="23">
        <v>33108</v>
      </c>
      <c r="AB632" s="23">
        <v>9225000</v>
      </c>
      <c r="AC632" s="12">
        <v>5</v>
      </c>
      <c r="AD632" s="12">
        <v>8</v>
      </c>
      <c r="AE632" s="12" t="s">
        <v>2477</v>
      </c>
      <c r="AF632" s="23">
        <v>0</v>
      </c>
      <c r="AG632" s="23">
        <v>36295</v>
      </c>
      <c r="AH632" s="23">
        <v>0</v>
      </c>
      <c r="AI632" s="23">
        <v>12098</v>
      </c>
      <c r="AJ632" s="12">
        <v>125</v>
      </c>
      <c r="AK632" s="12">
        <v>180</v>
      </c>
      <c r="AL632" s="23">
        <v>25270</v>
      </c>
      <c r="AM632" s="23">
        <v>0</v>
      </c>
      <c r="AN632" s="23" t="s">
        <v>263</v>
      </c>
      <c r="AO632" s="23">
        <v>500000</v>
      </c>
      <c r="AP632" s="12" t="s">
        <v>267</v>
      </c>
      <c r="AQ632" s="27">
        <v>378026</v>
      </c>
      <c r="AR632" s="11">
        <f t="shared" si="9"/>
        <v>36295</v>
      </c>
    </row>
    <row r="633" spans="1:44" ht="15.6" x14ac:dyDescent="0.3">
      <c r="A633" s="12" t="s">
        <v>5072</v>
      </c>
      <c r="B633" s="12" t="s">
        <v>254</v>
      </c>
      <c r="C633" s="12" t="s">
        <v>57</v>
      </c>
      <c r="D633" s="17" t="s">
        <v>5063</v>
      </c>
      <c r="E633" s="12">
        <v>2013</v>
      </c>
      <c r="F633" s="12" t="s">
        <v>5073</v>
      </c>
      <c r="G633" s="12" t="s">
        <v>5074</v>
      </c>
      <c r="H633" s="12" t="s">
        <v>72</v>
      </c>
      <c r="I633" s="12" t="s">
        <v>743</v>
      </c>
      <c r="J633" s="12">
        <v>3</v>
      </c>
      <c r="K633" s="12" t="s">
        <v>5075</v>
      </c>
      <c r="L633" s="12" t="s">
        <v>72</v>
      </c>
      <c r="M633" s="12" t="s">
        <v>5075</v>
      </c>
      <c r="N633" s="12" t="s">
        <v>5076</v>
      </c>
      <c r="O633" s="12" t="s">
        <v>5077</v>
      </c>
      <c r="P633" s="12" t="s">
        <v>5078</v>
      </c>
      <c r="Q633" s="12">
        <v>551114</v>
      </c>
      <c r="R633" s="12" t="s">
        <v>263</v>
      </c>
      <c r="S633" s="12" t="s">
        <v>408</v>
      </c>
      <c r="T633" s="12" t="s">
        <v>263</v>
      </c>
      <c r="U633" s="12" t="s">
        <v>5079</v>
      </c>
      <c r="V633" s="27">
        <v>884000</v>
      </c>
      <c r="W633" s="27">
        <v>663000</v>
      </c>
      <c r="X633" s="27">
        <v>221000</v>
      </c>
      <c r="Y633" s="12">
        <v>87</v>
      </c>
      <c r="Z633" s="12">
        <v>160</v>
      </c>
      <c r="AA633" s="23">
        <v>66875</v>
      </c>
      <c r="AB633" s="23">
        <v>14435190</v>
      </c>
      <c r="AC633" s="12">
        <v>5</v>
      </c>
      <c r="AD633" s="12">
        <v>7</v>
      </c>
      <c r="AE633" s="12" t="s">
        <v>5080</v>
      </c>
      <c r="AF633" s="23">
        <v>0</v>
      </c>
      <c r="AG633" s="23">
        <v>609014</v>
      </c>
      <c r="AH633" s="23">
        <v>0</v>
      </c>
      <c r="AI633" s="23">
        <v>203003</v>
      </c>
      <c r="AJ633" s="12">
        <v>88</v>
      </c>
      <c r="AK633" s="12">
        <v>168</v>
      </c>
      <c r="AL633" s="23">
        <v>92542</v>
      </c>
      <c r="AM633" s="23">
        <v>20566094</v>
      </c>
      <c r="AN633" s="23" t="s">
        <v>263</v>
      </c>
      <c r="AO633" s="23">
        <v>528135</v>
      </c>
      <c r="AP633" s="12" t="s">
        <v>267</v>
      </c>
      <c r="AQ633" s="27">
        <v>499488</v>
      </c>
      <c r="AR633" s="11">
        <f t="shared" si="9"/>
        <v>609014</v>
      </c>
    </row>
    <row r="634" spans="1:44" ht="15.6" x14ac:dyDescent="0.3">
      <c r="A634" s="12" t="s">
        <v>5081</v>
      </c>
      <c r="B634" s="12" t="s">
        <v>254</v>
      </c>
      <c r="C634" s="12" t="s">
        <v>57</v>
      </c>
      <c r="D634" s="17" t="s">
        <v>5082</v>
      </c>
      <c r="E634" s="12">
        <v>2013</v>
      </c>
      <c r="F634" s="12" t="s">
        <v>5083</v>
      </c>
      <c r="G634" s="12" t="s">
        <v>5084</v>
      </c>
      <c r="H634" s="12" t="s">
        <v>72</v>
      </c>
      <c r="I634" s="12" t="s">
        <v>743</v>
      </c>
      <c r="J634" s="12">
        <v>3</v>
      </c>
      <c r="K634" s="12" t="s">
        <v>5085</v>
      </c>
      <c r="L634" s="12" t="s">
        <v>72</v>
      </c>
      <c r="M634" s="12" t="s">
        <v>5086</v>
      </c>
      <c r="N634" s="12" t="s">
        <v>5087</v>
      </c>
      <c r="O634" s="12" t="s">
        <v>5088</v>
      </c>
      <c r="P634" s="12" t="s">
        <v>5089</v>
      </c>
      <c r="Q634" s="12">
        <v>551114</v>
      </c>
      <c r="R634" s="12">
        <v>541330</v>
      </c>
      <c r="S634" s="12" t="s">
        <v>408</v>
      </c>
      <c r="T634" s="12" t="s">
        <v>728</v>
      </c>
      <c r="U634" s="12" t="s">
        <v>5090</v>
      </c>
      <c r="V634" s="27">
        <v>3406000</v>
      </c>
      <c r="W634" s="27">
        <v>2554500</v>
      </c>
      <c r="X634" s="27">
        <v>851500</v>
      </c>
      <c r="Y634" s="12">
        <v>124</v>
      </c>
      <c r="Z634" s="12">
        <v>640</v>
      </c>
      <c r="AA634" s="23">
        <v>120107</v>
      </c>
      <c r="AB634" s="23">
        <v>0</v>
      </c>
      <c r="AC634" s="12">
        <v>4</v>
      </c>
      <c r="AD634" s="12">
        <v>9</v>
      </c>
      <c r="AE634" s="12" t="s">
        <v>2477</v>
      </c>
      <c r="AF634" s="23">
        <v>0</v>
      </c>
      <c r="AG634" s="23">
        <v>72750</v>
      </c>
      <c r="AH634" s="23">
        <v>0</v>
      </c>
      <c r="AI634" s="23">
        <v>24250</v>
      </c>
      <c r="AJ634" s="12">
        <v>0</v>
      </c>
      <c r="AK634" s="12">
        <v>519</v>
      </c>
      <c r="AL634" s="23">
        <v>0</v>
      </c>
      <c r="AM634" s="23">
        <v>0</v>
      </c>
      <c r="AN634" s="23" t="s">
        <v>263</v>
      </c>
      <c r="AO634" s="23" t="s">
        <v>2523</v>
      </c>
      <c r="AP634" s="12" t="s">
        <v>2523</v>
      </c>
      <c r="AQ634" s="27" t="s">
        <v>2523</v>
      </c>
      <c r="AR634" s="11">
        <f t="shared" si="9"/>
        <v>72750</v>
      </c>
    </row>
    <row r="635" spans="1:44" ht="15.6" x14ac:dyDescent="0.3">
      <c r="A635" s="12" t="s">
        <v>4681</v>
      </c>
      <c r="B635" s="12" t="s">
        <v>254</v>
      </c>
      <c r="C635" s="12" t="s">
        <v>72</v>
      </c>
      <c r="D635" s="17" t="s">
        <v>5091</v>
      </c>
      <c r="E635" s="12">
        <v>2013</v>
      </c>
      <c r="F635" s="12" t="s">
        <v>4682</v>
      </c>
      <c r="G635" s="12" t="s">
        <v>4683</v>
      </c>
      <c r="H635" s="12" t="s">
        <v>72</v>
      </c>
      <c r="I635" s="12" t="s">
        <v>5092</v>
      </c>
      <c r="J635" s="12">
        <v>3</v>
      </c>
      <c r="K635" s="12" t="s">
        <v>5093</v>
      </c>
      <c r="L635" s="12" t="s">
        <v>57</v>
      </c>
      <c r="M635" s="12" t="s">
        <v>4685</v>
      </c>
      <c r="N635" s="12" t="s">
        <v>5094</v>
      </c>
      <c r="O635" s="12" t="s">
        <v>4686</v>
      </c>
      <c r="P635" s="12" t="s">
        <v>4687</v>
      </c>
      <c r="Q635" s="12">
        <v>52411</v>
      </c>
      <c r="R635" s="12">
        <v>54151</v>
      </c>
      <c r="S635" s="12" t="s">
        <v>717</v>
      </c>
      <c r="T635" s="12" t="s">
        <v>728</v>
      </c>
      <c r="U635" s="12" t="s">
        <v>5095</v>
      </c>
      <c r="V635" s="27">
        <v>116362000</v>
      </c>
      <c r="W635" s="27">
        <v>87271500</v>
      </c>
      <c r="X635" s="27">
        <v>29090500</v>
      </c>
      <c r="Y635" s="12">
        <v>2098</v>
      </c>
      <c r="Z635" s="12">
        <v>143</v>
      </c>
      <c r="AA635" s="23">
        <v>65513</v>
      </c>
      <c r="AB635" s="23">
        <v>112950000</v>
      </c>
      <c r="AC635" s="12">
        <v>2</v>
      </c>
      <c r="AD635" s="12">
        <v>12</v>
      </c>
      <c r="AE635" s="12" t="s">
        <v>9</v>
      </c>
      <c r="AF635" s="23">
        <v>37353750</v>
      </c>
      <c r="AG635" s="23">
        <v>43173131</v>
      </c>
      <c r="AH635" s="23">
        <v>12451250</v>
      </c>
      <c r="AI635" s="23">
        <v>14391043</v>
      </c>
      <c r="AJ635" s="12">
        <v>2114</v>
      </c>
      <c r="AK635" s="12">
        <v>160</v>
      </c>
      <c r="AL635" s="23">
        <v>123602</v>
      </c>
      <c r="AM635" s="23">
        <v>141134114</v>
      </c>
      <c r="AN635" s="23" t="s">
        <v>263</v>
      </c>
      <c r="AO635" s="23">
        <v>5825135</v>
      </c>
      <c r="AP635" s="12" t="s">
        <v>5096</v>
      </c>
      <c r="AQ635" s="27">
        <v>6452575</v>
      </c>
      <c r="AR635" s="11">
        <f t="shared" si="9"/>
        <v>43173131</v>
      </c>
    </row>
    <row r="636" spans="1:44" ht="15.6" x14ac:dyDescent="0.3">
      <c r="A636" s="12" t="s">
        <v>5097</v>
      </c>
      <c r="B636" s="12" t="s">
        <v>254</v>
      </c>
      <c r="C636" s="12" t="s">
        <v>57</v>
      </c>
      <c r="D636" s="17" t="s">
        <v>5098</v>
      </c>
      <c r="E636" s="12">
        <v>2013</v>
      </c>
      <c r="F636" s="12" t="s">
        <v>5099</v>
      </c>
      <c r="G636" s="12" t="s">
        <v>5100</v>
      </c>
      <c r="H636" s="12" t="s">
        <v>72</v>
      </c>
      <c r="I636" s="12" t="s">
        <v>743</v>
      </c>
      <c r="J636" s="12">
        <v>3</v>
      </c>
      <c r="K636" s="12" t="s">
        <v>5101</v>
      </c>
      <c r="L636" s="12" t="s">
        <v>57</v>
      </c>
      <c r="M636" s="12" t="s">
        <v>5102</v>
      </c>
      <c r="N636" s="12" t="s">
        <v>5103</v>
      </c>
      <c r="O636" s="12" t="s">
        <v>5104</v>
      </c>
      <c r="P636" s="12" t="s">
        <v>5105</v>
      </c>
      <c r="Q636" s="12">
        <v>488510</v>
      </c>
      <c r="R636" s="12">
        <v>551114</v>
      </c>
      <c r="S636" s="12" t="s">
        <v>328</v>
      </c>
      <c r="T636" s="12" t="s">
        <v>408</v>
      </c>
      <c r="U636" s="12" t="s">
        <v>2946</v>
      </c>
      <c r="V636" s="27">
        <v>4797000</v>
      </c>
      <c r="W636" s="27">
        <v>3597750</v>
      </c>
      <c r="X636" s="27">
        <v>1199250</v>
      </c>
      <c r="Y636" s="12">
        <v>258</v>
      </c>
      <c r="Z636" s="12">
        <v>245</v>
      </c>
      <c r="AA636" s="23">
        <v>46879</v>
      </c>
      <c r="AB636" s="23">
        <v>0</v>
      </c>
      <c r="AC636" s="12">
        <v>1</v>
      </c>
      <c r="AD636" s="12">
        <v>9</v>
      </c>
      <c r="AE636" s="12" t="s">
        <v>2039</v>
      </c>
      <c r="AF636" s="23">
        <v>0</v>
      </c>
      <c r="AG636" s="23">
        <v>0</v>
      </c>
      <c r="AH636" s="23">
        <v>0</v>
      </c>
      <c r="AI636" s="23">
        <v>0</v>
      </c>
      <c r="AJ636" s="12">
        <v>91</v>
      </c>
      <c r="AK636" s="12">
        <v>245</v>
      </c>
      <c r="AL636" s="23">
        <v>66045</v>
      </c>
      <c r="AM636" s="23">
        <v>0</v>
      </c>
      <c r="AN636" s="23" t="s">
        <v>263</v>
      </c>
      <c r="AO636" s="23" t="s">
        <v>2523</v>
      </c>
      <c r="AP636" s="12" t="s">
        <v>2523</v>
      </c>
      <c r="AQ636" s="27" t="s">
        <v>2523</v>
      </c>
      <c r="AR636" s="11">
        <f t="shared" si="9"/>
        <v>0</v>
      </c>
    </row>
    <row r="637" spans="1:44" ht="15.6" x14ac:dyDescent="0.3">
      <c r="A637" s="12" t="s">
        <v>5106</v>
      </c>
      <c r="B637" s="12" t="s">
        <v>254</v>
      </c>
      <c r="C637" s="12" t="s">
        <v>57</v>
      </c>
      <c r="D637" s="17" t="s">
        <v>5107</v>
      </c>
      <c r="E637" s="12">
        <v>2013</v>
      </c>
      <c r="F637" s="12" t="s">
        <v>5108</v>
      </c>
      <c r="G637" s="12" t="s">
        <v>5109</v>
      </c>
      <c r="H637" s="12" t="s">
        <v>72</v>
      </c>
      <c r="I637" s="12" t="s">
        <v>432</v>
      </c>
      <c r="J637" s="12">
        <v>3</v>
      </c>
      <c r="K637" s="12" t="s">
        <v>2454</v>
      </c>
      <c r="L637" s="12" t="s">
        <v>57</v>
      </c>
      <c r="M637" s="12" t="s">
        <v>5110</v>
      </c>
      <c r="N637" s="12" t="s">
        <v>2456</v>
      </c>
      <c r="O637" s="12" t="s">
        <v>5111</v>
      </c>
      <c r="P637" s="12" t="s">
        <v>2458</v>
      </c>
      <c r="Q637" s="12">
        <v>541511</v>
      </c>
      <c r="R637" s="12">
        <v>541611</v>
      </c>
      <c r="S637" s="12" t="s">
        <v>728</v>
      </c>
      <c r="T637" s="12" t="s">
        <v>728</v>
      </c>
      <c r="U637" s="12" t="s">
        <v>2440</v>
      </c>
      <c r="V637" s="27">
        <v>5044000</v>
      </c>
      <c r="W637" s="27">
        <v>3783000</v>
      </c>
      <c r="X637" s="27">
        <v>1261000</v>
      </c>
      <c r="Y637" s="12">
        <v>225</v>
      </c>
      <c r="Z637" s="12">
        <v>14</v>
      </c>
      <c r="AA637" s="23">
        <v>56834</v>
      </c>
      <c r="AB637" s="23">
        <v>0</v>
      </c>
      <c r="AC637" s="12">
        <v>4</v>
      </c>
      <c r="AD637" s="12">
        <v>9</v>
      </c>
      <c r="AE637" s="12" t="s">
        <v>9</v>
      </c>
      <c r="AF637" s="23">
        <v>906000</v>
      </c>
      <c r="AG637" s="23">
        <v>2862913</v>
      </c>
      <c r="AH637" s="23">
        <v>302000</v>
      </c>
      <c r="AI637" s="23">
        <v>954304</v>
      </c>
      <c r="AJ637" s="12">
        <v>314</v>
      </c>
      <c r="AK637" s="12">
        <v>102</v>
      </c>
      <c r="AL637" s="23">
        <v>100888</v>
      </c>
      <c r="AM637" s="23">
        <v>0</v>
      </c>
      <c r="AN637" s="23" t="s">
        <v>263</v>
      </c>
      <c r="AO637" s="23" t="s">
        <v>2523</v>
      </c>
      <c r="AP637" s="12" t="s">
        <v>2523</v>
      </c>
      <c r="AQ637" s="27" t="s">
        <v>2523</v>
      </c>
      <c r="AR637" s="11">
        <f t="shared" si="9"/>
        <v>2862913</v>
      </c>
    </row>
    <row r="638" spans="1:44" ht="15.6" x14ac:dyDescent="0.3">
      <c r="A638" s="12" t="s">
        <v>5112</v>
      </c>
      <c r="B638" s="12" t="s">
        <v>254</v>
      </c>
      <c r="C638" s="12" t="s">
        <v>57</v>
      </c>
      <c r="D638" s="17" t="s">
        <v>5113</v>
      </c>
      <c r="E638" s="12">
        <v>2013</v>
      </c>
      <c r="F638" s="12" t="s">
        <v>5114</v>
      </c>
      <c r="G638" s="12" t="s">
        <v>5115</v>
      </c>
      <c r="H638" s="12" t="s">
        <v>72</v>
      </c>
      <c r="I638" s="12" t="s">
        <v>432</v>
      </c>
      <c r="J638" s="12">
        <v>3</v>
      </c>
      <c r="K638" s="12" t="s">
        <v>5116</v>
      </c>
      <c r="L638" s="12" t="s">
        <v>72</v>
      </c>
      <c r="M638" s="12" t="s">
        <v>5117</v>
      </c>
      <c r="N638" s="12" t="s">
        <v>5118</v>
      </c>
      <c r="O638" s="12" t="s">
        <v>5119</v>
      </c>
      <c r="P638" s="12" t="s">
        <v>5120</v>
      </c>
      <c r="Q638" s="12">
        <v>541511</v>
      </c>
      <c r="R638" s="12" t="s">
        <v>263</v>
      </c>
      <c r="S638" s="12" t="s">
        <v>728</v>
      </c>
      <c r="T638" s="12" t="s">
        <v>263</v>
      </c>
      <c r="U638" s="12" t="s">
        <v>2440</v>
      </c>
      <c r="V638" s="27">
        <v>7138000</v>
      </c>
      <c r="W638" s="27">
        <v>5353500</v>
      </c>
      <c r="X638" s="27">
        <v>1784500</v>
      </c>
      <c r="Y638" s="12">
        <v>315</v>
      </c>
      <c r="Z638" s="12">
        <v>1264</v>
      </c>
      <c r="AA638" s="23">
        <v>68220</v>
      </c>
      <c r="AB638" s="23">
        <v>0</v>
      </c>
      <c r="AC638" s="12">
        <v>5</v>
      </c>
      <c r="AD638" s="12">
        <v>12</v>
      </c>
      <c r="AE638" s="12" t="s">
        <v>2039</v>
      </c>
      <c r="AF638" s="23">
        <v>0</v>
      </c>
      <c r="AG638" s="23">
        <v>0</v>
      </c>
      <c r="AH638" s="23">
        <v>0</v>
      </c>
      <c r="AI638" s="23">
        <v>0</v>
      </c>
      <c r="AJ638" s="12" t="s">
        <v>266</v>
      </c>
      <c r="AK638" s="12" t="s">
        <v>266</v>
      </c>
      <c r="AL638" s="23" t="s">
        <v>266</v>
      </c>
      <c r="AM638" s="23" t="s">
        <v>266</v>
      </c>
      <c r="AN638" s="23" t="s">
        <v>263</v>
      </c>
      <c r="AO638" s="23" t="s">
        <v>2523</v>
      </c>
      <c r="AP638" s="12" t="s">
        <v>2523</v>
      </c>
      <c r="AQ638" s="27" t="s">
        <v>2523</v>
      </c>
      <c r="AR638" s="11">
        <f t="shared" si="9"/>
        <v>0</v>
      </c>
    </row>
    <row r="639" spans="1:44" ht="15.6" x14ac:dyDescent="0.3">
      <c r="A639" s="12" t="s">
        <v>5121</v>
      </c>
      <c r="B639" s="12" t="s">
        <v>254</v>
      </c>
      <c r="C639" s="12" t="s">
        <v>57</v>
      </c>
      <c r="D639" s="17" t="s">
        <v>5113</v>
      </c>
      <c r="E639" s="12">
        <v>2013</v>
      </c>
      <c r="F639" s="12" t="s">
        <v>5122</v>
      </c>
      <c r="G639" s="12" t="s">
        <v>5123</v>
      </c>
      <c r="H639" s="12" t="s">
        <v>72</v>
      </c>
      <c r="I639" s="12" t="s">
        <v>221</v>
      </c>
      <c r="J639" s="12">
        <v>2</v>
      </c>
      <c r="K639" s="12" t="s">
        <v>5124</v>
      </c>
      <c r="L639" s="12" t="s">
        <v>72</v>
      </c>
      <c r="M639" s="12" t="s">
        <v>5124</v>
      </c>
      <c r="N639" s="12" t="s">
        <v>5125</v>
      </c>
      <c r="O639" s="12" t="s">
        <v>5126</v>
      </c>
      <c r="P639" s="12" t="s">
        <v>5127</v>
      </c>
      <c r="Q639" s="12">
        <v>336390</v>
      </c>
      <c r="R639" s="12" t="s">
        <v>263</v>
      </c>
      <c r="S639" s="12" t="s">
        <v>77</v>
      </c>
      <c r="T639" s="12" t="s">
        <v>263</v>
      </c>
      <c r="U639" s="12" t="s">
        <v>2440</v>
      </c>
      <c r="V639" s="27">
        <v>1477000</v>
      </c>
      <c r="W639" s="27">
        <v>1255450</v>
      </c>
      <c r="X639" s="27">
        <v>221550</v>
      </c>
      <c r="Y639" s="12">
        <v>180</v>
      </c>
      <c r="Z639" s="12">
        <v>536</v>
      </c>
      <c r="AA639" s="23">
        <v>34628</v>
      </c>
      <c r="AB639" s="23">
        <v>45000000</v>
      </c>
      <c r="AC639" s="12">
        <v>4</v>
      </c>
      <c r="AD639" s="12">
        <v>12</v>
      </c>
      <c r="AE639" s="12" t="s">
        <v>2039</v>
      </c>
      <c r="AF639" s="23">
        <v>0</v>
      </c>
      <c r="AG639" s="23">
        <v>0</v>
      </c>
      <c r="AH639" s="23">
        <v>0</v>
      </c>
      <c r="AI639" s="23">
        <v>0</v>
      </c>
      <c r="AJ639" s="12">
        <v>142</v>
      </c>
      <c r="AK639" s="12">
        <v>675</v>
      </c>
      <c r="AL639" s="23">
        <v>36727</v>
      </c>
      <c r="AM639" s="23">
        <v>0</v>
      </c>
      <c r="AN639" s="23" t="s">
        <v>263</v>
      </c>
      <c r="AO639" s="23">
        <v>1287404</v>
      </c>
      <c r="AP639" s="12" t="s">
        <v>133</v>
      </c>
      <c r="AQ639" s="27">
        <v>1059292.28</v>
      </c>
      <c r="AR639" s="11">
        <f t="shared" si="9"/>
        <v>0</v>
      </c>
    </row>
    <row r="640" spans="1:44" ht="15.6" x14ac:dyDescent="0.3">
      <c r="A640" s="12" t="s">
        <v>5128</v>
      </c>
      <c r="B640" s="12" t="s">
        <v>254</v>
      </c>
      <c r="C640" s="12" t="s">
        <v>57</v>
      </c>
      <c r="D640" s="17" t="s">
        <v>5129</v>
      </c>
      <c r="E640" s="12">
        <v>2013</v>
      </c>
      <c r="F640" s="12" t="s">
        <v>5130</v>
      </c>
      <c r="G640" s="12" t="s">
        <v>5131</v>
      </c>
      <c r="H640" s="12" t="s">
        <v>57</v>
      </c>
      <c r="I640" s="12" t="s">
        <v>5132</v>
      </c>
      <c r="J640" s="12">
        <v>3</v>
      </c>
      <c r="K640" s="12" t="s">
        <v>5133</v>
      </c>
      <c r="L640" s="12" t="s">
        <v>57</v>
      </c>
      <c r="M640" s="12" t="s">
        <v>5134</v>
      </c>
      <c r="N640" s="12" t="s">
        <v>5135</v>
      </c>
      <c r="O640" s="12" t="s">
        <v>5136</v>
      </c>
      <c r="P640" s="12" t="s">
        <v>5137</v>
      </c>
      <c r="Q640" s="12">
        <v>541618</v>
      </c>
      <c r="R640" s="12" t="s">
        <v>263</v>
      </c>
      <c r="S640" s="12" t="s">
        <v>728</v>
      </c>
      <c r="T640" s="12" t="s">
        <v>263</v>
      </c>
      <c r="U640" s="12" t="s">
        <v>5138</v>
      </c>
      <c r="V640" s="27">
        <v>3901000</v>
      </c>
      <c r="W640" s="27">
        <v>2925750</v>
      </c>
      <c r="X640" s="27">
        <v>975250</v>
      </c>
      <c r="Y640" s="12">
        <v>360</v>
      </c>
      <c r="Z640" s="12">
        <v>2</v>
      </c>
      <c r="AA640" s="23">
        <v>53666</v>
      </c>
      <c r="AB640" s="23">
        <v>0</v>
      </c>
      <c r="AC640" s="12">
        <v>5</v>
      </c>
      <c r="AD640" s="12">
        <v>10</v>
      </c>
      <c r="AE640" s="12" t="s">
        <v>2039</v>
      </c>
      <c r="AF640" s="23">
        <v>0</v>
      </c>
      <c r="AG640" s="23">
        <v>0</v>
      </c>
      <c r="AH640" s="23">
        <v>0</v>
      </c>
      <c r="AI640" s="23">
        <v>0</v>
      </c>
      <c r="AJ640" s="12">
        <v>41</v>
      </c>
      <c r="AK640" s="12">
        <v>2</v>
      </c>
      <c r="AL640" s="23">
        <v>74716</v>
      </c>
      <c r="AM640" s="23">
        <v>0</v>
      </c>
      <c r="AN640" s="23" t="s">
        <v>263</v>
      </c>
      <c r="AO640" s="23" t="s">
        <v>2523</v>
      </c>
      <c r="AP640" s="12" t="s">
        <v>2523</v>
      </c>
      <c r="AQ640" s="27" t="s">
        <v>2523</v>
      </c>
      <c r="AR640" s="11">
        <f t="shared" si="9"/>
        <v>0</v>
      </c>
    </row>
    <row r="641" spans="1:44" ht="15.6" x14ac:dyDescent="0.3">
      <c r="A641" s="12" t="s">
        <v>5139</v>
      </c>
      <c r="B641" s="12" t="s">
        <v>254</v>
      </c>
      <c r="C641" s="12" t="s">
        <v>57</v>
      </c>
      <c r="D641" s="17" t="s">
        <v>5140</v>
      </c>
      <c r="E641" s="12">
        <v>2013</v>
      </c>
      <c r="F641" s="12" t="s">
        <v>5141</v>
      </c>
      <c r="G641" s="12" t="s">
        <v>5142</v>
      </c>
      <c r="H641" s="12" t="s">
        <v>72</v>
      </c>
      <c r="I641" s="12" t="s">
        <v>432</v>
      </c>
      <c r="J641" s="12">
        <v>3</v>
      </c>
      <c r="K641" s="12" t="s">
        <v>4037</v>
      </c>
      <c r="L641" s="12" t="s">
        <v>57</v>
      </c>
      <c r="M641" s="12" t="s">
        <v>5143</v>
      </c>
      <c r="N641" s="12" t="s">
        <v>4039</v>
      </c>
      <c r="O641" s="12" t="s">
        <v>5144</v>
      </c>
      <c r="P641" s="12" t="s">
        <v>5145</v>
      </c>
      <c r="Q641" s="12">
        <v>541511</v>
      </c>
      <c r="R641" s="12" t="s">
        <v>263</v>
      </c>
      <c r="S641" s="12" t="s">
        <v>728</v>
      </c>
      <c r="T641" s="12" t="s">
        <v>263</v>
      </c>
      <c r="U641" s="12" t="s">
        <v>2440</v>
      </c>
      <c r="V641" s="27">
        <v>7413000</v>
      </c>
      <c r="W641" s="27">
        <v>5559750</v>
      </c>
      <c r="X641" s="27">
        <v>1853250</v>
      </c>
      <c r="Y641" s="12">
        <v>388</v>
      </c>
      <c r="Z641" s="12">
        <v>319</v>
      </c>
      <c r="AA641" s="23">
        <v>80304</v>
      </c>
      <c r="AB641" s="23">
        <v>12240000</v>
      </c>
      <c r="AC641" s="12">
        <v>3</v>
      </c>
      <c r="AD641" s="12">
        <v>10</v>
      </c>
      <c r="AE641" s="12" t="s">
        <v>2477</v>
      </c>
      <c r="AF641" s="23">
        <v>0</v>
      </c>
      <c r="AG641" s="23">
        <v>2533500</v>
      </c>
      <c r="AH641" s="23">
        <v>0</v>
      </c>
      <c r="AI641" s="23">
        <v>844500</v>
      </c>
      <c r="AJ641" s="12">
        <v>254</v>
      </c>
      <c r="AK641" s="12">
        <v>319</v>
      </c>
      <c r="AL641" s="23">
        <v>115937</v>
      </c>
      <c r="AM641" s="23">
        <v>13678502</v>
      </c>
      <c r="AN641" s="23" t="s">
        <v>263</v>
      </c>
      <c r="AO641" s="23">
        <v>1573825.1600000001</v>
      </c>
      <c r="AP641" s="12" t="s">
        <v>133</v>
      </c>
      <c r="AQ641" s="27">
        <v>1573825.1600000001</v>
      </c>
      <c r="AR641" s="11">
        <f t="shared" si="9"/>
        <v>2533500</v>
      </c>
    </row>
    <row r="642" spans="1:44" ht="15.6" x14ac:dyDescent="0.3">
      <c r="A642" s="12" t="s">
        <v>4805</v>
      </c>
      <c r="B642" s="12" t="s">
        <v>254</v>
      </c>
      <c r="C642" s="12" t="s">
        <v>72</v>
      </c>
      <c r="D642" s="17" t="s">
        <v>5146</v>
      </c>
      <c r="E642" s="12">
        <v>2013</v>
      </c>
      <c r="F642" s="12" t="s">
        <v>4806</v>
      </c>
      <c r="G642" s="12" t="s">
        <v>2147</v>
      </c>
      <c r="H642" s="12" t="s">
        <v>72</v>
      </c>
      <c r="I642" s="12" t="s">
        <v>4807</v>
      </c>
      <c r="J642" s="12" t="s">
        <v>4808</v>
      </c>
      <c r="K642" s="12" t="s">
        <v>5147</v>
      </c>
      <c r="L642" s="12" t="s">
        <v>72</v>
      </c>
      <c r="M642" s="12" t="s">
        <v>5148</v>
      </c>
      <c r="N642" s="12" t="s">
        <v>5149</v>
      </c>
      <c r="O642" s="12" t="s">
        <v>4812</v>
      </c>
      <c r="P642" s="12" t="s">
        <v>4813</v>
      </c>
      <c r="Q642" s="12">
        <v>336412</v>
      </c>
      <c r="R642" s="12" t="s">
        <v>263</v>
      </c>
      <c r="S642" s="12" t="s">
        <v>77</v>
      </c>
      <c r="T642" s="12" t="s">
        <v>263</v>
      </c>
      <c r="U642" s="12" t="s">
        <v>2440</v>
      </c>
      <c r="V642" s="27">
        <v>4762000</v>
      </c>
      <c r="W642" s="27">
        <v>3571500</v>
      </c>
      <c r="X642" s="27">
        <v>1190500</v>
      </c>
      <c r="Y642" s="12">
        <v>218</v>
      </c>
      <c r="Z642" s="12">
        <v>1405</v>
      </c>
      <c r="AA642" s="23">
        <v>43048</v>
      </c>
      <c r="AB642" s="23">
        <v>175617000</v>
      </c>
      <c r="AC642" s="12">
        <v>4</v>
      </c>
      <c r="AD642" s="12">
        <v>12</v>
      </c>
      <c r="AE642" s="12" t="s">
        <v>9</v>
      </c>
      <c r="AF642" s="23">
        <v>2097000</v>
      </c>
      <c r="AG642" s="23">
        <v>1474500</v>
      </c>
      <c r="AH642" s="23">
        <v>699000</v>
      </c>
      <c r="AI642" s="23">
        <v>491500</v>
      </c>
      <c r="AJ642" s="12">
        <v>277</v>
      </c>
      <c r="AK642" s="12">
        <v>1530</v>
      </c>
      <c r="AL642" s="23">
        <v>99518</v>
      </c>
      <c r="AM642" s="23">
        <v>196766277</v>
      </c>
      <c r="AN642" s="23" t="s">
        <v>263</v>
      </c>
      <c r="AO642" s="23">
        <v>7558000</v>
      </c>
      <c r="AP642" s="12" t="s">
        <v>5150</v>
      </c>
      <c r="AQ642" s="27">
        <v>4669667</v>
      </c>
      <c r="AR642" s="11">
        <f t="shared" si="9"/>
        <v>1474500</v>
      </c>
    </row>
    <row r="643" spans="1:44" ht="15.6" x14ac:dyDescent="0.3">
      <c r="A643" s="12" t="s">
        <v>5151</v>
      </c>
      <c r="B643" s="12" t="s">
        <v>254</v>
      </c>
      <c r="C643" s="12" t="s">
        <v>57</v>
      </c>
      <c r="D643" s="17" t="s">
        <v>5152</v>
      </c>
      <c r="E643" s="12">
        <v>2013</v>
      </c>
      <c r="F643" s="12" t="s">
        <v>5153</v>
      </c>
      <c r="G643" s="12" t="s">
        <v>1056</v>
      </c>
      <c r="H643" s="12" t="s">
        <v>72</v>
      </c>
      <c r="I643" s="12" t="s">
        <v>5154</v>
      </c>
      <c r="J643" s="12" t="s">
        <v>5155</v>
      </c>
      <c r="K643" s="12" t="s">
        <v>5156</v>
      </c>
      <c r="L643" s="12" t="s">
        <v>72</v>
      </c>
      <c r="M643" s="12" t="s">
        <v>5157</v>
      </c>
      <c r="N643" s="12" t="s">
        <v>5158</v>
      </c>
      <c r="O643" s="12" t="s">
        <v>5159</v>
      </c>
      <c r="P643" s="12" t="s">
        <v>5160</v>
      </c>
      <c r="Q643" s="12">
        <v>541711</v>
      </c>
      <c r="R643" s="12" t="s">
        <v>263</v>
      </c>
      <c r="S643" s="12" t="s">
        <v>728</v>
      </c>
      <c r="T643" s="12" t="s">
        <v>263</v>
      </c>
      <c r="U643" s="12" t="s">
        <v>5161</v>
      </c>
      <c r="V643" s="27">
        <v>3978000</v>
      </c>
      <c r="W643" s="27">
        <v>2983500</v>
      </c>
      <c r="X643" s="27">
        <v>994500</v>
      </c>
      <c r="Y643" s="12">
        <v>135</v>
      </c>
      <c r="Z643" s="12">
        <v>1133</v>
      </c>
      <c r="AA643" s="23">
        <v>73462</v>
      </c>
      <c r="AB643" s="23">
        <v>84600000</v>
      </c>
      <c r="AC643" s="12">
        <v>4</v>
      </c>
      <c r="AD643" s="12">
        <v>12</v>
      </c>
      <c r="AE643" s="12" t="s">
        <v>2039</v>
      </c>
      <c r="AF643" s="23">
        <v>0</v>
      </c>
      <c r="AG643" s="23">
        <v>0</v>
      </c>
      <c r="AH643" s="23">
        <v>0</v>
      </c>
      <c r="AI643" s="23">
        <v>0</v>
      </c>
      <c r="AJ643" s="12" t="s">
        <v>266</v>
      </c>
      <c r="AK643" s="12" t="s">
        <v>266</v>
      </c>
      <c r="AL643" s="23" t="s">
        <v>266</v>
      </c>
      <c r="AM643" s="23" t="s">
        <v>266</v>
      </c>
      <c r="AN643" s="23" t="s">
        <v>263</v>
      </c>
      <c r="AO643" s="23">
        <v>2282734</v>
      </c>
      <c r="AP643" s="12" t="s">
        <v>5162</v>
      </c>
      <c r="AQ643" s="27">
        <v>135000</v>
      </c>
      <c r="AR643" s="11">
        <f t="shared" si="9"/>
        <v>0</v>
      </c>
    </row>
    <row r="644" spans="1:44" ht="15.6" x14ac:dyDescent="0.3">
      <c r="A644" s="12" t="s">
        <v>5163</v>
      </c>
      <c r="B644" s="12" t="s">
        <v>254</v>
      </c>
      <c r="C644" s="12" t="s">
        <v>57</v>
      </c>
      <c r="D644" s="17" t="s">
        <v>5164</v>
      </c>
      <c r="E644" s="12">
        <v>2013</v>
      </c>
      <c r="F644" s="12" t="s">
        <v>5165</v>
      </c>
      <c r="G644" s="12" t="s">
        <v>5166</v>
      </c>
      <c r="H644" s="12" t="s">
        <v>57</v>
      </c>
      <c r="I644" s="12" t="s">
        <v>1237</v>
      </c>
      <c r="J644" s="12">
        <v>1</v>
      </c>
      <c r="K644" s="12" t="s">
        <v>5167</v>
      </c>
      <c r="L644" s="12" t="s">
        <v>57</v>
      </c>
      <c r="M644" s="12" t="s">
        <v>5168</v>
      </c>
      <c r="N644" s="12" t="s">
        <v>5169</v>
      </c>
      <c r="O644" s="12" t="s">
        <v>5170</v>
      </c>
      <c r="P644" s="12" t="s">
        <v>1241</v>
      </c>
      <c r="Q644" s="12">
        <v>332994</v>
      </c>
      <c r="R644" s="12" t="s">
        <v>263</v>
      </c>
      <c r="S644" s="12" t="s">
        <v>77</v>
      </c>
      <c r="T644" s="12" t="s">
        <v>263</v>
      </c>
      <c r="U644" s="12" t="s">
        <v>5171</v>
      </c>
      <c r="V644" s="27">
        <v>9462000</v>
      </c>
      <c r="W644" s="27">
        <v>9462000</v>
      </c>
      <c r="X644" s="27">
        <v>0</v>
      </c>
      <c r="Y644" s="12">
        <v>426</v>
      </c>
      <c r="Z644" s="12">
        <v>0</v>
      </c>
      <c r="AA644" s="23">
        <v>42628</v>
      </c>
      <c r="AB644" s="23">
        <v>24075000</v>
      </c>
      <c r="AC644" s="12">
        <v>4</v>
      </c>
      <c r="AD644" s="12">
        <v>12</v>
      </c>
      <c r="AE644" s="12" t="s">
        <v>9</v>
      </c>
      <c r="AF644" s="23">
        <v>4400000</v>
      </c>
      <c r="AG644" s="23">
        <v>3202507</v>
      </c>
      <c r="AH644" s="23">
        <v>0</v>
      </c>
      <c r="AI644" s="23">
        <v>0</v>
      </c>
      <c r="AJ644" s="12">
        <v>452</v>
      </c>
      <c r="AK644" s="12">
        <v>64</v>
      </c>
      <c r="AL644" s="23">
        <v>52662</v>
      </c>
      <c r="AM644" s="23">
        <v>28623693</v>
      </c>
      <c r="AN644" s="23" t="s">
        <v>263</v>
      </c>
      <c r="AO644" s="23">
        <v>1796465</v>
      </c>
      <c r="AP644" s="12" t="s">
        <v>267</v>
      </c>
      <c r="AQ644" s="27">
        <v>841733.81</v>
      </c>
      <c r="AR644" s="11">
        <f t="shared" si="9"/>
        <v>3202507</v>
      </c>
    </row>
    <row r="645" spans="1:44" ht="15.6" x14ac:dyDescent="0.3">
      <c r="A645" s="12" t="s">
        <v>5172</v>
      </c>
      <c r="B645" s="12" t="s">
        <v>254</v>
      </c>
      <c r="C645" s="12" t="s">
        <v>57</v>
      </c>
      <c r="D645" s="17" t="s">
        <v>5173</v>
      </c>
      <c r="E645" s="12">
        <v>2013</v>
      </c>
      <c r="F645" s="12" t="s">
        <v>5174</v>
      </c>
      <c r="G645" s="12" t="s">
        <v>5175</v>
      </c>
      <c r="H645" s="12" t="s">
        <v>72</v>
      </c>
      <c r="I645" s="12" t="s">
        <v>5176</v>
      </c>
      <c r="J645" s="12" t="s">
        <v>5177</v>
      </c>
      <c r="K645" s="12" t="s">
        <v>5178</v>
      </c>
      <c r="L645" s="12" t="s">
        <v>72</v>
      </c>
      <c r="M645" s="12" t="s">
        <v>5179</v>
      </c>
      <c r="N645" s="12" t="s">
        <v>5180</v>
      </c>
      <c r="O645" s="12" t="s">
        <v>5181</v>
      </c>
      <c r="P645" s="12" t="s">
        <v>5182</v>
      </c>
      <c r="Q645" s="12">
        <v>313110</v>
      </c>
      <c r="R645" s="12" t="s">
        <v>263</v>
      </c>
      <c r="S645" s="12" t="s">
        <v>77</v>
      </c>
      <c r="T645" s="12" t="s">
        <v>263</v>
      </c>
      <c r="U645" s="12" t="s">
        <v>2946</v>
      </c>
      <c r="V645" s="27">
        <v>4116000</v>
      </c>
      <c r="W645" s="27">
        <v>3498600</v>
      </c>
      <c r="X645" s="27">
        <v>617400</v>
      </c>
      <c r="Y645" s="12">
        <v>451</v>
      </c>
      <c r="Z645" s="12">
        <v>564</v>
      </c>
      <c r="AA645" s="23">
        <v>30665</v>
      </c>
      <c r="AB645" s="23">
        <v>232200000</v>
      </c>
      <c r="AC645" s="12">
        <v>1</v>
      </c>
      <c r="AD645" s="12">
        <v>12</v>
      </c>
      <c r="AE645" s="12" t="s">
        <v>9</v>
      </c>
      <c r="AF645" s="23">
        <v>2332400</v>
      </c>
      <c r="AG645" s="23">
        <v>1166200</v>
      </c>
      <c r="AH645" s="23">
        <v>411600</v>
      </c>
      <c r="AI645" s="23">
        <v>205800</v>
      </c>
      <c r="AJ645" s="12">
        <v>616</v>
      </c>
      <c r="AK645" s="12">
        <v>993</v>
      </c>
      <c r="AL645" s="23">
        <v>34039</v>
      </c>
      <c r="AM645" s="23">
        <v>279241799</v>
      </c>
      <c r="AN645" s="23" t="s">
        <v>263</v>
      </c>
      <c r="AO645" s="23" t="s">
        <v>5183</v>
      </c>
      <c r="AP645" s="12" t="s">
        <v>5184</v>
      </c>
      <c r="AQ645" s="27">
        <v>5362771.01</v>
      </c>
      <c r="AR645" s="11">
        <f t="shared" si="9"/>
        <v>1166200</v>
      </c>
    </row>
    <row r="646" spans="1:44" ht="15.6" x14ac:dyDescent="0.3">
      <c r="A646" s="12" t="s">
        <v>5185</v>
      </c>
      <c r="B646" s="12" t="s">
        <v>254</v>
      </c>
      <c r="C646" s="12" t="s">
        <v>57</v>
      </c>
      <c r="D646" s="17" t="s">
        <v>5186</v>
      </c>
      <c r="E646" s="12">
        <v>2013</v>
      </c>
      <c r="F646" s="12" t="s">
        <v>5187</v>
      </c>
      <c r="G646" s="12" t="s">
        <v>5188</v>
      </c>
      <c r="H646" s="12" t="s">
        <v>57</v>
      </c>
      <c r="I646" s="12" t="s">
        <v>414</v>
      </c>
      <c r="J646" s="12">
        <v>3</v>
      </c>
      <c r="K646" s="12" t="s">
        <v>5189</v>
      </c>
      <c r="L646" s="12" t="s">
        <v>57</v>
      </c>
      <c r="M646" s="12" t="s">
        <v>5190</v>
      </c>
      <c r="N646" s="12" t="s">
        <v>5191</v>
      </c>
      <c r="O646" s="12" t="s">
        <v>5192</v>
      </c>
      <c r="P646" s="12" t="s">
        <v>157</v>
      </c>
      <c r="Q646" s="12">
        <v>311710</v>
      </c>
      <c r="R646" s="12" t="s">
        <v>263</v>
      </c>
      <c r="S646" s="12" t="s">
        <v>77</v>
      </c>
      <c r="T646" s="12" t="s">
        <v>263</v>
      </c>
      <c r="U646" s="12" t="s">
        <v>4479</v>
      </c>
      <c r="V646" s="27">
        <v>1300000</v>
      </c>
      <c r="W646" s="27">
        <v>975000</v>
      </c>
      <c r="X646" s="27">
        <v>325000</v>
      </c>
      <c r="Y646" s="12">
        <v>114</v>
      </c>
      <c r="Z646" s="12">
        <v>0</v>
      </c>
      <c r="AA646" s="23">
        <v>29977</v>
      </c>
      <c r="AB646" s="23">
        <v>22500000</v>
      </c>
      <c r="AC646" s="12">
        <v>4</v>
      </c>
      <c r="AD646" s="12">
        <v>12</v>
      </c>
      <c r="AE646" s="12" t="s">
        <v>9</v>
      </c>
      <c r="AF646" s="23">
        <v>423750</v>
      </c>
      <c r="AG646" s="23">
        <v>473503</v>
      </c>
      <c r="AH646" s="23">
        <v>141250</v>
      </c>
      <c r="AI646" s="23">
        <v>157834</v>
      </c>
      <c r="AJ646" s="12">
        <v>162</v>
      </c>
      <c r="AK646" s="12">
        <v>85</v>
      </c>
      <c r="AL646" s="23">
        <v>38858</v>
      </c>
      <c r="AM646" s="23">
        <v>35619639</v>
      </c>
      <c r="AN646" s="23" t="s">
        <v>263</v>
      </c>
      <c r="AO646" s="23" t="s">
        <v>5193</v>
      </c>
      <c r="AP646" s="12" t="s">
        <v>5194</v>
      </c>
      <c r="AQ646" s="27">
        <v>0</v>
      </c>
      <c r="AR646" s="11">
        <f t="shared" si="9"/>
        <v>473503</v>
      </c>
    </row>
    <row r="647" spans="1:44" ht="15.6" x14ac:dyDescent="0.3">
      <c r="A647" s="12" t="s">
        <v>5195</v>
      </c>
      <c r="B647" s="12" t="s">
        <v>254</v>
      </c>
      <c r="C647" s="12" t="s">
        <v>57</v>
      </c>
      <c r="D647" s="17" t="s">
        <v>5196</v>
      </c>
      <c r="E647" s="12">
        <v>2013</v>
      </c>
      <c r="F647" s="12" t="s">
        <v>5197</v>
      </c>
      <c r="G647" s="12" t="s">
        <v>5198</v>
      </c>
      <c r="H647" s="12" t="s">
        <v>72</v>
      </c>
      <c r="I647" s="12" t="s">
        <v>128</v>
      </c>
      <c r="J647" s="12">
        <v>2</v>
      </c>
      <c r="K647" s="12" t="s">
        <v>5199</v>
      </c>
      <c r="L647" s="12" t="s">
        <v>57</v>
      </c>
      <c r="M647" s="12" t="s">
        <v>5200</v>
      </c>
      <c r="N647" s="12" t="s">
        <v>5201</v>
      </c>
      <c r="O647" s="12" t="s">
        <v>5202</v>
      </c>
      <c r="P647" s="12" t="s">
        <v>5203</v>
      </c>
      <c r="Q647" s="12">
        <v>313230</v>
      </c>
      <c r="R647" s="12" t="s">
        <v>263</v>
      </c>
      <c r="S647" s="12" t="s">
        <v>77</v>
      </c>
      <c r="T647" s="12" t="s">
        <v>263</v>
      </c>
      <c r="U647" s="12" t="s">
        <v>2449</v>
      </c>
      <c r="V647" s="27">
        <v>1991000</v>
      </c>
      <c r="W647" s="27">
        <v>1692350</v>
      </c>
      <c r="X647" s="27">
        <v>298650</v>
      </c>
      <c r="Y647" s="12">
        <v>110</v>
      </c>
      <c r="Z647" s="12">
        <v>75</v>
      </c>
      <c r="AA647" s="23">
        <v>43727</v>
      </c>
      <c r="AB647" s="23">
        <v>108900000</v>
      </c>
      <c r="AC647" s="12">
        <v>3</v>
      </c>
      <c r="AD647" s="12">
        <v>10</v>
      </c>
      <c r="AE647" s="12" t="s">
        <v>2477</v>
      </c>
      <c r="AF647" s="23">
        <v>0</v>
      </c>
      <c r="AG647" s="23">
        <v>107084</v>
      </c>
      <c r="AH647" s="23">
        <v>0</v>
      </c>
      <c r="AI647" s="23">
        <v>18897</v>
      </c>
      <c r="AJ647" s="12">
        <v>100</v>
      </c>
      <c r="AK647" s="12">
        <v>79</v>
      </c>
      <c r="AL647" s="23">
        <v>114379</v>
      </c>
      <c r="AM647" s="23">
        <v>132189238</v>
      </c>
      <c r="AN647" s="23" t="s">
        <v>263</v>
      </c>
      <c r="AO647" s="23">
        <v>5166450.9800000004</v>
      </c>
      <c r="AP647" s="12" t="s">
        <v>133</v>
      </c>
      <c r="AQ647" s="27">
        <v>3440417.81</v>
      </c>
      <c r="AR647" s="11">
        <f t="shared" si="9"/>
        <v>107084</v>
      </c>
    </row>
    <row r="648" spans="1:44" ht="15.6" x14ac:dyDescent="0.3">
      <c r="A648" s="12" t="s">
        <v>5204</v>
      </c>
      <c r="B648" s="12" t="s">
        <v>254</v>
      </c>
      <c r="C648" s="12" t="s">
        <v>57</v>
      </c>
      <c r="D648" s="17" t="s">
        <v>5205</v>
      </c>
      <c r="E648" s="12">
        <v>2013</v>
      </c>
      <c r="F648" s="12" t="s">
        <v>5206</v>
      </c>
      <c r="G648" s="12" t="s">
        <v>5207</v>
      </c>
      <c r="H648" s="12" t="s">
        <v>57</v>
      </c>
      <c r="I648" s="12" t="s">
        <v>743</v>
      </c>
      <c r="J648" s="12">
        <v>3</v>
      </c>
      <c r="K648" s="12" t="s">
        <v>5208</v>
      </c>
      <c r="L648" s="12" t="s">
        <v>57</v>
      </c>
      <c r="M648" s="12" t="s">
        <v>5209</v>
      </c>
      <c r="N648" s="12" t="s">
        <v>5210</v>
      </c>
      <c r="O648" s="12" t="s">
        <v>5211</v>
      </c>
      <c r="P648" s="12" t="s">
        <v>5212</v>
      </c>
      <c r="Q648" s="12">
        <v>541511</v>
      </c>
      <c r="R648" s="12" t="s">
        <v>263</v>
      </c>
      <c r="S648" s="12" t="s">
        <v>728</v>
      </c>
      <c r="T648" s="12" t="s">
        <v>263</v>
      </c>
      <c r="U648" s="12" t="s">
        <v>2440</v>
      </c>
      <c r="V648" s="27">
        <v>6659000</v>
      </c>
      <c r="W648" s="27">
        <v>4994250</v>
      </c>
      <c r="X648" s="27">
        <v>1664750</v>
      </c>
      <c r="Y648" s="12">
        <v>207</v>
      </c>
      <c r="Z648" s="12">
        <v>120</v>
      </c>
      <c r="AA648" s="23">
        <v>90699</v>
      </c>
      <c r="AB648" s="23">
        <v>4952391</v>
      </c>
      <c r="AC648" s="12">
        <v>4</v>
      </c>
      <c r="AD648" s="12">
        <v>10</v>
      </c>
      <c r="AE648" s="12" t="s">
        <v>9</v>
      </c>
      <c r="AF648" s="23">
        <v>1653750</v>
      </c>
      <c r="AG648" s="23">
        <v>3006311</v>
      </c>
      <c r="AH648" s="23">
        <v>551250</v>
      </c>
      <c r="AI648" s="23">
        <v>1002104</v>
      </c>
      <c r="AJ648" s="12">
        <v>259</v>
      </c>
      <c r="AK648" s="12">
        <v>123</v>
      </c>
      <c r="AL648" s="23">
        <v>166851</v>
      </c>
      <c r="AM648" s="23">
        <v>5055283</v>
      </c>
      <c r="AN648" s="23" t="s">
        <v>263</v>
      </c>
      <c r="AO648" s="23" t="s">
        <v>2523</v>
      </c>
      <c r="AP648" s="12" t="s">
        <v>2523</v>
      </c>
      <c r="AQ648" s="27" t="s">
        <v>2523</v>
      </c>
      <c r="AR648" s="11">
        <f t="shared" si="9"/>
        <v>3006311</v>
      </c>
    </row>
    <row r="649" spans="1:44" ht="15.6" x14ac:dyDescent="0.3">
      <c r="A649" s="12" t="s">
        <v>5213</v>
      </c>
      <c r="B649" s="12" t="s">
        <v>254</v>
      </c>
      <c r="C649" s="12" t="s">
        <v>57</v>
      </c>
      <c r="D649" s="17" t="s">
        <v>5214</v>
      </c>
      <c r="E649" s="12">
        <v>2013</v>
      </c>
      <c r="F649" s="12" t="s">
        <v>5215</v>
      </c>
      <c r="G649" s="12" t="s">
        <v>5216</v>
      </c>
      <c r="H649" s="12" t="s">
        <v>72</v>
      </c>
      <c r="I649" s="12" t="s">
        <v>743</v>
      </c>
      <c r="J649" s="12">
        <v>3</v>
      </c>
      <c r="K649" s="12" t="s">
        <v>5217</v>
      </c>
      <c r="L649" s="12" t="s">
        <v>72</v>
      </c>
      <c r="M649" s="12" t="s">
        <v>5217</v>
      </c>
      <c r="N649" s="12" t="s">
        <v>5218</v>
      </c>
      <c r="O649" s="12" t="s">
        <v>5219</v>
      </c>
      <c r="P649" s="12" t="s">
        <v>5220</v>
      </c>
      <c r="Q649" s="12">
        <v>551114</v>
      </c>
      <c r="R649" s="12">
        <v>541712</v>
      </c>
      <c r="S649" s="12" t="s">
        <v>408</v>
      </c>
      <c r="T649" s="12" t="s">
        <v>728</v>
      </c>
      <c r="U649" s="12" t="s">
        <v>5221</v>
      </c>
      <c r="V649" s="27">
        <v>36560000</v>
      </c>
      <c r="W649" s="27">
        <v>27420000</v>
      </c>
      <c r="X649" s="27">
        <v>9140000</v>
      </c>
      <c r="Y649" s="12">
        <v>648</v>
      </c>
      <c r="Z649" s="12">
        <v>760</v>
      </c>
      <c r="AA649" s="23">
        <v>91337</v>
      </c>
      <c r="AB649" s="23">
        <v>76500000</v>
      </c>
      <c r="AC649" s="12">
        <v>3</v>
      </c>
      <c r="AD649" s="12">
        <v>12</v>
      </c>
      <c r="AE649" s="12" t="s">
        <v>2039</v>
      </c>
      <c r="AF649" s="23">
        <v>0</v>
      </c>
      <c r="AG649" s="23">
        <v>0</v>
      </c>
      <c r="AH649" s="23">
        <v>0</v>
      </c>
      <c r="AI649" s="23">
        <v>0</v>
      </c>
      <c r="AJ649" s="12" t="s">
        <v>266</v>
      </c>
      <c r="AK649" s="12" t="s">
        <v>266</v>
      </c>
      <c r="AL649" s="23" t="s">
        <v>266</v>
      </c>
      <c r="AM649" s="23" t="s">
        <v>266</v>
      </c>
      <c r="AN649" s="23" t="s">
        <v>263</v>
      </c>
      <c r="AO649" s="23">
        <v>6388749</v>
      </c>
      <c r="AP649" s="12" t="s">
        <v>267</v>
      </c>
      <c r="AQ649" s="27">
        <v>0</v>
      </c>
      <c r="AR649" s="11">
        <f t="shared" si="9"/>
        <v>0</v>
      </c>
    </row>
    <row r="650" spans="1:44" ht="15.6" x14ac:dyDescent="0.3">
      <c r="A650" s="5" t="s">
        <v>5222</v>
      </c>
      <c r="B650" s="6" t="s">
        <v>8</v>
      </c>
      <c r="C650" s="7" t="s">
        <v>57</v>
      </c>
      <c r="D650" s="31">
        <v>40921</v>
      </c>
      <c r="E650" s="7">
        <v>2012</v>
      </c>
      <c r="F650" s="7" t="s">
        <v>5223</v>
      </c>
      <c r="G650" s="7" t="s">
        <v>5224</v>
      </c>
      <c r="H650" s="7" t="s">
        <v>2660</v>
      </c>
      <c r="I650" s="7" t="s">
        <v>2318</v>
      </c>
      <c r="J650" s="8">
        <v>2</v>
      </c>
      <c r="K650" s="7" t="s">
        <v>5225</v>
      </c>
      <c r="L650" s="7" t="s">
        <v>57</v>
      </c>
      <c r="M650" s="7" t="s">
        <v>5226</v>
      </c>
      <c r="N650" s="7" t="s">
        <v>5227</v>
      </c>
      <c r="O650" s="7" t="s">
        <v>5228</v>
      </c>
      <c r="P650" s="7" t="s">
        <v>5229</v>
      </c>
      <c r="Q650" s="7">
        <v>326199</v>
      </c>
      <c r="R650" s="7" t="s">
        <v>65</v>
      </c>
      <c r="S650" s="7" t="s">
        <v>77</v>
      </c>
      <c r="T650" s="7" t="s">
        <v>65</v>
      </c>
      <c r="U650" s="7" t="s">
        <v>427</v>
      </c>
      <c r="V650" s="24">
        <v>250000</v>
      </c>
      <c r="W650" s="11"/>
      <c r="X650" s="11"/>
      <c r="Y650" s="7">
        <v>126</v>
      </c>
      <c r="Z650" s="7">
        <v>285</v>
      </c>
      <c r="AA650" s="29">
        <v>35256</v>
      </c>
      <c r="AB650" s="29">
        <v>4770000</v>
      </c>
      <c r="AC650" s="6"/>
      <c r="AD650" s="6">
        <v>3</v>
      </c>
      <c r="AE650" s="7" t="s">
        <v>11</v>
      </c>
      <c r="AF650" s="21">
        <v>0</v>
      </c>
      <c r="AG650" s="21">
        <v>125000</v>
      </c>
      <c r="AH650" s="15"/>
      <c r="AI650" s="15"/>
      <c r="AJ650" s="7">
        <v>70</v>
      </c>
      <c r="AK650" s="7">
        <v>285</v>
      </c>
      <c r="AL650" s="29">
        <v>1142</v>
      </c>
      <c r="AM650" s="29">
        <v>8151112</v>
      </c>
      <c r="AN650" s="29">
        <v>0</v>
      </c>
      <c r="AO650" s="29">
        <v>293960</v>
      </c>
      <c r="AP650" s="9" t="s">
        <v>68</v>
      </c>
      <c r="AQ650" s="9">
        <v>302561</v>
      </c>
      <c r="AR650" s="11">
        <v>125000</v>
      </c>
    </row>
    <row r="651" spans="1:44" ht="15.6" x14ac:dyDescent="0.3">
      <c r="A651" s="5" t="s">
        <v>5230</v>
      </c>
      <c r="B651" s="6" t="s">
        <v>8</v>
      </c>
      <c r="C651" s="7" t="s">
        <v>57</v>
      </c>
      <c r="D651" s="31">
        <v>40925</v>
      </c>
      <c r="E651" s="7">
        <v>2012</v>
      </c>
      <c r="F651" s="7" t="s">
        <v>5231</v>
      </c>
      <c r="G651" s="7" t="s">
        <v>5232</v>
      </c>
      <c r="H651" s="7" t="s">
        <v>2660</v>
      </c>
      <c r="I651" s="7" t="s">
        <v>510</v>
      </c>
      <c r="J651" s="8">
        <v>1</v>
      </c>
      <c r="K651" s="7" t="s">
        <v>5233</v>
      </c>
      <c r="L651" s="7" t="s">
        <v>57</v>
      </c>
      <c r="M651" s="7" t="s">
        <v>5234</v>
      </c>
      <c r="N651" s="7" t="s">
        <v>5235</v>
      </c>
      <c r="O651" s="7" t="s">
        <v>5236</v>
      </c>
      <c r="P651" s="7" t="s">
        <v>5237</v>
      </c>
      <c r="Q651" s="7">
        <v>313312</v>
      </c>
      <c r="R651" s="7" t="s">
        <v>65</v>
      </c>
      <c r="S651" s="7" t="s">
        <v>77</v>
      </c>
      <c r="T651" s="7" t="s">
        <v>65</v>
      </c>
      <c r="U651" s="7" t="s">
        <v>67</v>
      </c>
      <c r="V651" s="24">
        <v>180000</v>
      </c>
      <c r="W651" s="11"/>
      <c r="X651" s="11"/>
      <c r="Y651" s="7">
        <v>81</v>
      </c>
      <c r="Z651" s="7">
        <v>0</v>
      </c>
      <c r="AA651" s="29">
        <v>22620</v>
      </c>
      <c r="AB651" s="29">
        <v>975000</v>
      </c>
      <c r="AC651" s="6"/>
      <c r="AD651" s="6">
        <v>3</v>
      </c>
      <c r="AE651" s="7" t="s">
        <v>11</v>
      </c>
      <c r="AF651" s="21">
        <v>0</v>
      </c>
      <c r="AG651" s="21">
        <v>180000</v>
      </c>
      <c r="AH651" s="15"/>
      <c r="AI651" s="15"/>
      <c r="AJ651" s="7">
        <v>81</v>
      </c>
      <c r="AK651" s="7">
        <v>0</v>
      </c>
      <c r="AL651" s="29">
        <v>551</v>
      </c>
      <c r="AM651" s="29">
        <v>1061245</v>
      </c>
      <c r="AN651" s="29">
        <v>0</v>
      </c>
      <c r="AO651" s="29">
        <v>180000</v>
      </c>
      <c r="AP651" s="9" t="s">
        <v>68</v>
      </c>
      <c r="AQ651" s="9">
        <v>180000</v>
      </c>
      <c r="AR651" s="11">
        <v>180000</v>
      </c>
    </row>
    <row r="652" spans="1:44" ht="15.6" x14ac:dyDescent="0.3">
      <c r="A652" s="5" t="s">
        <v>5238</v>
      </c>
      <c r="B652" s="6" t="s">
        <v>8</v>
      </c>
      <c r="C652" s="7" t="s">
        <v>57</v>
      </c>
      <c r="D652" s="31">
        <v>40925</v>
      </c>
      <c r="E652" s="7">
        <v>2012</v>
      </c>
      <c r="F652" s="7" t="s">
        <v>5239</v>
      </c>
      <c r="G652" s="7" t="s">
        <v>5240</v>
      </c>
      <c r="H652" s="7" t="s">
        <v>2660</v>
      </c>
      <c r="I652" s="7" t="s">
        <v>138</v>
      </c>
      <c r="J652" s="8">
        <v>3</v>
      </c>
      <c r="K652" s="7" t="s">
        <v>5241</v>
      </c>
      <c r="L652" s="7" t="s">
        <v>72</v>
      </c>
      <c r="M652" s="7" t="s">
        <v>5242</v>
      </c>
      <c r="N652" s="7">
        <v>27105</v>
      </c>
      <c r="O652" s="7" t="s">
        <v>5243</v>
      </c>
      <c r="P652" s="7" t="s">
        <v>5244</v>
      </c>
      <c r="Q652" s="7">
        <v>336413</v>
      </c>
      <c r="R652" s="7" t="s">
        <v>65</v>
      </c>
      <c r="S652" s="7" t="s">
        <v>77</v>
      </c>
      <c r="T652" s="7" t="s">
        <v>65</v>
      </c>
      <c r="U652" s="7" t="s">
        <v>2129</v>
      </c>
      <c r="V652" s="24">
        <v>50000</v>
      </c>
      <c r="W652" s="11"/>
      <c r="X652" s="11"/>
      <c r="Y652" s="7">
        <v>23</v>
      </c>
      <c r="Z652" s="7">
        <v>31</v>
      </c>
      <c r="AA652" s="29">
        <v>30888</v>
      </c>
      <c r="AB652" s="29">
        <v>1490000</v>
      </c>
      <c r="AC652" s="6"/>
      <c r="AD652" s="6">
        <v>3</v>
      </c>
      <c r="AE652" s="7" t="s">
        <v>11</v>
      </c>
      <c r="AF652" s="21">
        <v>0</v>
      </c>
      <c r="AG652" s="21">
        <v>35000</v>
      </c>
      <c r="AH652" s="15"/>
      <c r="AI652" s="15"/>
      <c r="AJ652" s="7">
        <v>16</v>
      </c>
      <c r="AK652" s="7">
        <v>31</v>
      </c>
      <c r="AL652" s="29">
        <v>789</v>
      </c>
      <c r="AM652" s="29">
        <v>3097657</v>
      </c>
      <c r="AN652" s="29">
        <v>0</v>
      </c>
      <c r="AO652" s="29">
        <v>52500</v>
      </c>
      <c r="AP652" s="9" t="s">
        <v>68</v>
      </c>
      <c r="AQ652" s="9">
        <v>11827</v>
      </c>
      <c r="AR652" s="11">
        <v>35000</v>
      </c>
    </row>
    <row r="653" spans="1:44" ht="15.6" x14ac:dyDescent="0.3">
      <c r="A653" s="5" t="s">
        <v>5245</v>
      </c>
      <c r="B653" s="6" t="s">
        <v>8</v>
      </c>
      <c r="C653" s="7" t="s">
        <v>57</v>
      </c>
      <c r="D653" s="31">
        <v>40927</v>
      </c>
      <c r="E653" s="7">
        <v>2012</v>
      </c>
      <c r="F653" s="7" t="s">
        <v>5246</v>
      </c>
      <c r="G653" s="7" t="s">
        <v>5247</v>
      </c>
      <c r="H653" s="7" t="s">
        <v>2660</v>
      </c>
      <c r="I653" s="7" t="s">
        <v>1422</v>
      </c>
      <c r="J653" s="8">
        <v>1</v>
      </c>
      <c r="K653" s="7" t="s">
        <v>5248</v>
      </c>
      <c r="L653" s="7" t="s">
        <v>57</v>
      </c>
      <c r="M653" s="7" t="s">
        <v>5249</v>
      </c>
      <c r="N653" s="7" t="s">
        <v>5250</v>
      </c>
      <c r="O653" s="7" t="s">
        <v>5251</v>
      </c>
      <c r="P653" s="7" t="s">
        <v>5252</v>
      </c>
      <c r="Q653" s="7">
        <v>325998</v>
      </c>
      <c r="R653" s="7" t="s">
        <v>65</v>
      </c>
      <c r="S653" s="7" t="s">
        <v>77</v>
      </c>
      <c r="T653" s="7" t="s">
        <v>65</v>
      </c>
      <c r="U653" s="7" t="s">
        <v>2661</v>
      </c>
      <c r="V653" s="24">
        <v>38000</v>
      </c>
      <c r="W653" s="11"/>
      <c r="X653" s="11"/>
      <c r="Y653" s="7">
        <v>17</v>
      </c>
      <c r="Z653" s="7">
        <v>0</v>
      </c>
      <c r="AA653" s="29">
        <v>37180</v>
      </c>
      <c r="AB653" s="29">
        <v>1710000</v>
      </c>
      <c r="AC653" s="6"/>
      <c r="AD653" s="6">
        <v>3</v>
      </c>
      <c r="AE653" s="7" t="s">
        <v>11</v>
      </c>
      <c r="AF653" s="21">
        <v>0</v>
      </c>
      <c r="AG653" s="21">
        <v>17860</v>
      </c>
      <c r="AH653" s="15"/>
      <c r="AI653" s="15"/>
      <c r="AJ653" s="7">
        <v>8</v>
      </c>
      <c r="AK653" s="7">
        <v>0</v>
      </c>
      <c r="AL653" s="29">
        <v>837</v>
      </c>
      <c r="AM653" s="29">
        <v>1775185</v>
      </c>
      <c r="AN653" s="29">
        <v>0</v>
      </c>
      <c r="AO653" s="29">
        <v>38000</v>
      </c>
      <c r="AP653" s="9" t="s">
        <v>68</v>
      </c>
      <c r="AQ653" s="9">
        <v>17860</v>
      </c>
      <c r="AR653" s="11">
        <v>17860</v>
      </c>
    </row>
    <row r="654" spans="1:44" ht="15.6" x14ac:dyDescent="0.3">
      <c r="A654" s="5" t="s">
        <v>5253</v>
      </c>
      <c r="B654" s="6" t="s">
        <v>8</v>
      </c>
      <c r="C654" s="7" t="s">
        <v>57</v>
      </c>
      <c r="D654" s="31">
        <v>40932</v>
      </c>
      <c r="E654" s="7">
        <v>2012</v>
      </c>
      <c r="F654" s="7" t="s">
        <v>5254</v>
      </c>
      <c r="G654" s="7" t="s">
        <v>5255</v>
      </c>
      <c r="H654" s="7" t="s">
        <v>2660</v>
      </c>
      <c r="I654" s="7" t="s">
        <v>1720</v>
      </c>
      <c r="J654" s="8">
        <v>3</v>
      </c>
      <c r="K654" s="7" t="s">
        <v>5256</v>
      </c>
      <c r="L654" s="7" t="s">
        <v>57</v>
      </c>
      <c r="M654" s="7" t="s">
        <v>5257</v>
      </c>
      <c r="N654" s="7">
        <v>28759</v>
      </c>
      <c r="O654" s="7" t="s">
        <v>5258</v>
      </c>
      <c r="P654" s="7" t="s">
        <v>5259</v>
      </c>
      <c r="Q654" s="7">
        <v>312120</v>
      </c>
      <c r="R654" s="7" t="s">
        <v>65</v>
      </c>
      <c r="S654" s="7" t="s">
        <v>77</v>
      </c>
      <c r="T654" s="7" t="s">
        <v>65</v>
      </c>
      <c r="U654" s="7" t="s">
        <v>67</v>
      </c>
      <c r="V654" s="24">
        <v>1025000</v>
      </c>
      <c r="W654" s="11"/>
      <c r="X654" s="11"/>
      <c r="Y654" s="7">
        <v>86</v>
      </c>
      <c r="Z654" s="7">
        <v>0</v>
      </c>
      <c r="AA654" s="29">
        <v>37284</v>
      </c>
      <c r="AB654" s="29">
        <v>96750000</v>
      </c>
      <c r="AC654" s="6"/>
      <c r="AD654" s="6">
        <v>3</v>
      </c>
      <c r="AE654" s="7" t="s">
        <v>11</v>
      </c>
      <c r="AF654" s="21">
        <v>0</v>
      </c>
      <c r="AG654" s="21">
        <v>1025000</v>
      </c>
      <c r="AH654" s="15"/>
      <c r="AI654" s="15"/>
      <c r="AJ654" s="7">
        <v>108</v>
      </c>
      <c r="AK654" s="7">
        <v>0</v>
      </c>
      <c r="AL654" s="29">
        <v>1092</v>
      </c>
      <c r="AM654" s="29">
        <v>170782076</v>
      </c>
      <c r="AN654" s="29">
        <v>0</v>
      </c>
      <c r="AO654" s="29">
        <v>3836800</v>
      </c>
      <c r="AP654" s="9" t="s">
        <v>68</v>
      </c>
      <c r="AQ654" s="9">
        <v>1375000</v>
      </c>
      <c r="AR654" s="11">
        <v>1025000</v>
      </c>
    </row>
    <row r="655" spans="1:44" ht="15.6" x14ac:dyDescent="0.3">
      <c r="A655" s="5" t="s">
        <v>5260</v>
      </c>
      <c r="B655" s="6" t="s">
        <v>8</v>
      </c>
      <c r="C655" s="7" t="s">
        <v>57</v>
      </c>
      <c r="D655" s="31">
        <v>40933</v>
      </c>
      <c r="E655" s="7">
        <v>2012</v>
      </c>
      <c r="F655" s="7" t="s">
        <v>5261</v>
      </c>
      <c r="G655" s="7" t="s">
        <v>5262</v>
      </c>
      <c r="H655" s="7" t="s">
        <v>2660</v>
      </c>
      <c r="I655" s="7" t="s">
        <v>5263</v>
      </c>
      <c r="J655" s="8">
        <v>2</v>
      </c>
      <c r="K655" s="7" t="s">
        <v>5264</v>
      </c>
      <c r="L655" s="7" t="s">
        <v>57</v>
      </c>
      <c r="M655" s="7" t="s">
        <v>5265</v>
      </c>
      <c r="N655" s="7">
        <v>27981</v>
      </c>
      <c r="O655" s="7" t="s">
        <v>5266</v>
      </c>
      <c r="P655" s="7" t="s">
        <v>5267</v>
      </c>
      <c r="Q655" s="7">
        <v>336621</v>
      </c>
      <c r="R655" s="7" t="s">
        <v>65</v>
      </c>
      <c r="S655" s="7" t="s">
        <v>77</v>
      </c>
      <c r="T655" s="7" t="s">
        <v>65</v>
      </c>
      <c r="U655" s="7" t="s">
        <v>4610</v>
      </c>
      <c r="V655" s="24">
        <v>213000</v>
      </c>
      <c r="W655" s="11"/>
      <c r="X655" s="11"/>
      <c r="Y655" s="7">
        <v>64</v>
      </c>
      <c r="Z655" s="7">
        <v>0</v>
      </c>
      <c r="AA655" s="29">
        <v>24388</v>
      </c>
      <c r="AB655" s="29">
        <v>1650000</v>
      </c>
      <c r="AC655" s="6"/>
      <c r="AD655" s="6">
        <v>3</v>
      </c>
      <c r="AE655" s="7" t="s">
        <v>11</v>
      </c>
      <c r="AF655" s="21">
        <v>0</v>
      </c>
      <c r="AG655" s="21">
        <v>213000</v>
      </c>
      <c r="AH655" s="15"/>
      <c r="AI655" s="15"/>
      <c r="AJ655" s="7">
        <v>75</v>
      </c>
      <c r="AK655" s="7">
        <v>0</v>
      </c>
      <c r="AL655" s="29">
        <v>720</v>
      </c>
      <c r="AM655" s="29">
        <v>2309017</v>
      </c>
      <c r="AN655" s="29">
        <v>0</v>
      </c>
      <c r="AO655" s="29">
        <v>2101652</v>
      </c>
      <c r="AP655" s="9" t="s">
        <v>5268</v>
      </c>
      <c r="AQ655" s="9">
        <v>1546857</v>
      </c>
      <c r="AR655" s="11">
        <v>213000</v>
      </c>
    </row>
    <row r="656" spans="1:44" ht="15.6" x14ac:dyDescent="0.3">
      <c r="A656" s="5" t="s">
        <v>5269</v>
      </c>
      <c r="B656" s="6" t="s">
        <v>8</v>
      </c>
      <c r="C656" s="7" t="s">
        <v>72</v>
      </c>
      <c r="D656" s="31">
        <v>40940</v>
      </c>
      <c r="E656" s="7">
        <v>2012</v>
      </c>
      <c r="F656" s="7" t="s">
        <v>5270</v>
      </c>
      <c r="G656" s="7" t="s">
        <v>5271</v>
      </c>
      <c r="H656" s="7" t="s">
        <v>72</v>
      </c>
      <c r="I656" s="7" t="s">
        <v>1368</v>
      </c>
      <c r="J656" s="8">
        <v>3</v>
      </c>
      <c r="K656" s="7" t="s">
        <v>5272</v>
      </c>
      <c r="L656" s="7" t="s">
        <v>72</v>
      </c>
      <c r="M656" s="7" t="s">
        <v>5273</v>
      </c>
      <c r="N656" s="7" t="s">
        <v>5274</v>
      </c>
      <c r="O656" s="7" t="s">
        <v>5275</v>
      </c>
      <c r="P656" s="7" t="s">
        <v>5276</v>
      </c>
      <c r="Q656" s="7">
        <v>333120</v>
      </c>
      <c r="R656" s="7" t="s">
        <v>65</v>
      </c>
      <c r="S656" s="7" t="s">
        <v>77</v>
      </c>
      <c r="T656" s="7" t="s">
        <v>65</v>
      </c>
      <c r="U656" s="7" t="s">
        <v>4610</v>
      </c>
      <c r="V656" s="24">
        <v>400000</v>
      </c>
      <c r="W656" s="11"/>
      <c r="X656" s="11"/>
      <c r="Y656" s="7">
        <v>141</v>
      </c>
      <c r="Z656" s="7">
        <v>1144</v>
      </c>
      <c r="AA656" s="29">
        <v>34008</v>
      </c>
      <c r="AB656" s="29">
        <v>29700000</v>
      </c>
      <c r="AC656" s="6"/>
      <c r="AD656" s="6">
        <v>3</v>
      </c>
      <c r="AE656" s="7" t="s">
        <v>10</v>
      </c>
      <c r="AF656" s="21">
        <v>0</v>
      </c>
      <c r="AG656" s="21">
        <v>0</v>
      </c>
      <c r="AH656" s="15"/>
      <c r="AI656" s="15"/>
      <c r="AJ656" s="7">
        <v>0</v>
      </c>
      <c r="AK656" s="7">
        <v>1144</v>
      </c>
      <c r="AL656" s="29">
        <v>0</v>
      </c>
      <c r="AM656" s="29">
        <v>0</v>
      </c>
      <c r="AN656" s="29">
        <v>0</v>
      </c>
      <c r="AO656" s="29">
        <v>1609242</v>
      </c>
      <c r="AP656" s="9" t="s">
        <v>2749</v>
      </c>
      <c r="AQ656" s="9">
        <v>93919</v>
      </c>
      <c r="AR656" s="11">
        <v>0</v>
      </c>
    </row>
    <row r="657" spans="1:44" ht="15.6" x14ac:dyDescent="0.3">
      <c r="A657" s="5" t="s">
        <v>5277</v>
      </c>
      <c r="B657" s="6" t="s">
        <v>8</v>
      </c>
      <c r="C657" s="7" t="s">
        <v>57</v>
      </c>
      <c r="D657" s="31">
        <v>40946</v>
      </c>
      <c r="E657" s="7">
        <v>2012</v>
      </c>
      <c r="F657" s="7" t="s">
        <v>5278</v>
      </c>
      <c r="G657" s="7" t="s">
        <v>5279</v>
      </c>
      <c r="H657" s="7" t="s">
        <v>2660</v>
      </c>
      <c r="I657" s="7" t="s">
        <v>213</v>
      </c>
      <c r="J657" s="8">
        <v>3</v>
      </c>
      <c r="K657" s="7" t="s">
        <v>5280</v>
      </c>
      <c r="L657" s="7" t="s">
        <v>72</v>
      </c>
      <c r="M657" s="7" t="s">
        <v>5281</v>
      </c>
      <c r="N657" s="7">
        <v>27260</v>
      </c>
      <c r="O657" s="7" t="s">
        <v>5282</v>
      </c>
      <c r="P657" s="7" t="s">
        <v>5283</v>
      </c>
      <c r="Q657" s="7">
        <v>6221510</v>
      </c>
      <c r="R657" s="7" t="s">
        <v>65</v>
      </c>
      <c r="S657" s="7" t="s">
        <v>766</v>
      </c>
      <c r="T657" s="7" t="s">
        <v>65</v>
      </c>
      <c r="U657" s="7" t="s">
        <v>2677</v>
      </c>
      <c r="V657" s="24">
        <v>450000</v>
      </c>
      <c r="W657" s="11"/>
      <c r="X657" s="11"/>
      <c r="Y657" s="7">
        <v>270</v>
      </c>
      <c r="Z657" s="7">
        <v>721</v>
      </c>
      <c r="AA657" s="29">
        <v>44096</v>
      </c>
      <c r="AB657" s="29">
        <v>6750000</v>
      </c>
      <c r="AC657" s="6"/>
      <c r="AD657" s="6">
        <v>3</v>
      </c>
      <c r="AE657" s="7" t="s">
        <v>10</v>
      </c>
      <c r="AF657" s="21">
        <v>0</v>
      </c>
      <c r="AG657" s="21">
        <v>0</v>
      </c>
      <c r="AH657" s="15"/>
      <c r="AI657" s="15"/>
      <c r="AJ657" s="7">
        <v>0</v>
      </c>
      <c r="AK657" s="7">
        <v>721</v>
      </c>
      <c r="AL657" s="29">
        <v>0</v>
      </c>
      <c r="AM657" s="29">
        <v>0</v>
      </c>
      <c r="AN657" s="29">
        <v>0</v>
      </c>
      <c r="AO657" s="29">
        <v>1000000</v>
      </c>
      <c r="AP657" s="9" t="s">
        <v>68</v>
      </c>
      <c r="AQ657" s="9">
        <v>0</v>
      </c>
      <c r="AR657" s="11">
        <v>0</v>
      </c>
    </row>
    <row r="658" spans="1:44" ht="15.6" x14ac:dyDescent="0.3">
      <c r="A658" s="5" t="s">
        <v>5284</v>
      </c>
      <c r="B658" s="6" t="s">
        <v>8</v>
      </c>
      <c r="C658" s="7" t="s">
        <v>57</v>
      </c>
      <c r="D658" s="31">
        <v>40949</v>
      </c>
      <c r="E658" s="7">
        <v>2012</v>
      </c>
      <c r="F658" s="7" t="s">
        <v>5285</v>
      </c>
      <c r="G658" s="7" t="s">
        <v>5286</v>
      </c>
      <c r="H658" s="7" t="s">
        <v>2660</v>
      </c>
      <c r="I658" s="7" t="s">
        <v>173</v>
      </c>
      <c r="J658" s="8">
        <v>1</v>
      </c>
      <c r="K658" s="7" t="s">
        <v>5287</v>
      </c>
      <c r="L658" s="7" t="s">
        <v>72</v>
      </c>
      <c r="M658" s="7" t="s">
        <v>5288</v>
      </c>
      <c r="N658" s="7" t="s">
        <v>5289</v>
      </c>
      <c r="O658" s="7" t="s">
        <v>5290</v>
      </c>
      <c r="P658" s="7" t="s">
        <v>5291</v>
      </c>
      <c r="Q658" s="7">
        <v>336322</v>
      </c>
      <c r="R658" s="7" t="s">
        <v>65</v>
      </c>
      <c r="S658" s="7" t="s">
        <v>77</v>
      </c>
      <c r="T658" s="7" t="s">
        <v>65</v>
      </c>
      <c r="U658" s="7" t="s">
        <v>2661</v>
      </c>
      <c r="V658" s="24">
        <v>228000</v>
      </c>
      <c r="W658" s="11"/>
      <c r="X658" s="11"/>
      <c r="Y658" s="7">
        <v>51</v>
      </c>
      <c r="Z658" s="7">
        <v>203</v>
      </c>
      <c r="AA658" s="29">
        <v>29276</v>
      </c>
      <c r="AB658" s="29">
        <v>6570000</v>
      </c>
      <c r="AC658" s="6"/>
      <c r="AD658" s="6">
        <v>3</v>
      </c>
      <c r="AE658" s="7" t="s">
        <v>11</v>
      </c>
      <c r="AF658" s="21">
        <v>0</v>
      </c>
      <c r="AG658" s="21">
        <v>59280</v>
      </c>
      <c r="AH658" s="15"/>
      <c r="AI658" s="15"/>
      <c r="AJ658" s="7">
        <v>13</v>
      </c>
      <c r="AK658" s="7">
        <v>203</v>
      </c>
      <c r="AL658" s="29">
        <v>826</v>
      </c>
      <c r="AM658" s="29">
        <v>7208732</v>
      </c>
      <c r="AN658" s="29">
        <v>0</v>
      </c>
      <c r="AO658" s="29">
        <v>232155</v>
      </c>
      <c r="AP658" s="9" t="s">
        <v>68</v>
      </c>
      <c r="AQ658" s="9">
        <v>48274</v>
      </c>
      <c r="AR658" s="11">
        <v>59280</v>
      </c>
    </row>
    <row r="659" spans="1:44" ht="15.6" x14ac:dyDescent="0.3">
      <c r="A659" s="5" t="s">
        <v>5292</v>
      </c>
      <c r="B659" s="6" t="s">
        <v>8</v>
      </c>
      <c r="C659" s="7" t="s">
        <v>57</v>
      </c>
      <c r="D659" s="31">
        <v>40955</v>
      </c>
      <c r="E659" s="7">
        <v>2012</v>
      </c>
      <c r="F659" s="7" t="s">
        <v>5293</v>
      </c>
      <c r="G659" s="7" t="s">
        <v>5294</v>
      </c>
      <c r="H659" s="7" t="s">
        <v>2660</v>
      </c>
      <c r="I659" s="7" t="s">
        <v>533</v>
      </c>
      <c r="J659" s="8">
        <v>2</v>
      </c>
      <c r="K659" s="7" t="s">
        <v>5295</v>
      </c>
      <c r="L659" s="7" t="s">
        <v>72</v>
      </c>
      <c r="M659" s="7" t="s">
        <v>5296</v>
      </c>
      <c r="N659" s="7" t="s">
        <v>3318</v>
      </c>
      <c r="O659" s="7" t="s">
        <v>5297</v>
      </c>
      <c r="P659" s="7" t="s">
        <v>5298</v>
      </c>
      <c r="Q659" s="7">
        <v>314129</v>
      </c>
      <c r="R659" s="7">
        <v>314129</v>
      </c>
      <c r="S659" s="7" t="s">
        <v>77</v>
      </c>
      <c r="T659" s="7" t="s">
        <v>77</v>
      </c>
      <c r="U659" s="7" t="s">
        <v>427</v>
      </c>
      <c r="V659" s="24">
        <v>120000</v>
      </c>
      <c r="W659" s="11"/>
      <c r="X659" s="11"/>
      <c r="Y659" s="7">
        <v>99</v>
      </c>
      <c r="Z659" s="7">
        <v>106</v>
      </c>
      <c r="AA659" s="29">
        <v>20332</v>
      </c>
      <c r="AB659" s="29">
        <v>652500</v>
      </c>
      <c r="AC659" s="6"/>
      <c r="AD659" s="6">
        <v>3</v>
      </c>
      <c r="AE659" s="7" t="s">
        <v>10</v>
      </c>
      <c r="AF659" s="21">
        <v>0</v>
      </c>
      <c r="AG659" s="21">
        <v>0</v>
      </c>
      <c r="AH659" s="15"/>
      <c r="AI659" s="15"/>
      <c r="AJ659" s="7">
        <v>0</v>
      </c>
      <c r="AK659" s="7">
        <v>106</v>
      </c>
      <c r="AL659" s="29">
        <v>0</v>
      </c>
      <c r="AM659" s="29">
        <v>0</v>
      </c>
      <c r="AN659" s="29">
        <v>0</v>
      </c>
      <c r="AO659" s="29">
        <v>150000</v>
      </c>
      <c r="AP659" s="9" t="s">
        <v>68</v>
      </c>
      <c r="AQ659" s="9">
        <v>0</v>
      </c>
      <c r="AR659" s="11">
        <v>0</v>
      </c>
    </row>
    <row r="660" spans="1:44" ht="15.6" x14ac:dyDescent="0.3">
      <c r="A660" s="5" t="s">
        <v>5299</v>
      </c>
      <c r="B660" s="6" t="s">
        <v>8</v>
      </c>
      <c r="C660" s="7" t="s">
        <v>57</v>
      </c>
      <c r="D660" s="31">
        <v>40963</v>
      </c>
      <c r="E660" s="7">
        <v>2012</v>
      </c>
      <c r="F660" s="7" t="s">
        <v>5300</v>
      </c>
      <c r="G660" s="7" t="s">
        <v>5301</v>
      </c>
      <c r="H660" s="7" t="s">
        <v>2660</v>
      </c>
      <c r="I660" s="7" t="s">
        <v>2385</v>
      </c>
      <c r="J660" s="8">
        <v>1</v>
      </c>
      <c r="K660" s="7" t="s">
        <v>5302</v>
      </c>
      <c r="L660" s="7" t="s">
        <v>57</v>
      </c>
      <c r="M660" s="7" t="s">
        <v>5303</v>
      </c>
      <c r="N660" s="7" t="s">
        <v>5304</v>
      </c>
      <c r="O660" s="7" t="s">
        <v>5305</v>
      </c>
      <c r="P660" s="7" t="s">
        <v>5306</v>
      </c>
      <c r="Q660" s="7">
        <v>326199</v>
      </c>
      <c r="R660" s="7" t="s">
        <v>65</v>
      </c>
      <c r="S660" s="7" t="s">
        <v>77</v>
      </c>
      <c r="T660" s="7" t="s">
        <v>65</v>
      </c>
      <c r="U660" s="7" t="s">
        <v>4600</v>
      </c>
      <c r="V660" s="24">
        <v>48000</v>
      </c>
      <c r="W660" s="11"/>
      <c r="X660" s="11"/>
      <c r="Y660" s="7">
        <v>49</v>
      </c>
      <c r="Z660" s="7">
        <v>0</v>
      </c>
      <c r="AA660" s="29">
        <v>28132</v>
      </c>
      <c r="AB660" s="29">
        <v>270000</v>
      </c>
      <c r="AC660" s="6"/>
      <c r="AD660" s="6">
        <v>3</v>
      </c>
      <c r="AE660" s="7" t="s">
        <v>11</v>
      </c>
      <c r="AF660" s="21">
        <v>0</v>
      </c>
      <c r="AG660" s="21">
        <v>48000</v>
      </c>
      <c r="AH660" s="15"/>
      <c r="AI660" s="15"/>
      <c r="AJ660" s="7">
        <v>49</v>
      </c>
      <c r="AK660" s="7">
        <v>0</v>
      </c>
      <c r="AL660" s="29">
        <v>545</v>
      </c>
      <c r="AM660" s="29">
        <v>1460544</v>
      </c>
      <c r="AN660" s="29">
        <v>0</v>
      </c>
      <c r="AO660" s="29">
        <v>50500</v>
      </c>
      <c r="AP660" s="9" t="s">
        <v>3297</v>
      </c>
      <c r="AQ660" s="9">
        <v>72000</v>
      </c>
      <c r="AR660" s="11">
        <v>48000</v>
      </c>
    </row>
    <row r="661" spans="1:44" ht="15.6" x14ac:dyDescent="0.3">
      <c r="A661" s="5" t="s">
        <v>5307</v>
      </c>
      <c r="B661" s="6" t="s">
        <v>8</v>
      </c>
      <c r="C661" s="7" t="s">
        <v>57</v>
      </c>
      <c r="D661" s="31">
        <v>40976</v>
      </c>
      <c r="E661" s="7">
        <v>2012</v>
      </c>
      <c r="F661" s="7" t="s">
        <v>5308</v>
      </c>
      <c r="G661" s="7" t="s">
        <v>5309</v>
      </c>
      <c r="H661" s="7" t="s">
        <v>2660</v>
      </c>
      <c r="I661" s="7" t="s">
        <v>2385</v>
      </c>
      <c r="J661" s="8">
        <v>1</v>
      </c>
      <c r="K661" s="7" t="s">
        <v>5310</v>
      </c>
      <c r="L661" s="7" t="s">
        <v>72</v>
      </c>
      <c r="M661" s="7" t="s">
        <v>5311</v>
      </c>
      <c r="N661" s="7" t="s">
        <v>5312</v>
      </c>
      <c r="O661" s="7" t="s">
        <v>5313</v>
      </c>
      <c r="P661" s="7" t="s">
        <v>5314</v>
      </c>
      <c r="Q661" s="7">
        <v>561422</v>
      </c>
      <c r="R661" s="7" t="s">
        <v>65</v>
      </c>
      <c r="S661" s="7" t="s">
        <v>2058</v>
      </c>
      <c r="T661" s="7" t="s">
        <v>65</v>
      </c>
      <c r="U661" s="7" t="s">
        <v>2129</v>
      </c>
      <c r="V661" s="24">
        <v>100000</v>
      </c>
      <c r="W661" s="11"/>
      <c r="X661" s="11"/>
      <c r="Y661" s="7">
        <v>176</v>
      </c>
      <c r="Z661" s="7">
        <v>38</v>
      </c>
      <c r="AA661" s="29">
        <v>19552</v>
      </c>
      <c r="AB661" s="29">
        <v>1894500</v>
      </c>
      <c r="AC661" s="6"/>
      <c r="AD661" s="6">
        <v>3</v>
      </c>
      <c r="AE661" s="7" t="s">
        <v>10</v>
      </c>
      <c r="AF661" s="21">
        <v>0</v>
      </c>
      <c r="AG661" s="21">
        <v>0</v>
      </c>
      <c r="AH661" s="15"/>
      <c r="AI661" s="15"/>
      <c r="AJ661" s="7">
        <v>0</v>
      </c>
      <c r="AK661" s="7">
        <v>38</v>
      </c>
      <c r="AL661" s="29">
        <v>0</v>
      </c>
      <c r="AM661" s="29">
        <v>0</v>
      </c>
      <c r="AN661" s="29">
        <v>0</v>
      </c>
      <c r="AO661" s="29">
        <v>143212</v>
      </c>
      <c r="AP661" s="9" t="s">
        <v>5315</v>
      </c>
      <c r="AQ661" s="9">
        <v>41008.28</v>
      </c>
      <c r="AR661" s="11">
        <v>0</v>
      </c>
    </row>
    <row r="662" spans="1:44" ht="15.6" x14ac:dyDescent="0.3">
      <c r="A662" s="5" t="s">
        <v>5316</v>
      </c>
      <c r="B662" s="6" t="s">
        <v>8</v>
      </c>
      <c r="C662" s="7" t="s">
        <v>57</v>
      </c>
      <c r="D662" s="31">
        <v>40983</v>
      </c>
      <c r="E662" s="7">
        <v>2012</v>
      </c>
      <c r="F662" s="7" t="s">
        <v>5317</v>
      </c>
      <c r="G662" s="7" t="s">
        <v>5318</v>
      </c>
      <c r="H662" s="7" t="s">
        <v>2660</v>
      </c>
      <c r="I662" s="7" t="s">
        <v>432</v>
      </c>
      <c r="J662" s="8">
        <v>3</v>
      </c>
      <c r="K662" s="7" t="s">
        <v>5319</v>
      </c>
      <c r="L662" s="7" t="s">
        <v>57</v>
      </c>
      <c r="M662" s="7" t="s">
        <v>5320</v>
      </c>
      <c r="N662" s="7" t="s">
        <v>5321</v>
      </c>
      <c r="O662" s="7" t="s">
        <v>5322</v>
      </c>
      <c r="P662" s="7" t="s">
        <v>5323</v>
      </c>
      <c r="Q662" s="7">
        <v>541990</v>
      </c>
      <c r="R662" s="7" t="s">
        <v>65</v>
      </c>
      <c r="S662" s="7" t="s">
        <v>728</v>
      </c>
      <c r="T662" s="7" t="s">
        <v>65</v>
      </c>
      <c r="U662" s="7" t="s">
        <v>2661</v>
      </c>
      <c r="V662" s="24">
        <v>50000</v>
      </c>
      <c r="W662" s="11"/>
      <c r="X662" s="11"/>
      <c r="Y662" s="7">
        <v>41</v>
      </c>
      <c r="Z662" s="7">
        <v>6</v>
      </c>
      <c r="AA662" s="29">
        <v>62088</v>
      </c>
      <c r="AB662" s="29">
        <v>197000</v>
      </c>
      <c r="AC662" s="6"/>
      <c r="AD662" s="6">
        <v>3</v>
      </c>
      <c r="AE662" s="7" t="s">
        <v>10</v>
      </c>
      <c r="AF662" s="21">
        <v>0</v>
      </c>
      <c r="AG662" s="21">
        <v>0</v>
      </c>
      <c r="AH662" s="15"/>
      <c r="AI662" s="15"/>
      <c r="AJ662" s="7">
        <v>0</v>
      </c>
      <c r="AK662" s="7">
        <v>6</v>
      </c>
      <c r="AL662" s="29">
        <v>0</v>
      </c>
      <c r="AM662" s="29">
        <v>0</v>
      </c>
      <c r="AN662" s="29">
        <v>0</v>
      </c>
      <c r="AO662" s="29">
        <v>75000</v>
      </c>
      <c r="AP662" s="9" t="s">
        <v>5324</v>
      </c>
      <c r="AQ662" s="9">
        <v>75000</v>
      </c>
      <c r="AR662" s="11">
        <v>0</v>
      </c>
    </row>
    <row r="663" spans="1:44" ht="15.6" x14ac:dyDescent="0.3">
      <c r="A663" s="5" t="s">
        <v>5325</v>
      </c>
      <c r="B663" s="6" t="s">
        <v>8</v>
      </c>
      <c r="C663" s="7" t="s">
        <v>57</v>
      </c>
      <c r="D663" s="31">
        <v>40991</v>
      </c>
      <c r="E663" s="7">
        <v>2012</v>
      </c>
      <c r="F663" s="7" t="s">
        <v>5326</v>
      </c>
      <c r="G663" s="7" t="s">
        <v>5327</v>
      </c>
      <c r="H663" s="7" t="s">
        <v>2660</v>
      </c>
      <c r="I663" s="7" t="s">
        <v>322</v>
      </c>
      <c r="J663" s="8">
        <v>2</v>
      </c>
      <c r="K663" s="7" t="s">
        <v>5328</v>
      </c>
      <c r="L663" s="7" t="s">
        <v>72</v>
      </c>
      <c r="M663" s="7" t="s">
        <v>5329</v>
      </c>
      <c r="N663" s="7" t="s">
        <v>5330</v>
      </c>
      <c r="O663" s="7" t="s">
        <v>5331</v>
      </c>
      <c r="P663" s="7" t="s">
        <v>5332</v>
      </c>
      <c r="Q663" s="7">
        <v>325412</v>
      </c>
      <c r="R663" s="7" t="s">
        <v>65</v>
      </c>
      <c r="S663" s="7" t="s">
        <v>77</v>
      </c>
      <c r="T663" s="7" t="s">
        <v>65</v>
      </c>
      <c r="U663" s="7" t="s">
        <v>427</v>
      </c>
      <c r="V663" s="24">
        <v>500000</v>
      </c>
      <c r="W663" s="11"/>
      <c r="X663" s="11"/>
      <c r="Y663" s="7">
        <v>107</v>
      </c>
      <c r="Z663" s="7">
        <v>208</v>
      </c>
      <c r="AA663" s="29">
        <v>33852</v>
      </c>
      <c r="AB663" s="29">
        <v>11880000</v>
      </c>
      <c r="AC663" s="6"/>
      <c r="AD663" s="6">
        <v>3</v>
      </c>
      <c r="AE663" s="7" t="s">
        <v>10</v>
      </c>
      <c r="AF663" s="21">
        <v>0</v>
      </c>
      <c r="AG663" s="21">
        <v>0</v>
      </c>
      <c r="AH663" s="15"/>
      <c r="AI663" s="15"/>
      <c r="AJ663" s="7">
        <v>0</v>
      </c>
      <c r="AK663" s="7">
        <v>208</v>
      </c>
      <c r="AL663" s="29">
        <v>0</v>
      </c>
      <c r="AM663" s="29">
        <v>0</v>
      </c>
      <c r="AN663" s="29">
        <v>0</v>
      </c>
      <c r="AO663" s="29">
        <v>611253</v>
      </c>
      <c r="AP663" s="9" t="s">
        <v>2749</v>
      </c>
      <c r="AQ663" s="9">
        <v>0</v>
      </c>
      <c r="AR663" s="11">
        <v>0</v>
      </c>
    </row>
    <row r="664" spans="1:44" ht="15.6" x14ac:dyDescent="0.3">
      <c r="A664" s="5" t="s">
        <v>5333</v>
      </c>
      <c r="B664" s="6" t="s">
        <v>8</v>
      </c>
      <c r="C664" s="7" t="s">
        <v>57</v>
      </c>
      <c r="D664" s="31">
        <v>41003</v>
      </c>
      <c r="E664" s="7">
        <v>2012</v>
      </c>
      <c r="F664" s="7" t="s">
        <v>5334</v>
      </c>
      <c r="G664" s="7" t="s">
        <v>5335</v>
      </c>
      <c r="H664" s="7" t="s">
        <v>2660</v>
      </c>
      <c r="I664" s="7" t="s">
        <v>1461</v>
      </c>
      <c r="J664" s="8">
        <v>3</v>
      </c>
      <c r="K664" s="7" t="s">
        <v>5336</v>
      </c>
      <c r="L664" s="7" t="s">
        <v>57</v>
      </c>
      <c r="M664" s="7" t="s">
        <v>5337</v>
      </c>
      <c r="N664" s="7" t="s">
        <v>5338</v>
      </c>
      <c r="O664" s="7" t="s">
        <v>5339</v>
      </c>
      <c r="P664" s="7" t="s">
        <v>5340</v>
      </c>
      <c r="Q664" s="7">
        <v>312120</v>
      </c>
      <c r="R664" s="7" t="s">
        <v>65</v>
      </c>
      <c r="S664" s="7" t="s">
        <v>77</v>
      </c>
      <c r="T664" s="7" t="s">
        <v>65</v>
      </c>
      <c r="U664" s="7" t="s">
        <v>2661</v>
      </c>
      <c r="V664" s="24">
        <v>1000000</v>
      </c>
      <c r="W664" s="11"/>
      <c r="X664" s="11"/>
      <c r="Y664" s="7">
        <v>117</v>
      </c>
      <c r="Z664" s="7">
        <v>0</v>
      </c>
      <c r="AA664" s="29">
        <v>43420</v>
      </c>
      <c r="AB664" s="29">
        <v>103500000</v>
      </c>
      <c r="AC664" s="6"/>
      <c r="AD664" s="6">
        <v>3</v>
      </c>
      <c r="AE664" s="7" t="s">
        <v>11</v>
      </c>
      <c r="AF664" s="21">
        <v>0</v>
      </c>
      <c r="AG664" s="21">
        <v>1000000</v>
      </c>
      <c r="AH664" s="15"/>
      <c r="AI664" s="15"/>
      <c r="AJ664" s="7">
        <v>131</v>
      </c>
      <c r="AK664" s="7">
        <v>0</v>
      </c>
      <c r="AL664" s="29">
        <v>951</v>
      </c>
      <c r="AM664" s="29">
        <v>118263332</v>
      </c>
      <c r="AN664" s="29">
        <v>0</v>
      </c>
      <c r="AO664" s="29">
        <v>13750000</v>
      </c>
      <c r="AP664" s="9" t="s">
        <v>5341</v>
      </c>
      <c r="AQ664" s="9">
        <v>1950000</v>
      </c>
      <c r="AR664" s="11">
        <v>1000000</v>
      </c>
    </row>
    <row r="665" spans="1:44" ht="15.6" x14ac:dyDescent="0.3">
      <c r="A665" s="5" t="s">
        <v>5342</v>
      </c>
      <c r="B665" s="6" t="s">
        <v>8</v>
      </c>
      <c r="C665" s="7" t="s">
        <v>57</v>
      </c>
      <c r="D665" s="31">
        <v>41012</v>
      </c>
      <c r="E665" s="7">
        <v>2012</v>
      </c>
      <c r="F665" s="7" t="s">
        <v>5343</v>
      </c>
      <c r="G665" s="7" t="s">
        <v>5344</v>
      </c>
      <c r="H665" s="7" t="s">
        <v>2660</v>
      </c>
      <c r="I665" s="7" t="s">
        <v>213</v>
      </c>
      <c r="J665" s="8">
        <v>3</v>
      </c>
      <c r="K665" s="7" t="s">
        <v>5345</v>
      </c>
      <c r="L665" s="7" t="s">
        <v>72</v>
      </c>
      <c r="M665" s="7" t="s">
        <v>5346</v>
      </c>
      <c r="N665" s="7" t="s">
        <v>5347</v>
      </c>
      <c r="O665" s="7" t="s">
        <v>5348</v>
      </c>
      <c r="P665" s="7" t="s">
        <v>5349</v>
      </c>
      <c r="Q665" s="7">
        <v>337122</v>
      </c>
      <c r="R665" s="7" t="s">
        <v>65</v>
      </c>
      <c r="S665" s="7" t="s">
        <v>77</v>
      </c>
      <c r="T665" s="7" t="s">
        <v>65</v>
      </c>
      <c r="U665" s="7" t="s">
        <v>1174</v>
      </c>
      <c r="V665" s="24">
        <v>335000</v>
      </c>
      <c r="W665" s="11"/>
      <c r="X665" s="11"/>
      <c r="Y665" s="7">
        <v>38</v>
      </c>
      <c r="Z665" s="7">
        <v>13</v>
      </c>
      <c r="AA665" s="29">
        <v>58240</v>
      </c>
      <c r="AB665" s="29">
        <v>3600000</v>
      </c>
      <c r="AC665" s="6"/>
      <c r="AD665" s="6">
        <v>3</v>
      </c>
      <c r="AE665" s="7" t="s">
        <v>11</v>
      </c>
      <c r="AF665" s="21">
        <v>0</v>
      </c>
      <c r="AG665" s="21">
        <v>221100</v>
      </c>
      <c r="AH665" s="15"/>
      <c r="AI665" s="15"/>
      <c r="AJ665" s="7">
        <v>25</v>
      </c>
      <c r="AK665" s="7">
        <v>13</v>
      </c>
      <c r="AL665" s="29">
        <v>1481</v>
      </c>
      <c r="AM665" s="29">
        <v>5441375</v>
      </c>
      <c r="AN665" s="29">
        <v>0</v>
      </c>
      <c r="AO665" s="29">
        <v>416000</v>
      </c>
      <c r="AP665" s="9" t="s">
        <v>68</v>
      </c>
      <c r="AQ665" s="9">
        <v>340000</v>
      </c>
      <c r="AR665" s="11">
        <v>221100</v>
      </c>
    </row>
    <row r="666" spans="1:44" ht="15.6" x14ac:dyDescent="0.3">
      <c r="A666" s="5" t="s">
        <v>5350</v>
      </c>
      <c r="B666" s="6" t="s">
        <v>8</v>
      </c>
      <c r="C666" s="7" t="s">
        <v>57</v>
      </c>
      <c r="D666" s="31">
        <v>41012</v>
      </c>
      <c r="E666" s="7">
        <v>2012</v>
      </c>
      <c r="F666" s="7" t="s">
        <v>5351</v>
      </c>
      <c r="G666" s="7" t="s">
        <v>5352</v>
      </c>
      <c r="H666" s="7" t="s">
        <v>2660</v>
      </c>
      <c r="I666" s="7" t="s">
        <v>90</v>
      </c>
      <c r="J666" s="8">
        <v>2</v>
      </c>
      <c r="K666" s="7" t="s">
        <v>5353</v>
      </c>
      <c r="L666" s="7" t="s">
        <v>72</v>
      </c>
      <c r="M666" s="7" t="s">
        <v>5354</v>
      </c>
      <c r="N666" s="7" t="s">
        <v>5355</v>
      </c>
      <c r="O666" s="7" t="s">
        <v>5356</v>
      </c>
      <c r="P666" s="7" t="s">
        <v>5357</v>
      </c>
      <c r="Q666" s="7">
        <v>423510</v>
      </c>
      <c r="R666" s="7" t="s">
        <v>65</v>
      </c>
      <c r="S666" s="7" t="s">
        <v>859</v>
      </c>
      <c r="T666" s="7" t="s">
        <v>65</v>
      </c>
      <c r="U666" s="7" t="s">
        <v>67</v>
      </c>
      <c r="V666" s="24">
        <v>100000</v>
      </c>
      <c r="W666" s="11"/>
      <c r="X666" s="11"/>
      <c r="Y666" s="7">
        <v>40</v>
      </c>
      <c r="Z666" s="7">
        <v>155</v>
      </c>
      <c r="AA666" s="29">
        <v>29744</v>
      </c>
      <c r="AB666" s="29">
        <v>2700000</v>
      </c>
      <c r="AC666" s="6"/>
      <c r="AD666" s="6">
        <v>3</v>
      </c>
      <c r="AE666" s="7" t="s">
        <v>11</v>
      </c>
      <c r="AF666" s="21">
        <v>0</v>
      </c>
      <c r="AG666" s="21">
        <v>43000</v>
      </c>
      <c r="AH666" s="15"/>
      <c r="AI666" s="15"/>
      <c r="AJ666" s="7">
        <v>30</v>
      </c>
      <c r="AK666" s="7">
        <v>155</v>
      </c>
      <c r="AL666" s="29">
        <v>928</v>
      </c>
      <c r="AM666" s="29">
        <v>4412916</v>
      </c>
      <c r="AN666" s="29">
        <v>0</v>
      </c>
      <c r="AO666" s="29">
        <v>100000</v>
      </c>
      <c r="AP666" s="9" t="s">
        <v>68</v>
      </c>
      <c r="AQ666" s="9">
        <v>43000</v>
      </c>
      <c r="AR666" s="11">
        <v>43000</v>
      </c>
    </row>
    <row r="667" spans="1:44" ht="15.6" x14ac:dyDescent="0.3">
      <c r="A667" s="5" t="s">
        <v>5358</v>
      </c>
      <c r="B667" s="6" t="s">
        <v>8</v>
      </c>
      <c r="C667" s="7" t="s">
        <v>57</v>
      </c>
      <c r="D667" s="31">
        <v>41015</v>
      </c>
      <c r="E667" s="7">
        <v>2012</v>
      </c>
      <c r="F667" s="7" t="s">
        <v>5359</v>
      </c>
      <c r="G667" s="7" t="s">
        <v>5360</v>
      </c>
      <c r="H667" s="7" t="s">
        <v>2660</v>
      </c>
      <c r="I667" s="7" t="s">
        <v>5361</v>
      </c>
      <c r="J667" s="8">
        <v>1</v>
      </c>
      <c r="K667" s="7" t="s">
        <v>5362</v>
      </c>
      <c r="L667" s="7" t="s">
        <v>72</v>
      </c>
      <c r="M667" s="7" t="s">
        <v>5363</v>
      </c>
      <c r="N667" s="7" t="s">
        <v>5364</v>
      </c>
      <c r="O667" s="7" t="s">
        <v>5365</v>
      </c>
      <c r="P667" s="7" t="s">
        <v>5366</v>
      </c>
      <c r="Q667" s="7">
        <v>331528</v>
      </c>
      <c r="R667" s="7" t="s">
        <v>65</v>
      </c>
      <c r="S667" s="7" t="s">
        <v>77</v>
      </c>
      <c r="T667" s="7" t="s">
        <v>65</v>
      </c>
      <c r="U667" s="7" t="s">
        <v>2129</v>
      </c>
      <c r="V667" s="24">
        <v>210000</v>
      </c>
      <c r="W667" s="11"/>
      <c r="X667" s="11"/>
      <c r="Y667" s="7">
        <v>63</v>
      </c>
      <c r="Z667" s="7">
        <v>164</v>
      </c>
      <c r="AA667" s="29">
        <v>33904</v>
      </c>
      <c r="AB667" s="29">
        <v>1030500</v>
      </c>
      <c r="AC667" s="6"/>
      <c r="AD667" s="6">
        <v>3</v>
      </c>
      <c r="AE667" s="7" t="s">
        <v>10</v>
      </c>
      <c r="AF667" s="21">
        <v>0</v>
      </c>
      <c r="AG667" s="21">
        <v>0</v>
      </c>
      <c r="AH667" s="15"/>
      <c r="AI667" s="15"/>
      <c r="AJ667" s="7">
        <v>0</v>
      </c>
      <c r="AK667" s="7">
        <v>164</v>
      </c>
      <c r="AL667" s="29">
        <v>0</v>
      </c>
      <c r="AM667" s="29">
        <v>0</v>
      </c>
      <c r="AN667" s="29">
        <v>0</v>
      </c>
      <c r="AO667" s="29">
        <v>210000</v>
      </c>
      <c r="AP667" s="9" t="s">
        <v>68</v>
      </c>
      <c r="AQ667" s="9">
        <v>0</v>
      </c>
      <c r="AR667" s="11">
        <v>0</v>
      </c>
    </row>
    <row r="668" spans="1:44" ht="15.6" x14ac:dyDescent="0.3">
      <c r="A668" s="5" t="s">
        <v>5367</v>
      </c>
      <c r="B668" s="6" t="s">
        <v>8</v>
      </c>
      <c r="C668" s="7" t="s">
        <v>72</v>
      </c>
      <c r="D668" s="31">
        <v>41019</v>
      </c>
      <c r="E668" s="7">
        <v>2012</v>
      </c>
      <c r="F668" s="7" t="s">
        <v>5368</v>
      </c>
      <c r="G668" s="7" t="s">
        <v>3887</v>
      </c>
      <c r="H668" s="7" t="s">
        <v>72</v>
      </c>
      <c r="I668" s="7" t="s">
        <v>2318</v>
      </c>
      <c r="J668" s="8">
        <v>2</v>
      </c>
      <c r="K668" s="7" t="s">
        <v>5369</v>
      </c>
      <c r="L668" s="7" t="s">
        <v>57</v>
      </c>
      <c r="M668" s="7" t="s">
        <v>4046</v>
      </c>
      <c r="N668" s="7" t="s">
        <v>5370</v>
      </c>
      <c r="O668" s="7" t="s">
        <v>4048</v>
      </c>
      <c r="P668" s="7" t="s">
        <v>1630</v>
      </c>
      <c r="Q668" s="7">
        <v>337121</v>
      </c>
      <c r="R668" s="7">
        <v>493110</v>
      </c>
      <c r="S668" s="7" t="s">
        <v>77</v>
      </c>
      <c r="T668" s="7" t="s">
        <v>328</v>
      </c>
      <c r="U668" s="7" t="s">
        <v>2661</v>
      </c>
      <c r="V668" s="24">
        <v>825000</v>
      </c>
      <c r="W668" s="11"/>
      <c r="X668" s="11"/>
      <c r="Y668" s="7">
        <v>443</v>
      </c>
      <c r="Z668" s="7">
        <v>10</v>
      </c>
      <c r="AA668" s="29">
        <v>27248</v>
      </c>
      <c r="AB668" s="29">
        <v>73530000</v>
      </c>
      <c r="AC668" s="6"/>
      <c r="AD668" s="6">
        <v>3</v>
      </c>
      <c r="AE668" s="10" t="s">
        <v>11</v>
      </c>
      <c r="AF668" s="22">
        <v>0</v>
      </c>
      <c r="AG668" s="21">
        <v>825000</v>
      </c>
      <c r="AH668" s="15"/>
      <c r="AI668" s="15"/>
      <c r="AJ668" s="7">
        <v>264</v>
      </c>
      <c r="AK668" s="7">
        <v>10</v>
      </c>
      <c r="AL668" s="29">
        <v>598</v>
      </c>
      <c r="AM668" s="29">
        <v>101677103</v>
      </c>
      <c r="AN668" s="29">
        <v>0</v>
      </c>
      <c r="AO668" s="29">
        <v>3723505</v>
      </c>
      <c r="AP668" s="9" t="s">
        <v>5371</v>
      </c>
      <c r="AQ668" s="9">
        <v>2331828</v>
      </c>
      <c r="AR668" s="11">
        <v>825000</v>
      </c>
    </row>
    <row r="669" spans="1:44" ht="15.6" x14ac:dyDescent="0.3">
      <c r="A669" s="5" t="s">
        <v>5372</v>
      </c>
      <c r="B669" s="6" t="s">
        <v>8</v>
      </c>
      <c r="C669" s="7" t="s">
        <v>72</v>
      </c>
      <c r="D669" s="31">
        <v>41025</v>
      </c>
      <c r="E669" s="7">
        <v>2012</v>
      </c>
      <c r="F669" s="7" t="s">
        <v>5373</v>
      </c>
      <c r="G669" s="7" t="s">
        <v>5374</v>
      </c>
      <c r="H669" s="7" t="s">
        <v>72</v>
      </c>
      <c r="I669" s="7" t="s">
        <v>510</v>
      </c>
      <c r="J669" s="8">
        <v>3</v>
      </c>
      <c r="K669" s="7" t="s">
        <v>5375</v>
      </c>
      <c r="L669" s="7" t="s">
        <v>72</v>
      </c>
      <c r="M669" s="7" t="s">
        <v>5376</v>
      </c>
      <c r="N669" s="7">
        <v>27106</v>
      </c>
      <c r="O669" s="7" t="s">
        <v>5377</v>
      </c>
      <c r="P669" s="7" t="s">
        <v>5378</v>
      </c>
      <c r="Q669" s="7">
        <v>541990</v>
      </c>
      <c r="R669" s="7">
        <v>541614</v>
      </c>
      <c r="S669" s="7" t="s">
        <v>728</v>
      </c>
      <c r="T669" s="7" t="s">
        <v>728</v>
      </c>
      <c r="U669" s="7" t="s">
        <v>427</v>
      </c>
      <c r="V669" s="24">
        <v>237000</v>
      </c>
      <c r="W669" s="11"/>
      <c r="X669" s="11"/>
      <c r="Y669" s="7">
        <v>142</v>
      </c>
      <c r="Z669" s="7">
        <v>723</v>
      </c>
      <c r="AA669" s="29">
        <v>65520</v>
      </c>
      <c r="AB669" s="29">
        <v>22050000</v>
      </c>
      <c r="AC669" s="6"/>
      <c r="AD669" s="6">
        <v>3</v>
      </c>
      <c r="AE669" s="7" t="s">
        <v>11</v>
      </c>
      <c r="AF669" s="21">
        <v>0</v>
      </c>
      <c r="AG669" s="21">
        <v>145000</v>
      </c>
      <c r="AH669" s="15"/>
      <c r="AI669" s="15"/>
      <c r="AJ669" s="7">
        <v>99</v>
      </c>
      <c r="AK669" s="7">
        <v>723</v>
      </c>
      <c r="AL669" s="29">
        <v>1262</v>
      </c>
      <c r="AM669" s="29">
        <v>2732748</v>
      </c>
      <c r="AN669" s="29">
        <v>0</v>
      </c>
      <c r="AO669" s="29">
        <v>2803610</v>
      </c>
      <c r="AP669" s="9" t="s">
        <v>68</v>
      </c>
      <c r="AQ669" s="9">
        <v>343000</v>
      </c>
      <c r="AR669" s="11">
        <v>145000</v>
      </c>
    </row>
    <row r="670" spans="1:44" ht="15.6" x14ac:dyDescent="0.3">
      <c r="A670" s="5" t="s">
        <v>5379</v>
      </c>
      <c r="B670" s="6" t="s">
        <v>8</v>
      </c>
      <c r="C670" s="7" t="s">
        <v>57</v>
      </c>
      <c r="D670" s="31">
        <v>41046</v>
      </c>
      <c r="E670" s="7">
        <v>2012</v>
      </c>
      <c r="F670" s="7" t="s">
        <v>5380</v>
      </c>
      <c r="G670" s="7" t="s">
        <v>5381</v>
      </c>
      <c r="H670" s="7" t="s">
        <v>2660</v>
      </c>
      <c r="I670" s="7" t="s">
        <v>1461</v>
      </c>
      <c r="J670" s="8">
        <v>3</v>
      </c>
      <c r="K670" s="7" t="s">
        <v>5382</v>
      </c>
      <c r="L670" s="7" t="s">
        <v>72</v>
      </c>
      <c r="M670" s="7" t="s">
        <v>5383</v>
      </c>
      <c r="N670" s="7" t="s">
        <v>5384</v>
      </c>
      <c r="O670" s="7" t="s">
        <v>5385</v>
      </c>
      <c r="P670" s="7" t="s">
        <v>5386</v>
      </c>
      <c r="Q670" s="7">
        <v>326199</v>
      </c>
      <c r="R670" s="7" t="s">
        <v>65</v>
      </c>
      <c r="S670" s="7" t="s">
        <v>77</v>
      </c>
      <c r="T670" s="7" t="s">
        <v>65</v>
      </c>
      <c r="U670" s="7" t="s">
        <v>427</v>
      </c>
      <c r="V670" s="24">
        <v>84000</v>
      </c>
      <c r="W670" s="11"/>
      <c r="X670" s="11"/>
      <c r="Y670" s="7">
        <v>38</v>
      </c>
      <c r="Z670" s="7">
        <v>200</v>
      </c>
      <c r="AA670" s="29">
        <v>23712</v>
      </c>
      <c r="AB670" s="29">
        <v>3960000</v>
      </c>
      <c r="AC670" s="6"/>
      <c r="AD670" s="6">
        <v>3</v>
      </c>
      <c r="AE670" s="7" t="s">
        <v>11</v>
      </c>
      <c r="AF670" s="21">
        <v>0</v>
      </c>
      <c r="AG670" s="21">
        <v>84000</v>
      </c>
      <c r="AH670" s="15"/>
      <c r="AI670" s="15"/>
      <c r="AJ670" s="7">
        <v>152</v>
      </c>
      <c r="AK670" s="7">
        <v>200</v>
      </c>
      <c r="AL670" s="29">
        <v>652</v>
      </c>
      <c r="AM670" s="29">
        <v>15148705</v>
      </c>
      <c r="AN670" s="29">
        <v>0</v>
      </c>
      <c r="AO670" s="29">
        <v>84000</v>
      </c>
      <c r="AP670" s="9" t="s">
        <v>2749</v>
      </c>
      <c r="AQ670" s="9">
        <v>96200</v>
      </c>
      <c r="AR670" s="11">
        <v>84000</v>
      </c>
    </row>
    <row r="671" spans="1:44" ht="15.6" x14ac:dyDescent="0.3">
      <c r="A671" s="5" t="s">
        <v>5387</v>
      </c>
      <c r="B671" s="6" t="s">
        <v>8</v>
      </c>
      <c r="C671" s="7" t="s">
        <v>57</v>
      </c>
      <c r="D671" s="31">
        <v>41060</v>
      </c>
      <c r="E671" s="7">
        <v>2012</v>
      </c>
      <c r="F671" s="7" t="s">
        <v>5388</v>
      </c>
      <c r="G671" s="7" t="s">
        <v>5389</v>
      </c>
      <c r="H671" s="7" t="s">
        <v>2660</v>
      </c>
      <c r="I671" s="7" t="s">
        <v>1161</v>
      </c>
      <c r="J671" s="8">
        <v>1</v>
      </c>
      <c r="K671" s="7" t="s">
        <v>5390</v>
      </c>
      <c r="L671" s="7" t="s">
        <v>72</v>
      </c>
      <c r="M671" s="7" t="s">
        <v>5391</v>
      </c>
      <c r="N671" s="7">
        <v>28762</v>
      </c>
      <c r="O671" s="7" t="s">
        <v>5392</v>
      </c>
      <c r="P671" s="7" t="s">
        <v>5393</v>
      </c>
      <c r="Q671" s="7">
        <v>337211</v>
      </c>
      <c r="R671" s="7" t="s">
        <v>65</v>
      </c>
      <c r="S671" s="7" t="s">
        <v>77</v>
      </c>
      <c r="T671" s="7" t="s">
        <v>65</v>
      </c>
      <c r="U671" s="7" t="s">
        <v>2129</v>
      </c>
      <c r="V671" s="24">
        <v>75000</v>
      </c>
      <c r="W671" s="11"/>
      <c r="X671" s="11"/>
      <c r="Y671" s="7">
        <v>23</v>
      </c>
      <c r="Z671" s="7">
        <v>101</v>
      </c>
      <c r="AA671" s="29">
        <v>27976</v>
      </c>
      <c r="AB671" s="29">
        <v>1260000</v>
      </c>
      <c r="AC671" s="6"/>
      <c r="AD671" s="6">
        <v>3</v>
      </c>
      <c r="AE671" s="7" t="s">
        <v>10</v>
      </c>
      <c r="AF671" s="21">
        <v>0</v>
      </c>
      <c r="AG671" s="21">
        <v>0</v>
      </c>
      <c r="AH671" s="15"/>
      <c r="AI671" s="15"/>
      <c r="AJ671" s="7">
        <v>0</v>
      </c>
      <c r="AK671" s="7">
        <v>101</v>
      </c>
      <c r="AL671" s="29">
        <v>0</v>
      </c>
      <c r="AM671" s="29">
        <v>0</v>
      </c>
      <c r="AN671" s="29">
        <v>0</v>
      </c>
      <c r="AO671" s="29">
        <v>75000</v>
      </c>
      <c r="AP671" s="9" t="s">
        <v>68</v>
      </c>
      <c r="AQ671" s="9">
        <v>7885</v>
      </c>
      <c r="AR671" s="11">
        <v>0</v>
      </c>
    </row>
    <row r="672" spans="1:44" ht="15.6" x14ac:dyDescent="0.3">
      <c r="A672" s="5" t="s">
        <v>5394</v>
      </c>
      <c r="B672" s="6" t="s">
        <v>8</v>
      </c>
      <c r="C672" s="7" t="s">
        <v>57</v>
      </c>
      <c r="D672" s="31">
        <v>41061</v>
      </c>
      <c r="E672" s="7">
        <v>2012</v>
      </c>
      <c r="F672" s="7" t="s">
        <v>5395</v>
      </c>
      <c r="G672" s="7" t="s">
        <v>5396</v>
      </c>
      <c r="H672" s="7" t="s">
        <v>2660</v>
      </c>
      <c r="I672" s="7" t="s">
        <v>2318</v>
      </c>
      <c r="J672" s="8">
        <v>2</v>
      </c>
      <c r="K672" s="7" t="s">
        <v>5397</v>
      </c>
      <c r="L672" s="7" t="s">
        <v>72</v>
      </c>
      <c r="M672" s="7" t="s">
        <v>5398</v>
      </c>
      <c r="N672" s="7" t="s">
        <v>5399</v>
      </c>
      <c r="O672" s="7" t="s">
        <v>5400</v>
      </c>
      <c r="P672" s="7" t="s">
        <v>5401</v>
      </c>
      <c r="Q672" s="7">
        <v>333912</v>
      </c>
      <c r="R672" s="7" t="s">
        <v>65</v>
      </c>
      <c r="S672" s="7" t="s">
        <v>77</v>
      </c>
      <c r="T672" s="7" t="s">
        <v>65</v>
      </c>
      <c r="U672" s="7" t="s">
        <v>2661</v>
      </c>
      <c r="V672" s="24">
        <v>50000</v>
      </c>
      <c r="W672" s="11"/>
      <c r="X672" s="11"/>
      <c r="Y672" s="7">
        <v>54</v>
      </c>
      <c r="Z672" s="7">
        <v>2346</v>
      </c>
      <c r="AA672" s="29">
        <v>31720</v>
      </c>
      <c r="AB672" s="29">
        <v>19710000</v>
      </c>
      <c r="AC672" s="6"/>
      <c r="AD672" s="6">
        <v>3</v>
      </c>
      <c r="AE672" s="7" t="s">
        <v>10</v>
      </c>
      <c r="AF672" s="21">
        <v>0</v>
      </c>
      <c r="AG672" s="21">
        <v>0</v>
      </c>
      <c r="AH672" s="15"/>
      <c r="AI672" s="15"/>
      <c r="AJ672" s="7">
        <v>0</v>
      </c>
      <c r="AK672" s="7">
        <v>2346</v>
      </c>
      <c r="AL672" s="29">
        <v>0</v>
      </c>
      <c r="AM672" s="29">
        <v>0</v>
      </c>
      <c r="AN672" s="29">
        <v>0</v>
      </c>
      <c r="AO672" s="29">
        <v>50000</v>
      </c>
      <c r="AP672" s="9" t="s">
        <v>68</v>
      </c>
      <c r="AQ672" s="9">
        <v>0</v>
      </c>
      <c r="AR672" s="11">
        <v>0</v>
      </c>
    </row>
    <row r="673" spans="1:44" ht="15.6" x14ac:dyDescent="0.3">
      <c r="A673" s="5" t="s">
        <v>5402</v>
      </c>
      <c r="B673" s="6" t="s">
        <v>8</v>
      </c>
      <c r="C673" s="7" t="s">
        <v>57</v>
      </c>
      <c r="D673" s="31">
        <v>41066</v>
      </c>
      <c r="E673" s="7">
        <v>2012</v>
      </c>
      <c r="F673" s="7" t="s">
        <v>5403</v>
      </c>
      <c r="G673" s="7" t="s">
        <v>5404</v>
      </c>
      <c r="H673" s="7" t="s">
        <v>2660</v>
      </c>
      <c r="I673" s="7" t="s">
        <v>2392</v>
      </c>
      <c r="J673" s="8">
        <v>1</v>
      </c>
      <c r="K673" s="7" t="s">
        <v>5405</v>
      </c>
      <c r="L673" s="7" t="s">
        <v>57</v>
      </c>
      <c r="M673" s="7" t="s">
        <v>5406</v>
      </c>
      <c r="N673" s="7" t="s">
        <v>5407</v>
      </c>
      <c r="O673" s="7" t="s">
        <v>5408</v>
      </c>
      <c r="P673" s="7" t="s">
        <v>5409</v>
      </c>
      <c r="Q673" s="7">
        <v>339950</v>
      </c>
      <c r="R673" s="7">
        <v>339999</v>
      </c>
      <c r="S673" s="7" t="s">
        <v>77</v>
      </c>
      <c r="T673" s="7" t="s">
        <v>77</v>
      </c>
      <c r="U673" s="7" t="s">
        <v>2661</v>
      </c>
      <c r="V673" s="24">
        <v>200000</v>
      </c>
      <c r="W673" s="11"/>
      <c r="X673" s="11"/>
      <c r="Y673" s="7">
        <v>90</v>
      </c>
      <c r="Z673" s="7">
        <v>0</v>
      </c>
      <c r="AA673" s="29">
        <v>24804</v>
      </c>
      <c r="AB673" s="29">
        <v>171000</v>
      </c>
      <c r="AC673" s="6"/>
      <c r="AD673" s="6">
        <v>3</v>
      </c>
      <c r="AE673" s="7" t="s">
        <v>11</v>
      </c>
      <c r="AF673" s="21">
        <v>0</v>
      </c>
      <c r="AG673" s="21">
        <v>112000</v>
      </c>
      <c r="AH673" s="15"/>
      <c r="AI673" s="15"/>
      <c r="AJ673" s="7">
        <v>50</v>
      </c>
      <c r="AK673" s="7">
        <v>0</v>
      </c>
      <c r="AL673" s="29">
        <v>522</v>
      </c>
      <c r="AM673" s="29">
        <v>232441</v>
      </c>
      <c r="AN673" s="29">
        <v>0</v>
      </c>
      <c r="AO673" s="29">
        <v>910489</v>
      </c>
      <c r="AP673" s="9" t="s">
        <v>5410</v>
      </c>
      <c r="AQ673" s="9">
        <v>800489</v>
      </c>
      <c r="AR673" s="11">
        <v>112000</v>
      </c>
    </row>
    <row r="674" spans="1:44" ht="15.6" x14ac:dyDescent="0.3">
      <c r="A674" s="5" t="s">
        <v>5411</v>
      </c>
      <c r="B674" s="6" t="s">
        <v>8</v>
      </c>
      <c r="C674" s="7" t="s">
        <v>72</v>
      </c>
      <c r="D674" s="31">
        <v>41073</v>
      </c>
      <c r="E674" s="7">
        <v>2012</v>
      </c>
      <c r="F674" s="7" t="s">
        <v>5412</v>
      </c>
      <c r="G674" s="7" t="s">
        <v>5413</v>
      </c>
      <c r="H674" s="7" t="s">
        <v>72</v>
      </c>
      <c r="I674" s="7" t="s">
        <v>743</v>
      </c>
      <c r="J674" s="8">
        <v>3</v>
      </c>
      <c r="K674" s="7" t="s">
        <v>5414</v>
      </c>
      <c r="L674" s="7" t="s">
        <v>57</v>
      </c>
      <c r="M674" s="7" t="s">
        <v>5415</v>
      </c>
      <c r="N674" s="7" t="s">
        <v>5416</v>
      </c>
      <c r="O674" s="7" t="s">
        <v>5417</v>
      </c>
      <c r="P674" s="7" t="s">
        <v>5418</v>
      </c>
      <c r="Q674" s="7">
        <v>551114</v>
      </c>
      <c r="R674" s="7" t="s">
        <v>65</v>
      </c>
      <c r="S674" s="7" t="s">
        <v>408</v>
      </c>
      <c r="T674" s="7" t="s">
        <v>65</v>
      </c>
      <c r="U674" s="7" t="s">
        <v>2129</v>
      </c>
      <c r="V674" s="24">
        <v>2481644</v>
      </c>
      <c r="W674" s="11"/>
      <c r="X674" s="11"/>
      <c r="Y674" s="7">
        <v>293</v>
      </c>
      <c r="Z674" s="7">
        <v>0</v>
      </c>
      <c r="AA674" s="29">
        <v>160108</v>
      </c>
      <c r="AB674" s="29">
        <v>0</v>
      </c>
      <c r="AC674" s="6"/>
      <c r="AD674" s="6">
        <v>4</v>
      </c>
      <c r="AE674" s="10" t="s">
        <v>11</v>
      </c>
      <c r="AF674" s="21">
        <v>0</v>
      </c>
      <c r="AG674" s="21">
        <v>2481644</v>
      </c>
      <c r="AH674" s="15"/>
      <c r="AI674" s="15"/>
      <c r="AJ674" s="7">
        <v>274</v>
      </c>
      <c r="AK674" s="7">
        <v>0</v>
      </c>
      <c r="AL674" s="29">
        <v>3654</v>
      </c>
      <c r="AM674" s="29">
        <v>8037132</v>
      </c>
      <c r="AN674" s="29">
        <v>0</v>
      </c>
      <c r="AO674" s="29">
        <v>2481644</v>
      </c>
      <c r="AP674" s="9" t="s">
        <v>68</v>
      </c>
      <c r="AQ674" s="9">
        <v>1823380</v>
      </c>
      <c r="AR674" s="11">
        <v>2481644</v>
      </c>
    </row>
    <row r="675" spans="1:44" ht="15.6" x14ac:dyDescent="0.3">
      <c r="A675" s="5" t="s">
        <v>5419</v>
      </c>
      <c r="B675" s="6" t="s">
        <v>8</v>
      </c>
      <c r="C675" s="7" t="s">
        <v>72</v>
      </c>
      <c r="D675" s="31">
        <v>41074</v>
      </c>
      <c r="E675" s="7">
        <v>2012</v>
      </c>
      <c r="F675" s="7" t="s">
        <v>5420</v>
      </c>
      <c r="G675" s="7" t="s">
        <v>5421</v>
      </c>
      <c r="H675" s="7" t="s">
        <v>72</v>
      </c>
      <c r="I675" s="7" t="s">
        <v>213</v>
      </c>
      <c r="J675" s="8">
        <v>3</v>
      </c>
      <c r="K675" s="7" t="s">
        <v>5422</v>
      </c>
      <c r="L675" s="7" t="s">
        <v>72</v>
      </c>
      <c r="M675" s="7" t="s">
        <v>5423</v>
      </c>
      <c r="N675" s="7" t="s">
        <v>315</v>
      </c>
      <c r="O675" s="7" t="s">
        <v>5424</v>
      </c>
      <c r="P675" s="7" t="s">
        <v>5425</v>
      </c>
      <c r="Q675" s="7">
        <v>493110</v>
      </c>
      <c r="R675" s="7">
        <v>454111</v>
      </c>
      <c r="S675" s="7" t="s">
        <v>328</v>
      </c>
      <c r="T675" s="7" t="s">
        <v>4786</v>
      </c>
      <c r="U675" s="7" t="s">
        <v>427</v>
      </c>
      <c r="V675" s="24">
        <v>500000</v>
      </c>
      <c r="W675" s="11"/>
      <c r="X675" s="11"/>
      <c r="Y675" s="7">
        <v>450</v>
      </c>
      <c r="Z675" s="7">
        <v>1422</v>
      </c>
      <c r="AA675" s="29">
        <v>30940</v>
      </c>
      <c r="AB675" s="29">
        <v>87300000</v>
      </c>
      <c r="AC675" s="6"/>
      <c r="AD675" s="6">
        <v>4</v>
      </c>
      <c r="AE675" s="10" t="s">
        <v>11</v>
      </c>
      <c r="AF675" s="21">
        <v>0</v>
      </c>
      <c r="AG675" s="21">
        <v>156000</v>
      </c>
      <c r="AH675" s="15"/>
      <c r="AI675" s="15"/>
      <c r="AJ675" s="7">
        <v>273</v>
      </c>
      <c r="AK675" s="7">
        <v>1422</v>
      </c>
      <c r="AL675" s="29">
        <v>915</v>
      </c>
      <c r="AM675" s="29">
        <v>104700000</v>
      </c>
      <c r="AN675" s="29">
        <v>0</v>
      </c>
      <c r="AO675" s="29">
        <v>3238400</v>
      </c>
      <c r="AP675" s="9" t="s">
        <v>68</v>
      </c>
      <c r="AQ675" s="9">
        <v>1056000</v>
      </c>
      <c r="AR675" s="11">
        <v>156000</v>
      </c>
    </row>
    <row r="676" spans="1:44" ht="15.6" x14ac:dyDescent="0.3">
      <c r="A676" s="5" t="s">
        <v>5426</v>
      </c>
      <c r="B676" s="6" t="s">
        <v>8</v>
      </c>
      <c r="C676" s="7" t="s">
        <v>72</v>
      </c>
      <c r="D676" s="31">
        <v>41075</v>
      </c>
      <c r="E676" s="7">
        <v>2012</v>
      </c>
      <c r="F676" s="7" t="s">
        <v>5427</v>
      </c>
      <c r="G676" s="7" t="s">
        <v>5428</v>
      </c>
      <c r="H676" s="7" t="s">
        <v>72</v>
      </c>
      <c r="I676" s="7" t="s">
        <v>873</v>
      </c>
      <c r="J676" s="8">
        <v>2</v>
      </c>
      <c r="K676" s="7" t="s">
        <v>5429</v>
      </c>
      <c r="L676" s="7" t="s">
        <v>72</v>
      </c>
      <c r="M676" s="7" t="s">
        <v>5430</v>
      </c>
      <c r="N676" s="7" t="s">
        <v>5431</v>
      </c>
      <c r="O676" s="7" t="s">
        <v>5432</v>
      </c>
      <c r="P676" s="7" t="s">
        <v>3616</v>
      </c>
      <c r="Q676" s="7">
        <v>336350</v>
      </c>
      <c r="R676" s="7" t="s">
        <v>65</v>
      </c>
      <c r="S676" s="7" t="s">
        <v>77</v>
      </c>
      <c r="T676" s="7" t="s">
        <v>65</v>
      </c>
      <c r="U676" s="7" t="s">
        <v>2129</v>
      </c>
      <c r="V676" s="24">
        <v>175000</v>
      </c>
      <c r="W676" s="11"/>
      <c r="X676" s="11"/>
      <c r="Y676" s="7">
        <v>95</v>
      </c>
      <c r="Z676" s="7">
        <v>996</v>
      </c>
      <c r="AA676" s="29">
        <v>36972</v>
      </c>
      <c r="AB676" s="29">
        <v>21744000</v>
      </c>
      <c r="AC676" s="6"/>
      <c r="AD676" s="6">
        <v>3</v>
      </c>
      <c r="AE676" s="7" t="s">
        <v>11</v>
      </c>
      <c r="AF676" s="21">
        <v>0</v>
      </c>
      <c r="AG676" s="21">
        <v>175000</v>
      </c>
      <c r="AH676" s="15"/>
      <c r="AI676" s="15"/>
      <c r="AJ676" s="7">
        <v>231</v>
      </c>
      <c r="AK676" s="7">
        <v>996</v>
      </c>
      <c r="AL676" s="29">
        <v>757</v>
      </c>
      <c r="AM676" s="29">
        <v>33602719</v>
      </c>
      <c r="AN676" s="29">
        <v>0</v>
      </c>
      <c r="AO676" s="29">
        <v>1390000</v>
      </c>
      <c r="AP676" s="9" t="s">
        <v>68</v>
      </c>
      <c r="AQ676" s="9">
        <v>530000</v>
      </c>
      <c r="AR676" s="11">
        <v>175000</v>
      </c>
    </row>
    <row r="677" spans="1:44" ht="15.6" x14ac:dyDescent="0.3">
      <c r="A677" s="5" t="s">
        <v>5433</v>
      </c>
      <c r="B677" s="6" t="s">
        <v>8</v>
      </c>
      <c r="C677" s="7" t="s">
        <v>72</v>
      </c>
      <c r="D677" s="31">
        <v>41080</v>
      </c>
      <c r="E677" s="7">
        <v>2012</v>
      </c>
      <c r="F677" s="7" t="s">
        <v>5434</v>
      </c>
      <c r="G677" s="7" t="s">
        <v>5435</v>
      </c>
      <c r="H677" s="7" t="s">
        <v>72</v>
      </c>
      <c r="I677" s="7" t="s">
        <v>743</v>
      </c>
      <c r="J677" s="8">
        <v>3</v>
      </c>
      <c r="K677" s="7" t="s">
        <v>5436</v>
      </c>
      <c r="L677" s="7" t="s">
        <v>57</v>
      </c>
      <c r="M677" s="7" t="s">
        <v>5437</v>
      </c>
      <c r="N677" s="7">
        <v>28036</v>
      </c>
      <c r="O677" s="7" t="s">
        <v>5438</v>
      </c>
      <c r="P677" s="7" t="s">
        <v>5439</v>
      </c>
      <c r="Q677" s="7">
        <v>551114</v>
      </c>
      <c r="R677" s="7">
        <v>423830</v>
      </c>
      <c r="S677" s="7" t="s">
        <v>408</v>
      </c>
      <c r="T677" s="7" t="s">
        <v>859</v>
      </c>
      <c r="U677" s="7" t="s">
        <v>67</v>
      </c>
      <c r="V677" s="24">
        <v>1050000</v>
      </c>
      <c r="W677" s="11"/>
      <c r="X677" s="11"/>
      <c r="Y677" s="7">
        <v>360</v>
      </c>
      <c r="Z677" s="7">
        <v>64</v>
      </c>
      <c r="AA677" s="29">
        <v>79196</v>
      </c>
      <c r="AB677" s="29">
        <v>28170000</v>
      </c>
      <c r="AC677" s="6"/>
      <c r="AD677" s="6">
        <v>6</v>
      </c>
      <c r="AE677" s="10" t="s">
        <v>11</v>
      </c>
      <c r="AF677" s="21">
        <v>0</v>
      </c>
      <c r="AG677" s="21">
        <v>739477</v>
      </c>
      <c r="AH677" s="15"/>
      <c r="AI677" s="15"/>
      <c r="AJ677" s="7">
        <v>387</v>
      </c>
      <c r="AK677" s="7">
        <v>64</v>
      </c>
      <c r="AL677" s="29">
        <v>1637</v>
      </c>
      <c r="AM677" s="29">
        <v>39278581</v>
      </c>
      <c r="AN677" s="29">
        <v>0</v>
      </c>
      <c r="AO677" s="29">
        <v>1072180</v>
      </c>
      <c r="AP677" s="9" t="s">
        <v>68</v>
      </c>
      <c r="AQ677" s="9">
        <v>1049451</v>
      </c>
      <c r="AR677" s="11">
        <v>739477</v>
      </c>
    </row>
    <row r="678" spans="1:44" ht="15.6" x14ac:dyDescent="0.3">
      <c r="A678" s="5" t="s">
        <v>5440</v>
      </c>
      <c r="B678" s="6" t="s">
        <v>8</v>
      </c>
      <c r="C678" s="7" t="s">
        <v>57</v>
      </c>
      <c r="D678" s="31">
        <v>41087</v>
      </c>
      <c r="E678" s="7">
        <v>2012</v>
      </c>
      <c r="F678" s="7" t="s">
        <v>5441</v>
      </c>
      <c r="G678" s="7" t="s">
        <v>1901</v>
      </c>
      <c r="H678" s="7" t="s">
        <v>72</v>
      </c>
      <c r="I678" s="7" t="s">
        <v>173</v>
      </c>
      <c r="J678" s="8">
        <v>1</v>
      </c>
      <c r="K678" s="7" t="s">
        <v>5442</v>
      </c>
      <c r="L678" s="7" t="s">
        <v>57</v>
      </c>
      <c r="M678" s="7" t="s">
        <v>5443</v>
      </c>
      <c r="N678" s="7">
        <v>28086</v>
      </c>
      <c r="O678" s="7" t="s">
        <v>5444</v>
      </c>
      <c r="P678" s="7" t="s">
        <v>5445</v>
      </c>
      <c r="Q678" s="7">
        <v>333412</v>
      </c>
      <c r="R678" s="7" t="s">
        <v>65</v>
      </c>
      <c r="S678" s="7" t="s">
        <v>77</v>
      </c>
      <c r="T678" s="7" t="s">
        <v>65</v>
      </c>
      <c r="U678" s="7" t="s">
        <v>67</v>
      </c>
      <c r="V678" s="24">
        <v>150000</v>
      </c>
      <c r="W678" s="11"/>
      <c r="X678" s="11"/>
      <c r="Y678" s="7">
        <v>56</v>
      </c>
      <c r="Z678" s="7">
        <v>54</v>
      </c>
      <c r="AA678" s="29">
        <v>31980</v>
      </c>
      <c r="AB678" s="29">
        <v>7020000</v>
      </c>
      <c r="AC678" s="6"/>
      <c r="AD678" s="6">
        <v>3</v>
      </c>
      <c r="AE678" s="7" t="s">
        <v>11</v>
      </c>
      <c r="AF678" s="21">
        <v>0</v>
      </c>
      <c r="AG678" s="21">
        <v>150000</v>
      </c>
      <c r="AH678" s="15"/>
      <c r="AI678" s="15"/>
      <c r="AJ678" s="7">
        <v>66</v>
      </c>
      <c r="AK678" s="7">
        <v>54</v>
      </c>
      <c r="AL678" s="29">
        <v>662</v>
      </c>
      <c r="AM678" s="29">
        <v>7906706</v>
      </c>
      <c r="AN678" s="29">
        <v>0</v>
      </c>
      <c r="AO678" s="29">
        <v>649248</v>
      </c>
      <c r="AP678" s="9" t="s">
        <v>5446</v>
      </c>
      <c r="AQ678" s="9">
        <v>163072</v>
      </c>
      <c r="AR678" s="11">
        <v>150000</v>
      </c>
    </row>
    <row r="679" spans="1:44" ht="15.6" x14ac:dyDescent="0.3">
      <c r="A679" s="5" t="s">
        <v>5447</v>
      </c>
      <c r="B679" s="6" t="s">
        <v>8</v>
      </c>
      <c r="C679" s="7" t="s">
        <v>57</v>
      </c>
      <c r="D679" s="31">
        <v>41088</v>
      </c>
      <c r="E679" s="7">
        <v>2012</v>
      </c>
      <c r="F679" s="7" t="s">
        <v>5448</v>
      </c>
      <c r="G679" s="7" t="s">
        <v>5449</v>
      </c>
      <c r="H679" s="7" t="s">
        <v>2660</v>
      </c>
      <c r="I679" s="7" t="s">
        <v>676</v>
      </c>
      <c r="J679" s="8">
        <v>1</v>
      </c>
      <c r="K679" s="7" t="s">
        <v>5450</v>
      </c>
      <c r="L679" s="7" t="s">
        <v>57</v>
      </c>
      <c r="M679" s="7" t="s">
        <v>5451</v>
      </c>
      <c r="N679" s="7">
        <v>28345</v>
      </c>
      <c r="O679" s="7" t="s">
        <v>5452</v>
      </c>
      <c r="P679" s="7" t="s">
        <v>5453</v>
      </c>
      <c r="Q679" s="7">
        <v>332999</v>
      </c>
      <c r="R679" s="7" t="s">
        <v>65</v>
      </c>
      <c r="S679" s="7" t="s">
        <v>77</v>
      </c>
      <c r="T679" s="7" t="s">
        <v>65</v>
      </c>
      <c r="U679" s="7" t="s">
        <v>2129</v>
      </c>
      <c r="V679" s="24">
        <v>81000</v>
      </c>
      <c r="W679" s="11"/>
      <c r="X679" s="11"/>
      <c r="Y679" s="7">
        <v>49</v>
      </c>
      <c r="Z679" s="7">
        <v>0</v>
      </c>
      <c r="AA679" s="29">
        <v>30004</v>
      </c>
      <c r="AB679" s="29">
        <v>450000</v>
      </c>
      <c r="AC679" s="6"/>
      <c r="AD679" s="6">
        <v>3</v>
      </c>
      <c r="AE679" s="7" t="s">
        <v>10</v>
      </c>
      <c r="AF679" s="21">
        <v>0</v>
      </c>
      <c r="AG679" s="21">
        <v>0</v>
      </c>
      <c r="AH679" s="15"/>
      <c r="AI679" s="15"/>
      <c r="AJ679" s="7">
        <v>0</v>
      </c>
      <c r="AK679" s="7">
        <v>0</v>
      </c>
      <c r="AL679" s="29">
        <v>0</v>
      </c>
      <c r="AM679" s="29">
        <v>0</v>
      </c>
      <c r="AN679" s="29">
        <v>0</v>
      </c>
      <c r="AO679" s="29">
        <v>111000</v>
      </c>
      <c r="AP679" s="9" t="s">
        <v>3180</v>
      </c>
      <c r="AQ679" s="9">
        <v>49350</v>
      </c>
      <c r="AR679" s="11">
        <v>0</v>
      </c>
    </row>
    <row r="680" spans="1:44" ht="15.6" x14ac:dyDescent="0.3">
      <c r="A680" s="5" t="s">
        <v>5454</v>
      </c>
      <c r="B680" s="6" t="s">
        <v>8</v>
      </c>
      <c r="C680" s="7" t="s">
        <v>57</v>
      </c>
      <c r="D680" s="31">
        <v>41123</v>
      </c>
      <c r="E680" s="7">
        <v>2012</v>
      </c>
      <c r="F680" s="7" t="s">
        <v>5455</v>
      </c>
      <c r="G680" s="7" t="s">
        <v>5456</v>
      </c>
      <c r="H680" s="7" t="s">
        <v>2660</v>
      </c>
      <c r="I680" s="7" t="s">
        <v>282</v>
      </c>
      <c r="J680" s="8">
        <v>3</v>
      </c>
      <c r="K680" s="7" t="s">
        <v>5457</v>
      </c>
      <c r="L680" s="7" t="s">
        <v>72</v>
      </c>
      <c r="M680" s="7" t="s">
        <v>5458</v>
      </c>
      <c r="N680" s="7" t="s">
        <v>5459</v>
      </c>
      <c r="O680" s="7" t="s">
        <v>5460</v>
      </c>
      <c r="P680" s="7" t="s">
        <v>5461</v>
      </c>
      <c r="Q680" s="7">
        <v>336399</v>
      </c>
      <c r="R680" s="7" t="s">
        <v>65</v>
      </c>
      <c r="S680" s="7" t="s">
        <v>77</v>
      </c>
      <c r="T680" s="7" t="s">
        <v>65</v>
      </c>
      <c r="U680" s="7" t="s">
        <v>4610</v>
      </c>
      <c r="V680" s="24">
        <v>160000</v>
      </c>
      <c r="W680" s="11"/>
      <c r="X680" s="11"/>
      <c r="Y680" s="7">
        <v>77</v>
      </c>
      <c r="Z680" s="7">
        <v>549</v>
      </c>
      <c r="AA680" s="29">
        <v>34580</v>
      </c>
      <c r="AB680" s="29">
        <v>83700000</v>
      </c>
      <c r="AC680" s="6"/>
      <c r="AD680" s="6">
        <v>3</v>
      </c>
      <c r="AE680" s="7" t="s">
        <v>11</v>
      </c>
      <c r="AF680" s="21">
        <v>0</v>
      </c>
      <c r="AG680" s="21">
        <v>160000</v>
      </c>
      <c r="AH680" s="15"/>
      <c r="AI680" s="15"/>
      <c r="AJ680" s="7">
        <v>93</v>
      </c>
      <c r="AK680" s="7">
        <v>549</v>
      </c>
      <c r="AL680" s="29">
        <v>872</v>
      </c>
      <c r="AM680" s="29">
        <v>88475736</v>
      </c>
      <c r="AN680" s="29">
        <v>0</v>
      </c>
      <c r="AO680" s="29">
        <v>4764384</v>
      </c>
      <c r="AP680" s="9" t="s">
        <v>2749</v>
      </c>
      <c r="AQ680" s="9">
        <v>598275</v>
      </c>
      <c r="AR680" s="11">
        <v>160000</v>
      </c>
    </row>
    <row r="681" spans="1:44" ht="15.6" x14ac:dyDescent="0.3">
      <c r="A681" s="5" t="s">
        <v>5462</v>
      </c>
      <c r="B681" s="6" t="s">
        <v>8</v>
      </c>
      <c r="C681" s="7" t="s">
        <v>57</v>
      </c>
      <c r="D681" s="31">
        <v>41124</v>
      </c>
      <c r="E681" s="7">
        <v>2012</v>
      </c>
      <c r="F681" s="7" t="s">
        <v>5463</v>
      </c>
      <c r="G681" s="7" t="s">
        <v>2769</v>
      </c>
      <c r="H681" s="7" t="s">
        <v>2660</v>
      </c>
      <c r="I681" s="7" t="s">
        <v>366</v>
      </c>
      <c r="J681" s="8">
        <v>1</v>
      </c>
      <c r="K681" s="7" t="s">
        <v>5464</v>
      </c>
      <c r="L681" s="7" t="s">
        <v>72</v>
      </c>
      <c r="M681" s="7" t="s">
        <v>5465</v>
      </c>
      <c r="N681" s="7" t="s">
        <v>5466</v>
      </c>
      <c r="O681" s="7" t="s">
        <v>2772</v>
      </c>
      <c r="P681" s="7" t="s">
        <v>5467</v>
      </c>
      <c r="Q681" s="7">
        <v>336350</v>
      </c>
      <c r="R681" s="7" t="s">
        <v>65</v>
      </c>
      <c r="S681" s="7" t="s">
        <v>77</v>
      </c>
      <c r="T681" s="7" t="s">
        <v>65</v>
      </c>
      <c r="U681" s="7" t="s">
        <v>2129</v>
      </c>
      <c r="V681" s="24">
        <v>264000</v>
      </c>
      <c r="W681" s="11"/>
      <c r="X681" s="11"/>
      <c r="Y681" s="7">
        <v>59</v>
      </c>
      <c r="Z681" s="7">
        <v>144</v>
      </c>
      <c r="AA681" s="29">
        <v>28132</v>
      </c>
      <c r="AB681" s="29">
        <v>51800000</v>
      </c>
      <c r="AC681" s="6"/>
      <c r="AD681" s="6">
        <v>3</v>
      </c>
      <c r="AE681" s="7" t="s">
        <v>11</v>
      </c>
      <c r="AF681" s="21">
        <v>0</v>
      </c>
      <c r="AG681" s="21">
        <v>264000</v>
      </c>
      <c r="AH681" s="15"/>
      <c r="AI681" s="15"/>
      <c r="AJ681" s="7">
        <v>128</v>
      </c>
      <c r="AK681" s="7">
        <v>144</v>
      </c>
      <c r="AL681" s="29">
        <v>764</v>
      </c>
      <c r="AM681" s="29">
        <v>95391062</v>
      </c>
      <c r="AN681" s="29">
        <v>0</v>
      </c>
      <c r="AO681" s="29">
        <v>2007725</v>
      </c>
      <c r="AP681" s="9" t="s">
        <v>5468</v>
      </c>
      <c r="AQ681" s="9">
        <v>1042865</v>
      </c>
      <c r="AR681" s="11">
        <v>264000</v>
      </c>
    </row>
    <row r="682" spans="1:44" ht="15.6" x14ac:dyDescent="0.3">
      <c r="A682" s="5" t="s">
        <v>5469</v>
      </c>
      <c r="B682" s="6" t="s">
        <v>8</v>
      </c>
      <c r="C682" s="7" t="s">
        <v>57</v>
      </c>
      <c r="D682" s="31">
        <v>41128</v>
      </c>
      <c r="E682" s="7">
        <v>2012</v>
      </c>
      <c r="F682" s="7" t="s">
        <v>5470</v>
      </c>
      <c r="G682" s="7" t="s">
        <v>5471</v>
      </c>
      <c r="H682" s="7" t="s">
        <v>2660</v>
      </c>
      <c r="I682" s="7" t="s">
        <v>213</v>
      </c>
      <c r="J682" s="8">
        <v>3</v>
      </c>
      <c r="K682" s="7" t="s">
        <v>5472</v>
      </c>
      <c r="L682" s="7" t="s">
        <v>57</v>
      </c>
      <c r="M682" s="7" t="s">
        <v>5473</v>
      </c>
      <c r="N682" s="7">
        <v>23757</v>
      </c>
      <c r="O682" s="7" t="s">
        <v>5474</v>
      </c>
      <c r="P682" s="7" t="s">
        <v>5475</v>
      </c>
      <c r="Q682" s="7">
        <v>313210</v>
      </c>
      <c r="R682" s="7" t="s">
        <v>65</v>
      </c>
      <c r="S682" s="7" t="s">
        <v>77</v>
      </c>
      <c r="T682" s="7" t="s">
        <v>65</v>
      </c>
      <c r="U682" s="7" t="s">
        <v>67</v>
      </c>
      <c r="V682" s="24">
        <v>82560</v>
      </c>
      <c r="W682" s="11"/>
      <c r="X682" s="11"/>
      <c r="Y682" s="7">
        <v>116</v>
      </c>
      <c r="Z682" s="7">
        <v>413</v>
      </c>
      <c r="AA682" s="29">
        <v>24596</v>
      </c>
      <c r="AB682" s="29">
        <v>405000</v>
      </c>
      <c r="AC682" s="6"/>
      <c r="AD682" s="6">
        <v>3</v>
      </c>
      <c r="AE682" s="10" t="s">
        <v>11</v>
      </c>
      <c r="AF682" s="21">
        <v>0</v>
      </c>
      <c r="AG682" s="21">
        <v>82500</v>
      </c>
      <c r="AH682" s="15"/>
      <c r="AI682" s="15"/>
      <c r="AJ682" s="7">
        <v>84</v>
      </c>
      <c r="AK682" s="7">
        <v>413</v>
      </c>
      <c r="AL682" s="29">
        <v>934</v>
      </c>
      <c r="AM682" s="29">
        <v>870984</v>
      </c>
      <c r="AN682" s="29">
        <v>0</v>
      </c>
      <c r="AO682" s="29">
        <v>82560</v>
      </c>
      <c r="AP682" s="9" t="s">
        <v>2749</v>
      </c>
      <c r="AQ682" s="9">
        <v>0</v>
      </c>
      <c r="AR682" s="11">
        <v>82500</v>
      </c>
    </row>
    <row r="683" spans="1:44" ht="15.6" x14ac:dyDescent="0.3">
      <c r="A683" s="5" t="s">
        <v>5476</v>
      </c>
      <c r="B683" s="6" t="s">
        <v>8</v>
      </c>
      <c r="C683" s="7" t="s">
        <v>72</v>
      </c>
      <c r="D683" s="31">
        <v>41134</v>
      </c>
      <c r="E683" s="7">
        <v>2012</v>
      </c>
      <c r="F683" s="7" t="s">
        <v>5477</v>
      </c>
      <c r="G683" s="7" t="s">
        <v>5478</v>
      </c>
      <c r="H683" s="7" t="s">
        <v>57</v>
      </c>
      <c r="I683" s="7" t="s">
        <v>173</v>
      </c>
      <c r="J683" s="8">
        <v>1</v>
      </c>
      <c r="K683" s="7" t="s">
        <v>5479</v>
      </c>
      <c r="L683" s="7" t="s">
        <v>57</v>
      </c>
      <c r="M683" s="7" t="s">
        <v>5480</v>
      </c>
      <c r="N683" s="7">
        <v>28150</v>
      </c>
      <c r="O683" s="7" t="s">
        <v>5481</v>
      </c>
      <c r="P683" s="7" t="s">
        <v>5482</v>
      </c>
      <c r="Q683" s="7">
        <v>332312</v>
      </c>
      <c r="R683" s="7" t="s">
        <v>65</v>
      </c>
      <c r="S683" s="7" t="s">
        <v>77</v>
      </c>
      <c r="T683" s="7" t="s">
        <v>65</v>
      </c>
      <c r="U683" s="7" t="s">
        <v>2661</v>
      </c>
      <c r="V683" s="24">
        <v>630000</v>
      </c>
      <c r="W683" s="11"/>
      <c r="X683" s="11"/>
      <c r="Y683" s="7">
        <v>275</v>
      </c>
      <c r="Z683" s="7">
        <v>0</v>
      </c>
      <c r="AA683" s="29">
        <v>36608</v>
      </c>
      <c r="AB683" s="29">
        <v>24480000</v>
      </c>
      <c r="AC683" s="6"/>
      <c r="AD683" s="6">
        <v>3</v>
      </c>
      <c r="AE683" s="7" t="s">
        <v>10</v>
      </c>
      <c r="AF683" s="21">
        <v>0</v>
      </c>
      <c r="AG683" s="21">
        <v>0</v>
      </c>
      <c r="AH683" s="15"/>
      <c r="AI683" s="15"/>
      <c r="AJ683" s="7">
        <v>0</v>
      </c>
      <c r="AK683" s="7">
        <v>0</v>
      </c>
      <c r="AL683" s="29">
        <v>0</v>
      </c>
      <c r="AM683" s="29">
        <v>0</v>
      </c>
      <c r="AN683" s="29">
        <v>0</v>
      </c>
      <c r="AO683" s="29">
        <v>1216493</v>
      </c>
      <c r="AP683" s="9" t="s">
        <v>5483</v>
      </c>
      <c r="AQ683" s="9">
        <v>166897</v>
      </c>
      <c r="AR683" s="11">
        <v>0</v>
      </c>
    </row>
    <row r="684" spans="1:44" ht="15.6" x14ac:dyDescent="0.3">
      <c r="A684" s="5" t="s">
        <v>5484</v>
      </c>
      <c r="B684" s="6" t="s">
        <v>8</v>
      </c>
      <c r="C684" s="7" t="s">
        <v>57</v>
      </c>
      <c r="D684" s="31">
        <v>41135</v>
      </c>
      <c r="E684" s="7">
        <v>2012</v>
      </c>
      <c r="F684" s="7" t="s">
        <v>5485</v>
      </c>
      <c r="G684" s="7" t="s">
        <v>5486</v>
      </c>
      <c r="H684" s="7" t="s">
        <v>2660</v>
      </c>
      <c r="I684" s="7" t="s">
        <v>743</v>
      </c>
      <c r="J684" s="8">
        <v>3</v>
      </c>
      <c r="K684" s="7" t="s">
        <v>5487</v>
      </c>
      <c r="L684" s="7" t="s">
        <v>57</v>
      </c>
      <c r="M684" s="7" t="s">
        <v>5488</v>
      </c>
      <c r="N684" s="7" t="s">
        <v>5489</v>
      </c>
      <c r="O684" s="7" t="s">
        <v>5490</v>
      </c>
      <c r="P684" s="7" t="s">
        <v>5491</v>
      </c>
      <c r="Q684" s="7">
        <v>325520</v>
      </c>
      <c r="R684" s="7" t="s">
        <v>65</v>
      </c>
      <c r="S684" s="7" t="s">
        <v>77</v>
      </c>
      <c r="T684" s="7" t="s">
        <v>65</v>
      </c>
      <c r="U684" s="7" t="s">
        <v>2129</v>
      </c>
      <c r="V684" s="24">
        <v>37600</v>
      </c>
      <c r="W684" s="11"/>
      <c r="X684" s="11"/>
      <c r="Y684" s="7">
        <v>22</v>
      </c>
      <c r="Z684" s="7">
        <v>0</v>
      </c>
      <c r="AA684" s="29">
        <v>47684</v>
      </c>
      <c r="AB684" s="29">
        <v>4590000</v>
      </c>
      <c r="AC684" s="6"/>
      <c r="AD684" s="6">
        <v>3</v>
      </c>
      <c r="AE684" s="7" t="s">
        <v>10</v>
      </c>
      <c r="AF684" s="21">
        <v>0</v>
      </c>
      <c r="AG684" s="21">
        <v>0</v>
      </c>
      <c r="AH684" s="15"/>
      <c r="AI684" s="15"/>
      <c r="AJ684" s="7">
        <v>7</v>
      </c>
      <c r="AK684" s="7">
        <v>0</v>
      </c>
      <c r="AL684" s="29">
        <v>1500</v>
      </c>
      <c r="AM684" s="29">
        <v>6000000</v>
      </c>
      <c r="AN684" s="29">
        <v>0</v>
      </c>
      <c r="AO684" s="29">
        <v>78989</v>
      </c>
      <c r="AP684" s="9" t="s">
        <v>68</v>
      </c>
      <c r="AQ684" s="9">
        <v>0</v>
      </c>
      <c r="AR684" s="11">
        <v>0</v>
      </c>
    </row>
    <row r="685" spans="1:44" ht="15.6" x14ac:dyDescent="0.3">
      <c r="A685" s="5" t="s">
        <v>5492</v>
      </c>
      <c r="B685" s="6" t="s">
        <v>8</v>
      </c>
      <c r="C685" s="7" t="s">
        <v>57</v>
      </c>
      <c r="D685" s="31">
        <v>41143</v>
      </c>
      <c r="E685" s="7">
        <v>2012</v>
      </c>
      <c r="F685" s="7" t="s">
        <v>5493</v>
      </c>
      <c r="G685" s="7" t="s">
        <v>5494</v>
      </c>
      <c r="H685" s="7" t="s">
        <v>72</v>
      </c>
      <c r="I685" s="7" t="s">
        <v>375</v>
      </c>
      <c r="J685" s="8">
        <v>2</v>
      </c>
      <c r="K685" s="7" t="s">
        <v>5495</v>
      </c>
      <c r="L685" s="7" t="s">
        <v>72</v>
      </c>
      <c r="M685" s="7" t="s">
        <v>5496</v>
      </c>
      <c r="N685" s="7" t="s">
        <v>5497</v>
      </c>
      <c r="O685" s="7" t="s">
        <v>5498</v>
      </c>
      <c r="P685" s="7" t="s">
        <v>5499</v>
      </c>
      <c r="Q685" s="7">
        <v>325411</v>
      </c>
      <c r="R685" s="7" t="s">
        <v>65</v>
      </c>
      <c r="S685" s="7" t="s">
        <v>77</v>
      </c>
      <c r="T685" s="7" t="s">
        <v>65</v>
      </c>
      <c r="U685" s="7" t="s">
        <v>427</v>
      </c>
      <c r="V685" s="24">
        <v>645000</v>
      </c>
      <c r="W685" s="11"/>
      <c r="X685" s="11"/>
      <c r="Y685" s="7">
        <v>180</v>
      </c>
      <c r="Z685" s="7">
        <v>2700</v>
      </c>
      <c r="AA685" s="29">
        <v>46592</v>
      </c>
      <c r="AB685" s="29">
        <v>76500000</v>
      </c>
      <c r="AC685" s="6"/>
      <c r="AD685" s="6">
        <v>3</v>
      </c>
      <c r="AE685" s="7" t="s">
        <v>11</v>
      </c>
      <c r="AF685" s="21">
        <v>0</v>
      </c>
      <c r="AG685" s="21">
        <v>483750</v>
      </c>
      <c r="AH685" s="15"/>
      <c r="AI685" s="15"/>
      <c r="AJ685" s="7">
        <v>253</v>
      </c>
      <c r="AK685" s="7">
        <v>2700</v>
      </c>
      <c r="AL685" s="29">
        <v>1085</v>
      </c>
      <c r="AM685" s="29">
        <v>180208984</v>
      </c>
      <c r="AN685" s="29">
        <v>0</v>
      </c>
      <c r="AO685" s="29">
        <v>12518950</v>
      </c>
      <c r="AP685" s="9" t="s">
        <v>68</v>
      </c>
      <c r="AQ685" s="9">
        <v>589422</v>
      </c>
      <c r="AR685" s="11">
        <v>483750</v>
      </c>
    </row>
    <row r="686" spans="1:44" ht="15.6" x14ac:dyDescent="0.3">
      <c r="A686" s="5" t="s">
        <v>5500</v>
      </c>
      <c r="B686" s="6" t="s">
        <v>8</v>
      </c>
      <c r="C686" s="7" t="s">
        <v>72</v>
      </c>
      <c r="D686" s="31">
        <v>41157</v>
      </c>
      <c r="E686" s="7">
        <v>2012</v>
      </c>
      <c r="F686" s="7" t="s">
        <v>5501</v>
      </c>
      <c r="G686" s="7" t="s">
        <v>5502</v>
      </c>
      <c r="H686" s="7" t="s">
        <v>57</v>
      </c>
      <c r="I686" s="7" t="s">
        <v>533</v>
      </c>
      <c r="J686" s="8">
        <v>2</v>
      </c>
      <c r="K686" s="7" t="s">
        <v>5503</v>
      </c>
      <c r="L686" s="7" t="s">
        <v>57</v>
      </c>
      <c r="M686" s="7" t="s">
        <v>5504</v>
      </c>
      <c r="N686" s="7">
        <v>27215</v>
      </c>
      <c r="O686" s="7" t="s">
        <v>5505</v>
      </c>
      <c r="P686" s="7" t="s">
        <v>5506</v>
      </c>
      <c r="Q686" s="7">
        <v>493110</v>
      </c>
      <c r="R686" s="7" t="s">
        <v>65</v>
      </c>
      <c r="S686" s="7" t="s">
        <v>328</v>
      </c>
      <c r="T686" s="7" t="s">
        <v>65</v>
      </c>
      <c r="U686" s="7" t="s">
        <v>67</v>
      </c>
      <c r="V686" s="24">
        <v>800000</v>
      </c>
      <c r="W686" s="11"/>
      <c r="X686" s="11"/>
      <c r="Y686" s="7">
        <v>229</v>
      </c>
      <c r="Z686" s="7">
        <v>0</v>
      </c>
      <c r="AA686" s="29">
        <v>27820</v>
      </c>
      <c r="AB686" s="29">
        <v>29560000</v>
      </c>
      <c r="AC686" s="6"/>
      <c r="AD686" s="6">
        <v>6</v>
      </c>
      <c r="AE686" s="10" t="s">
        <v>11</v>
      </c>
      <c r="AF686" s="21">
        <v>0</v>
      </c>
      <c r="AG686" s="21">
        <v>800000</v>
      </c>
      <c r="AH686" s="15"/>
      <c r="AI686" s="15"/>
      <c r="AJ686" s="7">
        <v>255</v>
      </c>
      <c r="AK686" s="7">
        <v>0</v>
      </c>
      <c r="AL686" s="29">
        <v>702</v>
      </c>
      <c r="AM686" s="29">
        <v>29890213</v>
      </c>
      <c r="AN686" s="29">
        <v>0</v>
      </c>
      <c r="AO686" s="29">
        <v>3203520</v>
      </c>
      <c r="AP686" s="9" t="s">
        <v>68</v>
      </c>
      <c r="AQ686" s="9">
        <v>2066921</v>
      </c>
      <c r="AR686" s="11">
        <v>800000</v>
      </c>
    </row>
    <row r="687" spans="1:44" ht="15.6" x14ac:dyDescent="0.3">
      <c r="A687" s="5" t="s">
        <v>5507</v>
      </c>
      <c r="B687" s="6" t="s">
        <v>8</v>
      </c>
      <c r="C687" s="7" t="s">
        <v>57</v>
      </c>
      <c r="D687" s="31">
        <v>41169</v>
      </c>
      <c r="E687" s="7">
        <v>2012</v>
      </c>
      <c r="F687" s="7" t="s">
        <v>1892</v>
      </c>
      <c r="G687" s="7" t="s">
        <v>5508</v>
      </c>
      <c r="H687" s="7" t="s">
        <v>2660</v>
      </c>
      <c r="I687" s="7" t="s">
        <v>213</v>
      </c>
      <c r="J687" s="8">
        <v>3</v>
      </c>
      <c r="K687" s="7" t="s">
        <v>5509</v>
      </c>
      <c r="L687" s="7" t="s">
        <v>72</v>
      </c>
      <c r="M687" s="7" t="s">
        <v>5510</v>
      </c>
      <c r="N687" s="7">
        <v>27410</v>
      </c>
      <c r="O687" s="7" t="s">
        <v>5511</v>
      </c>
      <c r="P687" s="7" t="s">
        <v>5512</v>
      </c>
      <c r="Q687" s="7">
        <v>541720</v>
      </c>
      <c r="R687" s="7" t="s">
        <v>65</v>
      </c>
      <c r="S687" s="7" t="s">
        <v>728</v>
      </c>
      <c r="T687" s="7" t="s">
        <v>65</v>
      </c>
      <c r="U687" s="7" t="s">
        <v>427</v>
      </c>
      <c r="V687" s="24">
        <v>88000</v>
      </c>
      <c r="W687" s="11"/>
      <c r="X687" s="11"/>
      <c r="Y687" s="7">
        <v>13</v>
      </c>
      <c r="Z687" s="7">
        <v>12</v>
      </c>
      <c r="AA687" s="29">
        <v>97604</v>
      </c>
      <c r="AB687" s="29">
        <v>251000</v>
      </c>
      <c r="AC687" s="6"/>
      <c r="AD687" s="6">
        <v>3</v>
      </c>
      <c r="AE687" s="7" t="s">
        <v>10</v>
      </c>
      <c r="AF687" s="21">
        <v>0</v>
      </c>
      <c r="AG687" s="21">
        <v>0</v>
      </c>
      <c r="AH687" s="15"/>
      <c r="AI687" s="15"/>
      <c r="AJ687" s="7">
        <v>4</v>
      </c>
      <c r="AK687" s="7">
        <v>12</v>
      </c>
      <c r="AL687" s="29">
        <v>3522</v>
      </c>
      <c r="AM687" s="29">
        <v>59738</v>
      </c>
      <c r="AN687" s="29">
        <v>0</v>
      </c>
      <c r="AO687" s="29">
        <v>94000</v>
      </c>
      <c r="AP687" s="9" t="s">
        <v>2749</v>
      </c>
      <c r="AQ687" s="9">
        <v>0</v>
      </c>
      <c r="AR687" s="11">
        <v>0</v>
      </c>
    </row>
    <row r="688" spans="1:44" ht="15.6" x14ac:dyDescent="0.3">
      <c r="A688" s="5" t="s">
        <v>5513</v>
      </c>
      <c r="B688" s="6" t="s">
        <v>8</v>
      </c>
      <c r="C688" s="7" t="s">
        <v>57</v>
      </c>
      <c r="D688" s="31">
        <v>41173</v>
      </c>
      <c r="E688" s="7">
        <v>2012</v>
      </c>
      <c r="F688" s="7" t="s">
        <v>5514</v>
      </c>
      <c r="G688" s="7" t="s">
        <v>5515</v>
      </c>
      <c r="H688" s="7" t="s">
        <v>2660</v>
      </c>
      <c r="I688" s="7" t="s">
        <v>873</v>
      </c>
      <c r="J688" s="8">
        <v>2</v>
      </c>
      <c r="K688" s="7" t="s">
        <v>5516</v>
      </c>
      <c r="L688" s="7" t="s">
        <v>57</v>
      </c>
      <c r="M688" s="7" t="s">
        <v>5517</v>
      </c>
      <c r="N688" s="7" t="s">
        <v>5518</v>
      </c>
      <c r="O688" s="7" t="s">
        <v>5519</v>
      </c>
      <c r="P688" s="7" t="s">
        <v>5520</v>
      </c>
      <c r="Q688" s="7">
        <v>424310</v>
      </c>
      <c r="R688" s="7" t="s">
        <v>65</v>
      </c>
      <c r="S688" s="7" t="s">
        <v>859</v>
      </c>
      <c r="T688" s="7" t="s">
        <v>65</v>
      </c>
      <c r="U688" s="7" t="s">
        <v>427</v>
      </c>
      <c r="V688" s="24">
        <v>125000</v>
      </c>
      <c r="W688" s="11"/>
      <c r="X688" s="11"/>
      <c r="Y688" s="7">
        <v>38</v>
      </c>
      <c r="Z688" s="7">
        <v>37</v>
      </c>
      <c r="AA688" s="29">
        <v>28964</v>
      </c>
      <c r="AB688" s="29">
        <v>1170000</v>
      </c>
      <c r="AC688" s="6"/>
      <c r="AD688" s="6">
        <v>3</v>
      </c>
      <c r="AE688" s="7" t="s">
        <v>10</v>
      </c>
      <c r="AF688" s="21">
        <v>0</v>
      </c>
      <c r="AG688" s="21">
        <v>0</v>
      </c>
      <c r="AH688" s="15"/>
      <c r="AI688" s="15"/>
      <c r="AJ688" s="7">
        <v>0</v>
      </c>
      <c r="AK688" s="7">
        <v>37</v>
      </c>
      <c r="AL688" s="29">
        <v>0</v>
      </c>
      <c r="AM688" s="29">
        <v>0</v>
      </c>
      <c r="AN688" s="29">
        <v>0</v>
      </c>
      <c r="AO688" s="29">
        <v>149000</v>
      </c>
      <c r="AP688" s="9" t="s">
        <v>68</v>
      </c>
      <c r="AQ688" s="9">
        <v>0</v>
      </c>
      <c r="AR688" s="11">
        <v>0</v>
      </c>
    </row>
    <row r="689" spans="1:44" ht="15.6" x14ac:dyDescent="0.3">
      <c r="A689" s="5" t="s">
        <v>5521</v>
      </c>
      <c r="B689" s="6" t="s">
        <v>8</v>
      </c>
      <c r="C689" s="7" t="s">
        <v>57</v>
      </c>
      <c r="D689" s="31">
        <v>41173</v>
      </c>
      <c r="E689" s="7">
        <v>2012</v>
      </c>
      <c r="F689" s="7" t="s">
        <v>5522</v>
      </c>
      <c r="G689" s="7" t="s">
        <v>5523</v>
      </c>
      <c r="H689" s="7" t="s">
        <v>2660</v>
      </c>
      <c r="I689" s="7" t="s">
        <v>1237</v>
      </c>
      <c r="J689" s="8">
        <v>1</v>
      </c>
      <c r="K689" s="7" t="s">
        <v>5524</v>
      </c>
      <c r="L689" s="7" t="s">
        <v>72</v>
      </c>
      <c r="M689" s="7" t="s">
        <v>5525</v>
      </c>
      <c r="N689" s="7" t="s">
        <v>5526</v>
      </c>
      <c r="O689" s="7" t="s">
        <v>5527</v>
      </c>
      <c r="P689" s="7" t="s">
        <v>5528</v>
      </c>
      <c r="Q689" s="7">
        <v>313000</v>
      </c>
      <c r="R689" s="7" t="s">
        <v>65</v>
      </c>
      <c r="S689" s="7" t="s">
        <v>77</v>
      </c>
      <c r="T689" s="7" t="s">
        <v>65</v>
      </c>
      <c r="U689" s="7" t="s">
        <v>2677</v>
      </c>
      <c r="V689" s="24">
        <v>150000</v>
      </c>
      <c r="W689" s="11"/>
      <c r="X689" s="11"/>
      <c r="Y689" s="7">
        <v>50</v>
      </c>
      <c r="Z689" s="7">
        <v>137</v>
      </c>
      <c r="AA689" s="29">
        <v>28340</v>
      </c>
      <c r="AB689" s="29">
        <v>6660000</v>
      </c>
      <c r="AC689" s="6"/>
      <c r="AD689" s="6">
        <v>3</v>
      </c>
      <c r="AE689" s="7" t="s">
        <v>11</v>
      </c>
      <c r="AF689" s="21">
        <v>0</v>
      </c>
      <c r="AG689" s="21">
        <v>150000</v>
      </c>
      <c r="AH689" s="15"/>
      <c r="AI689" s="15"/>
      <c r="AJ689" s="7">
        <v>126</v>
      </c>
      <c r="AK689" s="7">
        <v>137</v>
      </c>
      <c r="AL689" s="29">
        <v>849</v>
      </c>
      <c r="AM689" s="29">
        <v>13864809</v>
      </c>
      <c r="AN689" s="29">
        <v>0</v>
      </c>
      <c r="AO689" s="29">
        <v>203923</v>
      </c>
      <c r="AP689" s="9" t="s">
        <v>68</v>
      </c>
      <c r="AQ689" s="9">
        <v>153962</v>
      </c>
      <c r="AR689" s="11">
        <v>150000</v>
      </c>
    </row>
    <row r="690" spans="1:44" ht="15.6" x14ac:dyDescent="0.3">
      <c r="A690" s="5" t="s">
        <v>5529</v>
      </c>
      <c r="B690" s="6" t="s">
        <v>8</v>
      </c>
      <c r="C690" s="7" t="s">
        <v>57</v>
      </c>
      <c r="D690" s="31">
        <v>41183</v>
      </c>
      <c r="E690" s="7">
        <v>2012</v>
      </c>
      <c r="F690" s="7" t="s">
        <v>5530</v>
      </c>
      <c r="G690" s="7" t="s">
        <v>5531</v>
      </c>
      <c r="H690" s="7" t="s">
        <v>2660</v>
      </c>
      <c r="I690" s="7" t="s">
        <v>1422</v>
      </c>
      <c r="J690" s="8">
        <v>1</v>
      </c>
      <c r="K690" s="7" t="s">
        <v>5532</v>
      </c>
      <c r="L690" s="7" t="s">
        <v>72</v>
      </c>
      <c r="M690" s="7" t="s">
        <v>5533</v>
      </c>
      <c r="N690" s="7" t="s">
        <v>5534</v>
      </c>
      <c r="O690" s="7" t="s">
        <v>5535</v>
      </c>
      <c r="P690" s="7" t="s">
        <v>5536</v>
      </c>
      <c r="Q690" s="7">
        <v>332439</v>
      </c>
      <c r="R690" s="7" t="s">
        <v>65</v>
      </c>
      <c r="S690" s="7" t="s">
        <v>77</v>
      </c>
      <c r="T690" s="7" t="s">
        <v>65</v>
      </c>
      <c r="U690" s="7" t="s">
        <v>427</v>
      </c>
      <c r="V690" s="24">
        <v>240000</v>
      </c>
      <c r="W690" s="11"/>
      <c r="X690" s="11"/>
      <c r="Y690" s="7">
        <v>54</v>
      </c>
      <c r="Z690" s="7">
        <v>82</v>
      </c>
      <c r="AA690" s="29">
        <v>29172</v>
      </c>
      <c r="AB690" s="29">
        <v>2644000</v>
      </c>
      <c r="AC690" s="6"/>
      <c r="AD690" s="6">
        <v>3</v>
      </c>
      <c r="AE690" s="7" t="s">
        <v>11</v>
      </c>
      <c r="AF690" s="21">
        <v>0</v>
      </c>
      <c r="AG690" s="21">
        <v>240000</v>
      </c>
      <c r="AH690" s="15"/>
      <c r="AI690" s="15"/>
      <c r="AJ690" s="7">
        <v>125</v>
      </c>
      <c r="AK690" s="7">
        <v>82</v>
      </c>
      <c r="AL690" s="29">
        <v>794</v>
      </c>
      <c r="AM690" s="29">
        <v>2652577</v>
      </c>
      <c r="AN690" s="29">
        <v>0</v>
      </c>
      <c r="AO690" s="29">
        <v>456000</v>
      </c>
      <c r="AP690" s="9" t="s">
        <v>68</v>
      </c>
      <c r="AQ690" s="9">
        <v>426000</v>
      </c>
      <c r="AR690" s="11">
        <v>240000</v>
      </c>
    </row>
    <row r="691" spans="1:44" ht="15.6" x14ac:dyDescent="0.3">
      <c r="A691" s="5" t="s">
        <v>5537</v>
      </c>
      <c r="B691" s="6" t="s">
        <v>8</v>
      </c>
      <c r="C691" s="7" t="s">
        <v>57</v>
      </c>
      <c r="D691" s="31">
        <v>41184</v>
      </c>
      <c r="E691" s="7">
        <v>2012</v>
      </c>
      <c r="F691" s="7" t="s">
        <v>5538</v>
      </c>
      <c r="G691" s="7" t="s">
        <v>5539</v>
      </c>
      <c r="H691" s="7" t="s">
        <v>2660</v>
      </c>
      <c r="I691" s="7" t="s">
        <v>2277</v>
      </c>
      <c r="J691" s="8">
        <v>2</v>
      </c>
      <c r="K691" s="7" t="s">
        <v>5540</v>
      </c>
      <c r="L691" s="7" t="s">
        <v>72</v>
      </c>
      <c r="M691" s="7" t="s">
        <v>5541</v>
      </c>
      <c r="N691" s="7" t="s">
        <v>5542</v>
      </c>
      <c r="O691" s="7" t="s">
        <v>5543</v>
      </c>
      <c r="P691" s="7" t="s">
        <v>5544</v>
      </c>
      <c r="Q691" s="7">
        <v>313310</v>
      </c>
      <c r="R691" s="7" t="s">
        <v>65</v>
      </c>
      <c r="S691" s="7" t="s">
        <v>77</v>
      </c>
      <c r="T691" s="7" t="s">
        <v>65</v>
      </c>
      <c r="U691" s="7" t="s">
        <v>2661</v>
      </c>
      <c r="V691" s="24">
        <v>115000</v>
      </c>
      <c r="W691" s="11"/>
      <c r="X691" s="11"/>
      <c r="Y691" s="7">
        <v>21</v>
      </c>
      <c r="Z691" s="7">
        <v>43</v>
      </c>
      <c r="AA691" s="29">
        <v>25844</v>
      </c>
      <c r="AB691" s="29">
        <v>669000</v>
      </c>
      <c r="AC691" s="6"/>
      <c r="AD691" s="6">
        <v>3</v>
      </c>
      <c r="AE691" s="7" t="s">
        <v>11</v>
      </c>
      <c r="AF691" s="21">
        <v>0</v>
      </c>
      <c r="AG691" s="21">
        <v>115000</v>
      </c>
      <c r="AH691" s="15"/>
      <c r="AI691" s="15"/>
      <c r="AJ691" s="7">
        <v>21</v>
      </c>
      <c r="AK691" s="7">
        <v>43</v>
      </c>
      <c r="AL691" s="29">
        <v>574</v>
      </c>
      <c r="AM691" s="29">
        <v>870218</v>
      </c>
      <c r="AN691" s="29">
        <v>0</v>
      </c>
      <c r="AO691" s="29">
        <v>115000</v>
      </c>
      <c r="AP691" s="9" t="s">
        <v>68</v>
      </c>
      <c r="AQ691" s="9">
        <v>115000</v>
      </c>
      <c r="AR691" s="11">
        <v>115000</v>
      </c>
    </row>
    <row r="692" spans="1:44" ht="15.6" x14ac:dyDescent="0.3">
      <c r="A692" s="5" t="s">
        <v>5545</v>
      </c>
      <c r="B692" s="6" t="s">
        <v>8</v>
      </c>
      <c r="C692" s="7" t="s">
        <v>57</v>
      </c>
      <c r="D692" s="31">
        <v>41185</v>
      </c>
      <c r="E692" s="7">
        <v>2012</v>
      </c>
      <c r="F692" s="7" t="s">
        <v>5546</v>
      </c>
      <c r="G692" s="7" t="s">
        <v>5547</v>
      </c>
      <c r="H692" s="7" t="s">
        <v>2660</v>
      </c>
      <c r="I692" s="7" t="s">
        <v>3644</v>
      </c>
      <c r="J692" s="8">
        <v>2</v>
      </c>
      <c r="K692" s="7" t="s">
        <v>5548</v>
      </c>
      <c r="L692" s="7" t="s">
        <v>72</v>
      </c>
      <c r="M692" s="7" t="s">
        <v>5549</v>
      </c>
      <c r="N692" s="7" t="s">
        <v>5550</v>
      </c>
      <c r="O692" s="7" t="s">
        <v>5551</v>
      </c>
      <c r="P692" s="7" t="s">
        <v>5552</v>
      </c>
      <c r="Q692" s="7">
        <v>325620</v>
      </c>
      <c r="R692" s="7" t="s">
        <v>65</v>
      </c>
      <c r="S692" s="7" t="s">
        <v>77</v>
      </c>
      <c r="T692" s="7" t="s">
        <v>65</v>
      </c>
      <c r="U692" s="7" t="s">
        <v>427</v>
      </c>
      <c r="V692" s="24">
        <v>63000</v>
      </c>
      <c r="W692" s="11"/>
      <c r="X692" s="11"/>
      <c r="Y692" s="7">
        <v>19</v>
      </c>
      <c r="Z692" s="7">
        <v>340</v>
      </c>
      <c r="AA692" s="29">
        <v>29692</v>
      </c>
      <c r="AB692" s="29">
        <v>26910000</v>
      </c>
      <c r="AC692" s="6"/>
      <c r="AD692" s="6">
        <v>3</v>
      </c>
      <c r="AE692" s="7" t="s">
        <v>10</v>
      </c>
      <c r="AF692" s="21">
        <v>0</v>
      </c>
      <c r="AG692" s="21">
        <v>0</v>
      </c>
      <c r="AH692" s="15"/>
      <c r="AI692" s="15"/>
      <c r="AJ692" s="7">
        <v>0</v>
      </c>
      <c r="AK692" s="7">
        <v>340</v>
      </c>
      <c r="AL692" s="29">
        <v>0</v>
      </c>
      <c r="AM692" s="29">
        <v>0</v>
      </c>
      <c r="AN692" s="29">
        <v>0</v>
      </c>
      <c r="AO692" s="29">
        <v>63000</v>
      </c>
      <c r="AP692" s="9" t="s">
        <v>68</v>
      </c>
      <c r="AQ692" s="9">
        <v>0</v>
      </c>
      <c r="AR692" s="11">
        <v>0</v>
      </c>
    </row>
    <row r="693" spans="1:44" ht="15.6" x14ac:dyDescent="0.3">
      <c r="A693" s="5" t="s">
        <v>5553</v>
      </c>
      <c r="B693" s="6" t="s">
        <v>8</v>
      </c>
      <c r="C693" s="7" t="s">
        <v>72</v>
      </c>
      <c r="D693" s="31">
        <v>41187</v>
      </c>
      <c r="E693" s="7">
        <v>2012</v>
      </c>
      <c r="F693" s="7" t="s">
        <v>5554</v>
      </c>
      <c r="G693" s="7" t="s">
        <v>5555</v>
      </c>
      <c r="H693" s="7" t="s">
        <v>72</v>
      </c>
      <c r="I693" s="7" t="s">
        <v>510</v>
      </c>
      <c r="J693" s="8">
        <v>3</v>
      </c>
      <c r="K693" s="7" t="s">
        <v>5556</v>
      </c>
      <c r="L693" s="7" t="s">
        <v>72</v>
      </c>
      <c r="M693" s="7" t="s">
        <v>5557</v>
      </c>
      <c r="N693" s="7">
        <v>27285</v>
      </c>
      <c r="O693" s="7" t="s">
        <v>5558</v>
      </c>
      <c r="P693" s="7" t="s">
        <v>5559</v>
      </c>
      <c r="Q693" s="7">
        <v>333120</v>
      </c>
      <c r="R693" s="7" t="s">
        <v>65</v>
      </c>
      <c r="S693" s="7" t="s">
        <v>77</v>
      </c>
      <c r="T693" s="7" t="s">
        <v>65</v>
      </c>
      <c r="U693" s="7" t="s">
        <v>2661</v>
      </c>
      <c r="V693" s="24">
        <v>510000</v>
      </c>
      <c r="W693" s="11"/>
      <c r="X693" s="11"/>
      <c r="Y693" s="7">
        <v>306</v>
      </c>
      <c r="Z693" s="7">
        <v>743</v>
      </c>
      <c r="AA693" s="29">
        <v>39988</v>
      </c>
      <c r="AB693" s="29">
        <v>87442000</v>
      </c>
      <c r="AC693" s="6"/>
      <c r="AD693" s="6">
        <v>4</v>
      </c>
      <c r="AE693" s="7" t="s">
        <v>10</v>
      </c>
      <c r="AF693" s="21">
        <v>0</v>
      </c>
      <c r="AG693" s="21">
        <v>0</v>
      </c>
      <c r="AH693" s="15"/>
      <c r="AI693" s="15"/>
      <c r="AJ693" s="7">
        <v>0</v>
      </c>
      <c r="AK693" s="7">
        <v>743</v>
      </c>
      <c r="AL693" s="29">
        <v>0</v>
      </c>
      <c r="AM693" s="29">
        <v>0</v>
      </c>
      <c r="AN693" s="29">
        <v>0</v>
      </c>
      <c r="AO693" s="29">
        <v>1439454</v>
      </c>
      <c r="AP693" s="9" t="s">
        <v>2130</v>
      </c>
      <c r="AQ693" s="9">
        <v>169671</v>
      </c>
      <c r="AR693" s="11">
        <v>0</v>
      </c>
    </row>
    <row r="694" spans="1:44" ht="15.6" x14ac:dyDescent="0.3">
      <c r="A694" s="5" t="s">
        <v>5560</v>
      </c>
      <c r="B694" s="6" t="s">
        <v>8</v>
      </c>
      <c r="C694" s="7" t="s">
        <v>57</v>
      </c>
      <c r="D694" s="31">
        <v>41194</v>
      </c>
      <c r="E694" s="7">
        <v>2012</v>
      </c>
      <c r="F694" s="7" t="s">
        <v>5561</v>
      </c>
      <c r="G694" s="7" t="s">
        <v>5562</v>
      </c>
      <c r="H694" s="7" t="s">
        <v>2660</v>
      </c>
      <c r="I694" s="7" t="s">
        <v>322</v>
      </c>
      <c r="J694" s="8">
        <v>2</v>
      </c>
      <c r="K694" s="7" t="s">
        <v>5563</v>
      </c>
      <c r="L694" s="7" t="s">
        <v>72</v>
      </c>
      <c r="M694" s="7" t="s">
        <v>5564</v>
      </c>
      <c r="N694" s="7" t="s">
        <v>5565</v>
      </c>
      <c r="O694" s="7" t="s">
        <v>5566</v>
      </c>
      <c r="P694" s="7" t="s">
        <v>5567</v>
      </c>
      <c r="Q694" s="7">
        <v>424480</v>
      </c>
      <c r="R694" s="7" t="s">
        <v>65</v>
      </c>
      <c r="S694" s="7" t="s">
        <v>859</v>
      </c>
      <c r="T694" s="7" t="s">
        <v>65</v>
      </c>
      <c r="U694" s="7" t="s">
        <v>427</v>
      </c>
      <c r="V694" s="24">
        <v>100000</v>
      </c>
      <c r="W694" s="11"/>
      <c r="X694" s="11"/>
      <c r="Y694" s="7">
        <v>81</v>
      </c>
      <c r="Z694" s="7">
        <v>116</v>
      </c>
      <c r="AA694" s="29">
        <v>23816</v>
      </c>
      <c r="AB694" s="29">
        <v>5690000</v>
      </c>
      <c r="AC694" s="6"/>
      <c r="AD694" s="6">
        <v>3</v>
      </c>
      <c r="AE694" s="7" t="s">
        <v>10</v>
      </c>
      <c r="AF694" s="21">
        <v>0</v>
      </c>
      <c r="AG694" s="21">
        <v>0</v>
      </c>
      <c r="AH694" s="15"/>
      <c r="AI694" s="15"/>
      <c r="AJ694" s="7">
        <v>0</v>
      </c>
      <c r="AK694" s="7">
        <v>116</v>
      </c>
      <c r="AL694" s="29">
        <v>0</v>
      </c>
      <c r="AM694" s="29">
        <v>5400000</v>
      </c>
      <c r="AN694" s="29">
        <v>0</v>
      </c>
      <c r="AO694" s="29">
        <v>168000</v>
      </c>
      <c r="AP694" s="9" t="s">
        <v>5568</v>
      </c>
      <c r="AQ694" s="9">
        <v>10000</v>
      </c>
      <c r="AR694" s="11">
        <v>0</v>
      </c>
    </row>
    <row r="695" spans="1:44" ht="15.6" x14ac:dyDescent="0.3">
      <c r="A695" s="5" t="s">
        <v>5569</v>
      </c>
      <c r="B695" s="6" t="s">
        <v>8</v>
      </c>
      <c r="C695" s="7" t="s">
        <v>57</v>
      </c>
      <c r="D695" s="31">
        <v>41194</v>
      </c>
      <c r="E695" s="7">
        <v>2012</v>
      </c>
      <c r="F695" s="7" t="s">
        <v>5570</v>
      </c>
      <c r="G695" s="7" t="s">
        <v>5571</v>
      </c>
      <c r="H695" s="7" t="s">
        <v>2660</v>
      </c>
      <c r="I695" s="7" t="s">
        <v>1422</v>
      </c>
      <c r="J695" s="8">
        <v>1</v>
      </c>
      <c r="K695" s="7" t="s">
        <v>5572</v>
      </c>
      <c r="L695" s="7" t="s">
        <v>72</v>
      </c>
      <c r="M695" s="7" t="s">
        <v>5573</v>
      </c>
      <c r="N695" s="7" t="s">
        <v>5574</v>
      </c>
      <c r="O695" s="7" t="s">
        <v>5575</v>
      </c>
      <c r="P695" s="7" t="s">
        <v>5576</v>
      </c>
      <c r="Q695" s="7">
        <v>321918</v>
      </c>
      <c r="R695" s="7" t="s">
        <v>65</v>
      </c>
      <c r="S695" s="7" t="s">
        <v>77</v>
      </c>
      <c r="T695" s="7" t="s">
        <v>65</v>
      </c>
      <c r="U695" s="7" t="s">
        <v>427</v>
      </c>
      <c r="V695" s="24">
        <v>635000</v>
      </c>
      <c r="W695" s="11"/>
      <c r="X695" s="11"/>
      <c r="Y695" s="7">
        <v>153</v>
      </c>
      <c r="Z695" s="7">
        <v>183</v>
      </c>
      <c r="AA695" s="29">
        <v>29640</v>
      </c>
      <c r="AB695" s="29">
        <v>7231000</v>
      </c>
      <c r="AC695" s="6"/>
      <c r="AD695" s="6">
        <v>3</v>
      </c>
      <c r="AE695" s="7" t="s">
        <v>11</v>
      </c>
      <c r="AF695" s="21">
        <v>0</v>
      </c>
      <c r="AG695" s="21">
        <v>635000</v>
      </c>
      <c r="AH695" s="15"/>
      <c r="AI695" s="15"/>
      <c r="AJ695" s="7">
        <v>162</v>
      </c>
      <c r="AK695" s="7">
        <v>183</v>
      </c>
      <c r="AL695" s="29">
        <v>786</v>
      </c>
      <c r="AM695" s="29">
        <v>11881198</v>
      </c>
      <c r="AN695" s="29">
        <v>0</v>
      </c>
      <c r="AO695" s="29">
        <v>813004</v>
      </c>
      <c r="AP695" s="9" t="s">
        <v>5577</v>
      </c>
      <c r="AQ695" s="9">
        <v>845968</v>
      </c>
      <c r="AR695" s="11">
        <v>635000</v>
      </c>
    </row>
    <row r="696" spans="1:44" ht="15.6" x14ac:dyDescent="0.3">
      <c r="A696" s="5" t="s">
        <v>5578</v>
      </c>
      <c r="B696" s="6" t="s">
        <v>8</v>
      </c>
      <c r="C696" s="7" t="s">
        <v>57</v>
      </c>
      <c r="D696" s="31">
        <v>41208</v>
      </c>
      <c r="E696" s="7">
        <v>2012</v>
      </c>
      <c r="F696" s="7" t="s">
        <v>3393</v>
      </c>
      <c r="G696" s="7" t="s">
        <v>5579</v>
      </c>
      <c r="H696" s="7" t="s">
        <v>2660</v>
      </c>
      <c r="I696" s="7" t="s">
        <v>128</v>
      </c>
      <c r="J696" s="8">
        <v>2</v>
      </c>
      <c r="K696" s="7" t="s">
        <v>5580</v>
      </c>
      <c r="L696" s="7" t="s">
        <v>57</v>
      </c>
      <c r="M696" s="7" t="s">
        <v>5581</v>
      </c>
      <c r="N696" s="7">
        <v>28052</v>
      </c>
      <c r="O696" s="7" t="s">
        <v>5582</v>
      </c>
      <c r="P696" s="7" t="s">
        <v>5583</v>
      </c>
      <c r="Q696" s="7">
        <v>333921</v>
      </c>
      <c r="R696" s="7" t="s">
        <v>65</v>
      </c>
      <c r="S696" s="7" t="s">
        <v>77</v>
      </c>
      <c r="T696" s="7" t="s">
        <v>65</v>
      </c>
      <c r="U696" s="7" t="s">
        <v>427</v>
      </c>
      <c r="V696" s="24">
        <v>137000</v>
      </c>
      <c r="W696" s="11"/>
      <c r="X696" s="11"/>
      <c r="Y696" s="7">
        <v>75</v>
      </c>
      <c r="Z696" s="7">
        <v>0</v>
      </c>
      <c r="AA696" s="29">
        <v>46696</v>
      </c>
      <c r="AB696" s="29">
        <v>6840000</v>
      </c>
      <c r="AC696" s="6"/>
      <c r="AD696" s="6">
        <v>3</v>
      </c>
      <c r="AE696" s="7" t="s">
        <v>11</v>
      </c>
      <c r="AF696" s="21">
        <v>0</v>
      </c>
      <c r="AG696" s="21">
        <v>34250</v>
      </c>
      <c r="AH696" s="15"/>
      <c r="AI696" s="15"/>
      <c r="AJ696" s="7">
        <v>21</v>
      </c>
      <c r="AK696" s="7">
        <v>0</v>
      </c>
      <c r="AL696" s="29">
        <v>1007</v>
      </c>
      <c r="AM696" s="29">
        <v>2594165</v>
      </c>
      <c r="AN696" s="29">
        <v>0</v>
      </c>
      <c r="AO696" s="29">
        <v>280200</v>
      </c>
      <c r="AP696" s="9" t="s">
        <v>5584</v>
      </c>
      <c r="AQ696" s="9">
        <v>32070.94</v>
      </c>
      <c r="AR696" s="11">
        <v>34250</v>
      </c>
    </row>
    <row r="697" spans="1:44" ht="15.6" x14ac:dyDescent="0.3">
      <c r="A697" s="5" t="s">
        <v>5585</v>
      </c>
      <c r="B697" s="6" t="s">
        <v>8</v>
      </c>
      <c r="C697" s="7" t="s">
        <v>57</v>
      </c>
      <c r="D697" s="31">
        <v>41213</v>
      </c>
      <c r="E697" s="7">
        <v>2012</v>
      </c>
      <c r="F697" s="7" t="s">
        <v>5586</v>
      </c>
      <c r="G697" s="7" t="s">
        <v>5587</v>
      </c>
      <c r="H697" s="7" t="s">
        <v>2660</v>
      </c>
      <c r="I697" s="7" t="s">
        <v>173</v>
      </c>
      <c r="J697" s="8">
        <v>1</v>
      </c>
      <c r="K697" s="7" t="s">
        <v>5588</v>
      </c>
      <c r="L697" s="7" t="s">
        <v>72</v>
      </c>
      <c r="M697" s="7" t="s">
        <v>5589</v>
      </c>
      <c r="N697" s="7" t="s">
        <v>5590</v>
      </c>
      <c r="O697" s="7" t="s">
        <v>5591</v>
      </c>
      <c r="P697" s="7" t="s">
        <v>5592</v>
      </c>
      <c r="Q697" s="7">
        <v>541620</v>
      </c>
      <c r="R697" s="7" t="s">
        <v>65</v>
      </c>
      <c r="S697" s="7" t="s">
        <v>728</v>
      </c>
      <c r="T697" s="7" t="s">
        <v>65</v>
      </c>
      <c r="U697" s="7" t="s">
        <v>4600</v>
      </c>
      <c r="V697" s="24">
        <v>50000</v>
      </c>
      <c r="W697" s="11"/>
      <c r="X697" s="11"/>
      <c r="Y697" s="7">
        <v>26</v>
      </c>
      <c r="Z697" s="7">
        <v>57</v>
      </c>
      <c r="AA697" s="29">
        <v>39468</v>
      </c>
      <c r="AB697" s="29">
        <v>5400000</v>
      </c>
      <c r="AC697" s="6"/>
      <c r="AD697" s="6">
        <v>3</v>
      </c>
      <c r="AE697" s="7" t="s">
        <v>11</v>
      </c>
      <c r="AF697" s="21">
        <v>0</v>
      </c>
      <c r="AG697" s="21">
        <v>48500</v>
      </c>
      <c r="AH697" s="15"/>
      <c r="AI697" s="15"/>
      <c r="AJ697" s="7">
        <v>25</v>
      </c>
      <c r="AK697" s="7">
        <v>57</v>
      </c>
      <c r="AL697" s="29">
        <v>902</v>
      </c>
      <c r="AM697" s="29">
        <v>8371118</v>
      </c>
      <c r="AN697" s="29">
        <v>0</v>
      </c>
      <c r="AO697" s="29">
        <v>54495</v>
      </c>
      <c r="AP697" s="9" t="s">
        <v>3746</v>
      </c>
      <c r="AQ697" s="9">
        <v>32441</v>
      </c>
      <c r="AR697" s="11">
        <v>48500</v>
      </c>
    </row>
    <row r="698" spans="1:44" ht="15.6" x14ac:dyDescent="0.3">
      <c r="A698" s="5" t="s">
        <v>5593</v>
      </c>
      <c r="B698" s="6" t="s">
        <v>8</v>
      </c>
      <c r="C698" s="7" t="s">
        <v>57</v>
      </c>
      <c r="D698" s="31">
        <v>41219</v>
      </c>
      <c r="E698" s="7">
        <v>2012</v>
      </c>
      <c r="F698" s="7" t="s">
        <v>5594</v>
      </c>
      <c r="G698" s="7" t="s">
        <v>5595</v>
      </c>
      <c r="H698" s="7" t="s">
        <v>2660</v>
      </c>
      <c r="I698" s="7" t="s">
        <v>1237</v>
      </c>
      <c r="J698" s="8">
        <v>1</v>
      </c>
      <c r="K698" s="7" t="s">
        <v>5532</v>
      </c>
      <c r="L698" s="7" t="s">
        <v>57</v>
      </c>
      <c r="M698" s="7" t="s">
        <v>5596</v>
      </c>
      <c r="N698" s="7" t="s">
        <v>5534</v>
      </c>
      <c r="O698" s="7" t="s">
        <v>5597</v>
      </c>
      <c r="P698" s="7" t="s">
        <v>5598</v>
      </c>
      <c r="Q698" s="7">
        <v>311812</v>
      </c>
      <c r="R698" s="7" t="s">
        <v>65</v>
      </c>
      <c r="S698" s="7" t="s">
        <v>77</v>
      </c>
      <c r="T698" s="7" t="s">
        <v>65</v>
      </c>
      <c r="U698" s="7" t="s">
        <v>427</v>
      </c>
      <c r="V698" s="24">
        <v>70000</v>
      </c>
      <c r="W698" s="11"/>
      <c r="X698" s="11"/>
      <c r="Y698" s="7">
        <v>19</v>
      </c>
      <c r="Z698" s="7">
        <v>0</v>
      </c>
      <c r="AA698" s="29">
        <v>31148</v>
      </c>
      <c r="AB698" s="29">
        <v>584000</v>
      </c>
      <c r="AC698" s="6"/>
      <c r="AD698" s="6">
        <v>3</v>
      </c>
      <c r="AE698" s="7" t="s">
        <v>10</v>
      </c>
      <c r="AF698" s="21">
        <v>0</v>
      </c>
      <c r="AG698" s="21">
        <v>0</v>
      </c>
      <c r="AH698" s="15"/>
      <c r="AI698" s="15"/>
      <c r="AJ698" s="7">
        <v>3</v>
      </c>
      <c r="AK698" s="7">
        <v>0</v>
      </c>
      <c r="AL698" s="29">
        <v>567</v>
      </c>
      <c r="AM698" s="29">
        <v>454000</v>
      </c>
      <c r="AN698" s="29">
        <v>0</v>
      </c>
      <c r="AO698" s="29">
        <v>121067</v>
      </c>
      <c r="AP698" s="9" t="s">
        <v>5599</v>
      </c>
      <c r="AQ698" s="9">
        <v>38297</v>
      </c>
      <c r="AR698" s="11">
        <v>0</v>
      </c>
    </row>
    <row r="699" spans="1:44" ht="15.6" x14ac:dyDescent="0.3">
      <c r="A699" s="5" t="s">
        <v>5600</v>
      </c>
      <c r="B699" s="6" t="s">
        <v>8</v>
      </c>
      <c r="C699" s="7" t="s">
        <v>72</v>
      </c>
      <c r="D699" s="31">
        <v>41232</v>
      </c>
      <c r="E699" s="7">
        <v>2012</v>
      </c>
      <c r="F699" s="7" t="s">
        <v>5601</v>
      </c>
      <c r="G699" s="7" t="s">
        <v>5602</v>
      </c>
      <c r="H699" s="7" t="s">
        <v>72</v>
      </c>
      <c r="I699" s="7" t="s">
        <v>272</v>
      </c>
      <c r="J699" s="8">
        <v>3</v>
      </c>
      <c r="K699" s="7" t="s">
        <v>5603</v>
      </c>
      <c r="L699" s="7" t="s">
        <v>72</v>
      </c>
      <c r="M699" s="7" t="s">
        <v>5604</v>
      </c>
      <c r="N699" s="7" t="s">
        <v>5605</v>
      </c>
      <c r="O699" s="7" t="s">
        <v>5606</v>
      </c>
      <c r="P699" s="7" t="s">
        <v>5607</v>
      </c>
      <c r="Q699" s="7">
        <v>311920</v>
      </c>
      <c r="R699" s="7" t="s">
        <v>65</v>
      </c>
      <c r="S699" s="7" t="s">
        <v>77</v>
      </c>
      <c r="T699" s="7" t="s">
        <v>65</v>
      </c>
      <c r="U699" s="7" t="s">
        <v>2661</v>
      </c>
      <c r="V699" s="24">
        <v>300000</v>
      </c>
      <c r="W699" s="11"/>
      <c r="X699" s="11"/>
      <c r="Y699" s="7">
        <v>180</v>
      </c>
      <c r="Z699" s="7">
        <v>613</v>
      </c>
      <c r="AA699" s="29">
        <v>32656</v>
      </c>
      <c r="AB699" s="29">
        <v>42300000</v>
      </c>
      <c r="AC699" s="6"/>
      <c r="AD699" s="6">
        <v>5</v>
      </c>
      <c r="AE699" s="10" t="s">
        <v>9</v>
      </c>
      <c r="AF699" s="21">
        <v>132000</v>
      </c>
      <c r="AG699" s="21">
        <v>168000</v>
      </c>
      <c r="AH699" s="15"/>
      <c r="AI699" s="15"/>
      <c r="AJ699" s="7">
        <v>147</v>
      </c>
      <c r="AK699" s="7">
        <v>613</v>
      </c>
      <c r="AL699" s="29">
        <v>763</v>
      </c>
      <c r="AM699" s="29">
        <v>27185706</v>
      </c>
      <c r="AN699" s="29">
        <v>0</v>
      </c>
      <c r="AO699" s="29">
        <v>2313500</v>
      </c>
      <c r="AP699" s="9" t="s">
        <v>3746</v>
      </c>
      <c r="AQ699" s="9">
        <v>0</v>
      </c>
      <c r="AR699" s="11">
        <v>168000</v>
      </c>
    </row>
    <row r="700" spans="1:44" ht="15.6" x14ac:dyDescent="0.3">
      <c r="A700" s="5" t="s">
        <v>5608</v>
      </c>
      <c r="B700" s="6" t="s">
        <v>8</v>
      </c>
      <c r="C700" s="7" t="s">
        <v>57</v>
      </c>
      <c r="D700" s="31">
        <v>41232</v>
      </c>
      <c r="E700" s="7">
        <v>2012</v>
      </c>
      <c r="F700" s="7" t="s">
        <v>5609</v>
      </c>
      <c r="G700" s="7" t="s">
        <v>5610</v>
      </c>
      <c r="H700" s="7" t="s">
        <v>2660</v>
      </c>
      <c r="I700" s="7" t="s">
        <v>510</v>
      </c>
      <c r="J700" s="8">
        <v>3</v>
      </c>
      <c r="K700" s="7" t="s">
        <v>5611</v>
      </c>
      <c r="L700" s="7" t="s">
        <v>72</v>
      </c>
      <c r="M700" s="7" t="s">
        <v>5612</v>
      </c>
      <c r="N700" s="7" t="s">
        <v>5613</v>
      </c>
      <c r="O700" s="7" t="s">
        <v>5614</v>
      </c>
      <c r="P700" s="7" t="s">
        <v>5615</v>
      </c>
      <c r="Q700" s="7">
        <v>333611</v>
      </c>
      <c r="R700" s="7" t="s">
        <v>65</v>
      </c>
      <c r="S700" s="7" t="s">
        <v>77</v>
      </c>
      <c r="T700" s="7" t="s">
        <v>65</v>
      </c>
      <c r="U700" s="7" t="s">
        <v>427</v>
      </c>
      <c r="V700" s="24">
        <v>188000</v>
      </c>
      <c r="W700" s="11"/>
      <c r="X700" s="11"/>
      <c r="Y700" s="7">
        <v>50</v>
      </c>
      <c r="Z700" s="7">
        <v>145</v>
      </c>
      <c r="AA700" s="29">
        <v>44148</v>
      </c>
      <c r="AB700" s="29">
        <v>29700000</v>
      </c>
      <c r="AC700" s="6"/>
      <c r="AD700" s="6">
        <v>3</v>
      </c>
      <c r="AE700" s="7" t="s">
        <v>10</v>
      </c>
      <c r="AF700" s="21">
        <v>0</v>
      </c>
      <c r="AG700" s="21">
        <v>0</v>
      </c>
      <c r="AH700" s="15"/>
      <c r="AI700" s="15"/>
      <c r="AJ700" s="7">
        <v>0</v>
      </c>
      <c r="AK700" s="7">
        <v>145</v>
      </c>
      <c r="AL700" s="29">
        <v>1012</v>
      </c>
      <c r="AM700" s="29">
        <v>8598000</v>
      </c>
      <c r="AN700" s="29">
        <v>0</v>
      </c>
      <c r="AO700" s="29">
        <v>188000</v>
      </c>
      <c r="AP700" s="9" t="s">
        <v>68</v>
      </c>
      <c r="AQ700" s="9">
        <v>0</v>
      </c>
      <c r="AR700" s="11">
        <v>0</v>
      </c>
    </row>
    <row r="701" spans="1:44" ht="15.6" x14ac:dyDescent="0.3">
      <c r="A701" s="5" t="s">
        <v>5616</v>
      </c>
      <c r="B701" s="6" t="s">
        <v>8</v>
      </c>
      <c r="C701" s="7" t="s">
        <v>57</v>
      </c>
      <c r="D701" s="31">
        <v>41254</v>
      </c>
      <c r="E701" s="7">
        <v>2012</v>
      </c>
      <c r="F701" s="7" t="s">
        <v>5617</v>
      </c>
      <c r="G701" s="7" t="s">
        <v>5618</v>
      </c>
      <c r="H701" s="7" t="s">
        <v>2660</v>
      </c>
      <c r="I701" s="7" t="s">
        <v>402</v>
      </c>
      <c r="J701" s="8">
        <v>3</v>
      </c>
      <c r="K701" s="7" t="s">
        <v>5619</v>
      </c>
      <c r="L701" s="7" t="s">
        <v>57</v>
      </c>
      <c r="M701" s="7" t="s">
        <v>5620</v>
      </c>
      <c r="N701" s="7" t="s">
        <v>5621</v>
      </c>
      <c r="O701" s="7" t="s">
        <v>5622</v>
      </c>
      <c r="P701" s="7" t="s">
        <v>5623</v>
      </c>
      <c r="Q701" s="7">
        <v>336413</v>
      </c>
      <c r="R701" s="7" t="s">
        <v>65</v>
      </c>
      <c r="S701" s="7" t="s">
        <v>77</v>
      </c>
      <c r="T701" s="7" t="s">
        <v>65</v>
      </c>
      <c r="U701" s="7" t="s">
        <v>427</v>
      </c>
      <c r="V701" s="24">
        <v>12500</v>
      </c>
      <c r="W701" s="11"/>
      <c r="X701" s="11"/>
      <c r="Y701" s="7">
        <v>32</v>
      </c>
      <c r="Z701" s="7">
        <v>0</v>
      </c>
      <c r="AA701" s="29">
        <v>45240</v>
      </c>
      <c r="AB701" s="29">
        <v>2070000</v>
      </c>
      <c r="AC701" s="6"/>
      <c r="AD701" s="6">
        <v>3</v>
      </c>
      <c r="AE701" s="7" t="s">
        <v>11</v>
      </c>
      <c r="AF701" s="21">
        <v>0</v>
      </c>
      <c r="AG701" s="21">
        <v>9000</v>
      </c>
      <c r="AH701" s="15"/>
      <c r="AI701" s="15"/>
      <c r="AJ701" s="7">
        <v>23</v>
      </c>
      <c r="AK701" s="7">
        <v>0</v>
      </c>
      <c r="AL701" s="29">
        <v>1109</v>
      </c>
      <c r="AM701" s="29">
        <v>2362425</v>
      </c>
      <c r="AN701" s="29">
        <v>0</v>
      </c>
      <c r="AO701" s="29">
        <v>20000</v>
      </c>
      <c r="AP701" s="9" t="s">
        <v>68</v>
      </c>
      <c r="AQ701" s="9">
        <v>8491</v>
      </c>
      <c r="AR701" s="11">
        <v>9000</v>
      </c>
    </row>
    <row r="702" spans="1:44" ht="15.6" x14ac:dyDescent="0.3">
      <c r="A702" s="5" t="s">
        <v>5624</v>
      </c>
      <c r="B702" s="6" t="s">
        <v>8</v>
      </c>
      <c r="C702" s="7" t="s">
        <v>57</v>
      </c>
      <c r="D702" s="31">
        <v>41255</v>
      </c>
      <c r="E702" s="7">
        <v>2012</v>
      </c>
      <c r="F702" s="7" t="s">
        <v>5625</v>
      </c>
      <c r="G702" s="7" t="s">
        <v>5626</v>
      </c>
      <c r="H702" s="7" t="s">
        <v>2660</v>
      </c>
      <c r="I702" s="7" t="s">
        <v>375</v>
      </c>
      <c r="J702" s="8">
        <v>2</v>
      </c>
      <c r="K702" s="7" t="s">
        <v>5627</v>
      </c>
      <c r="L702" s="7" t="s">
        <v>72</v>
      </c>
      <c r="M702" s="7" t="s">
        <v>5628</v>
      </c>
      <c r="N702" s="7" t="s">
        <v>5629</v>
      </c>
      <c r="O702" s="7" t="s">
        <v>5630</v>
      </c>
      <c r="P702" s="7" t="s">
        <v>5631</v>
      </c>
      <c r="Q702" s="7">
        <v>331422</v>
      </c>
      <c r="R702" s="7" t="s">
        <v>65</v>
      </c>
      <c r="S702" s="7" t="s">
        <v>77</v>
      </c>
      <c r="T702" s="7" t="s">
        <v>65</v>
      </c>
      <c r="U702" s="7" t="s">
        <v>427</v>
      </c>
      <c r="V702" s="24">
        <v>100000</v>
      </c>
      <c r="W702" s="11"/>
      <c r="X702" s="11"/>
      <c r="Y702" s="7">
        <v>60</v>
      </c>
      <c r="Z702" s="7">
        <v>136</v>
      </c>
      <c r="AA702" s="29">
        <v>39728</v>
      </c>
      <c r="AB702" s="29">
        <v>2800000</v>
      </c>
      <c r="AC702" s="6"/>
      <c r="AD702" s="6">
        <v>3</v>
      </c>
      <c r="AE702" s="7" t="s">
        <v>10</v>
      </c>
      <c r="AF702" s="21">
        <v>0</v>
      </c>
      <c r="AG702" s="21">
        <v>0</v>
      </c>
      <c r="AH702" s="15"/>
      <c r="AI702" s="15"/>
      <c r="AJ702" s="7">
        <v>6</v>
      </c>
      <c r="AK702" s="7">
        <v>136</v>
      </c>
      <c r="AL702" s="29">
        <v>1180</v>
      </c>
      <c r="AM702" s="29">
        <v>233000</v>
      </c>
      <c r="AN702" s="29">
        <v>0</v>
      </c>
      <c r="AO702" s="29">
        <v>100000</v>
      </c>
      <c r="AP702" s="9" t="s">
        <v>68</v>
      </c>
      <c r="AQ702" s="9">
        <v>0</v>
      </c>
      <c r="AR702" s="11">
        <v>0</v>
      </c>
    </row>
    <row r="703" spans="1:44" ht="15.6" x14ac:dyDescent="0.3">
      <c r="A703" s="5" t="s">
        <v>5632</v>
      </c>
      <c r="B703" s="6" t="s">
        <v>8</v>
      </c>
      <c r="C703" s="7" t="s">
        <v>57</v>
      </c>
      <c r="D703" s="31">
        <v>41256</v>
      </c>
      <c r="E703" s="7">
        <v>2012</v>
      </c>
      <c r="F703" s="7" t="s">
        <v>5633</v>
      </c>
      <c r="G703" s="7" t="s">
        <v>5634</v>
      </c>
      <c r="H703" s="7" t="s">
        <v>2660</v>
      </c>
      <c r="I703" s="7" t="s">
        <v>98</v>
      </c>
      <c r="J703" s="8">
        <v>1</v>
      </c>
      <c r="K703" s="7" t="s">
        <v>5635</v>
      </c>
      <c r="L703" s="7" t="s">
        <v>72</v>
      </c>
      <c r="M703" s="7" t="s">
        <v>5636</v>
      </c>
      <c r="N703" s="7" t="s">
        <v>5637</v>
      </c>
      <c r="O703" s="7" t="s">
        <v>5638</v>
      </c>
      <c r="P703" s="7" t="s">
        <v>5639</v>
      </c>
      <c r="Q703" s="7">
        <v>325910</v>
      </c>
      <c r="R703" s="7" t="s">
        <v>65</v>
      </c>
      <c r="S703" s="7" t="s">
        <v>77</v>
      </c>
      <c r="T703" s="7" t="s">
        <v>65</v>
      </c>
      <c r="U703" s="7" t="s">
        <v>427</v>
      </c>
      <c r="V703" s="24">
        <v>36000</v>
      </c>
      <c r="W703" s="11"/>
      <c r="X703" s="11"/>
      <c r="Y703" s="7">
        <v>16</v>
      </c>
      <c r="Z703" s="7">
        <v>112</v>
      </c>
      <c r="AA703" s="29">
        <v>23712</v>
      </c>
      <c r="AB703" s="29">
        <v>2700000</v>
      </c>
      <c r="AC703" s="6"/>
      <c r="AD703" s="6">
        <v>3</v>
      </c>
      <c r="AE703" s="7" t="s">
        <v>10</v>
      </c>
      <c r="AF703" s="21">
        <v>0</v>
      </c>
      <c r="AG703" s="21">
        <v>0</v>
      </c>
      <c r="AH703" s="15"/>
      <c r="AI703" s="15"/>
      <c r="AJ703" s="7">
        <v>18</v>
      </c>
      <c r="AK703" s="7">
        <v>112</v>
      </c>
      <c r="AL703" s="29">
        <v>807</v>
      </c>
      <c r="AM703" s="29">
        <v>1000000</v>
      </c>
      <c r="AN703" s="29">
        <v>0</v>
      </c>
      <c r="AO703" s="29">
        <v>37000</v>
      </c>
      <c r="AP703" s="9" t="s">
        <v>5640</v>
      </c>
      <c r="AQ703" s="9">
        <v>16000</v>
      </c>
      <c r="AR703" s="11">
        <v>0</v>
      </c>
    </row>
    <row r="704" spans="1:44" ht="15.6" x14ac:dyDescent="0.3">
      <c r="A704" s="5" t="s">
        <v>5641</v>
      </c>
      <c r="B704" s="6" t="s">
        <v>8</v>
      </c>
      <c r="C704" s="7" t="s">
        <v>72</v>
      </c>
      <c r="D704" s="31">
        <v>41262</v>
      </c>
      <c r="E704" s="7">
        <v>2012</v>
      </c>
      <c r="F704" s="7" t="s">
        <v>5642</v>
      </c>
      <c r="G704" s="7" t="s">
        <v>5643</v>
      </c>
      <c r="H704" s="7" t="s">
        <v>57</v>
      </c>
      <c r="I704" s="7" t="s">
        <v>190</v>
      </c>
      <c r="J704" s="8">
        <v>1</v>
      </c>
      <c r="K704" s="7" t="s">
        <v>5644</v>
      </c>
      <c r="L704" s="7" t="s">
        <v>57</v>
      </c>
      <c r="M704" s="7" t="s">
        <v>5645</v>
      </c>
      <c r="N704" s="7">
        <v>27823</v>
      </c>
      <c r="O704" s="7" t="s">
        <v>5646</v>
      </c>
      <c r="P704" s="7" t="s">
        <v>5647</v>
      </c>
      <c r="Q704" s="7">
        <v>321113</v>
      </c>
      <c r="R704" s="7" t="s">
        <v>65</v>
      </c>
      <c r="S704" s="7" t="s">
        <v>77</v>
      </c>
      <c r="T704" s="7" t="s">
        <v>65</v>
      </c>
      <c r="U704" s="7" t="s">
        <v>132</v>
      </c>
      <c r="V704" s="24">
        <v>750000</v>
      </c>
      <c r="W704" s="11"/>
      <c r="X704" s="11"/>
      <c r="Y704" s="7">
        <v>315</v>
      </c>
      <c r="Z704" s="7">
        <v>0</v>
      </c>
      <c r="AA704" s="29">
        <v>29328</v>
      </c>
      <c r="AB704" s="29">
        <v>99000000</v>
      </c>
      <c r="AC704" s="6"/>
      <c r="AD704" s="6">
        <v>3</v>
      </c>
      <c r="AE704" s="7" t="s">
        <v>10</v>
      </c>
      <c r="AF704" s="21">
        <v>0</v>
      </c>
      <c r="AG704" s="21">
        <v>0</v>
      </c>
      <c r="AH704" s="15"/>
      <c r="AI704" s="15"/>
      <c r="AJ704" s="7">
        <v>0</v>
      </c>
      <c r="AK704" s="7">
        <v>0</v>
      </c>
      <c r="AL704" s="29">
        <v>0</v>
      </c>
      <c r="AM704" s="29">
        <v>0</v>
      </c>
      <c r="AN704" s="29">
        <v>0</v>
      </c>
      <c r="AO704" s="29">
        <v>9830000</v>
      </c>
      <c r="AP704" s="9" t="s">
        <v>5410</v>
      </c>
      <c r="AQ704" s="9">
        <v>1550000</v>
      </c>
      <c r="AR704" s="11">
        <v>0</v>
      </c>
    </row>
    <row r="705" spans="1:44" ht="15.6" x14ac:dyDescent="0.3">
      <c r="A705" s="5" t="s">
        <v>5648</v>
      </c>
      <c r="B705" s="6" t="s">
        <v>8</v>
      </c>
      <c r="C705" s="7" t="s">
        <v>57</v>
      </c>
      <c r="D705" s="31">
        <v>41262</v>
      </c>
      <c r="E705" s="7">
        <v>2012</v>
      </c>
      <c r="F705" s="7" t="s">
        <v>5649</v>
      </c>
      <c r="G705" s="7" t="s">
        <v>5650</v>
      </c>
      <c r="H705" s="7" t="s">
        <v>2660</v>
      </c>
      <c r="I705" s="7" t="s">
        <v>510</v>
      </c>
      <c r="J705" s="8">
        <v>1</v>
      </c>
      <c r="K705" s="7" t="s">
        <v>5651</v>
      </c>
      <c r="L705" s="7" t="s">
        <v>57</v>
      </c>
      <c r="M705" s="7" t="s">
        <v>5652</v>
      </c>
      <c r="N705" s="7" t="s">
        <v>5653</v>
      </c>
      <c r="O705" s="7" t="s">
        <v>5654</v>
      </c>
      <c r="P705" s="7" t="s">
        <v>2660</v>
      </c>
      <c r="Q705" s="7">
        <v>336360</v>
      </c>
      <c r="R705" s="7" t="s">
        <v>65</v>
      </c>
      <c r="S705" s="7" t="s">
        <v>77</v>
      </c>
      <c r="T705" s="7" t="s">
        <v>65</v>
      </c>
      <c r="U705" s="7" t="s">
        <v>2661</v>
      </c>
      <c r="V705" s="24">
        <v>130000</v>
      </c>
      <c r="W705" s="11"/>
      <c r="X705" s="11"/>
      <c r="Y705" s="7">
        <v>33</v>
      </c>
      <c r="Z705" s="7">
        <v>0</v>
      </c>
      <c r="AA705" s="29">
        <v>50440</v>
      </c>
      <c r="AB705" s="29">
        <v>5490000</v>
      </c>
      <c r="AC705" s="6"/>
      <c r="AD705" s="6">
        <v>3</v>
      </c>
      <c r="AE705" s="7" t="s">
        <v>11</v>
      </c>
      <c r="AF705" s="21">
        <v>0</v>
      </c>
      <c r="AG705" s="21">
        <v>65000</v>
      </c>
      <c r="AH705" s="15"/>
      <c r="AI705" s="15"/>
      <c r="AJ705" s="7">
        <v>22</v>
      </c>
      <c r="AK705" s="7">
        <v>0</v>
      </c>
      <c r="AL705" s="29">
        <v>1052</v>
      </c>
      <c r="AM705" s="29">
        <v>6509976</v>
      </c>
      <c r="AN705" s="29">
        <v>0</v>
      </c>
      <c r="AO705" s="29">
        <v>684376</v>
      </c>
      <c r="AP705" s="9" t="s">
        <v>5655</v>
      </c>
      <c r="AQ705" s="9">
        <v>87484</v>
      </c>
      <c r="AR705" s="11">
        <v>65000</v>
      </c>
    </row>
    <row r="706" spans="1:44" ht="15.6" x14ac:dyDescent="0.3">
      <c r="A706" s="5" t="s">
        <v>5656</v>
      </c>
      <c r="B706" s="6" t="s">
        <v>8</v>
      </c>
      <c r="C706" s="7" t="s">
        <v>72</v>
      </c>
      <c r="D706" s="31">
        <v>41262</v>
      </c>
      <c r="E706" s="7">
        <v>2012</v>
      </c>
      <c r="F706" s="7" t="s">
        <v>731</v>
      </c>
      <c r="G706" s="7" t="s">
        <v>5657</v>
      </c>
      <c r="H706" s="7" t="s">
        <v>57</v>
      </c>
      <c r="I706" s="7" t="s">
        <v>690</v>
      </c>
      <c r="J706" s="8">
        <v>3</v>
      </c>
      <c r="K706" s="7" t="s">
        <v>5658</v>
      </c>
      <c r="L706" s="7" t="s">
        <v>57</v>
      </c>
      <c r="M706" s="7" t="s">
        <v>5659</v>
      </c>
      <c r="N706" s="7" t="s">
        <v>3984</v>
      </c>
      <c r="O706" s="7" t="s">
        <v>5660</v>
      </c>
      <c r="P706" s="7" t="s">
        <v>3986</v>
      </c>
      <c r="Q706" s="7">
        <v>311999</v>
      </c>
      <c r="R706" s="7" t="s">
        <v>65</v>
      </c>
      <c r="S706" s="7" t="s">
        <v>77</v>
      </c>
      <c r="T706" s="7" t="s">
        <v>65</v>
      </c>
      <c r="U706" s="7" t="s">
        <v>427</v>
      </c>
      <c r="V706" s="24">
        <v>1000000</v>
      </c>
      <c r="W706" s="11"/>
      <c r="X706" s="11"/>
      <c r="Y706" s="7">
        <v>444</v>
      </c>
      <c r="Z706" s="7">
        <v>0</v>
      </c>
      <c r="AA706" s="29">
        <v>36192</v>
      </c>
      <c r="AB706" s="29">
        <v>117000000</v>
      </c>
      <c r="AC706" s="6"/>
      <c r="AD706" s="6">
        <v>3</v>
      </c>
      <c r="AE706" s="7" t="s">
        <v>11</v>
      </c>
      <c r="AF706" s="21">
        <v>0</v>
      </c>
      <c r="AG706" s="21">
        <v>1000000</v>
      </c>
      <c r="AH706" s="15"/>
      <c r="AI706" s="15"/>
      <c r="AJ706" s="7">
        <v>493</v>
      </c>
      <c r="AK706" s="7">
        <v>0</v>
      </c>
      <c r="AL706" s="29">
        <v>1059</v>
      </c>
      <c r="AM706" s="29">
        <v>143741106</v>
      </c>
      <c r="AN706" s="29">
        <v>0</v>
      </c>
      <c r="AO706" s="29">
        <v>4216661</v>
      </c>
      <c r="AP706" s="9" t="s">
        <v>5661</v>
      </c>
      <c r="AQ706" s="9">
        <v>1108324</v>
      </c>
      <c r="AR706" s="11">
        <v>1000000</v>
      </c>
    </row>
    <row r="707" spans="1:44" ht="15.6" x14ac:dyDescent="0.3">
      <c r="A707" s="5" t="s">
        <v>5662</v>
      </c>
      <c r="B707" s="6" t="s">
        <v>8</v>
      </c>
      <c r="C707" s="7" t="s">
        <v>57</v>
      </c>
      <c r="D707" s="31">
        <v>41271</v>
      </c>
      <c r="E707" s="7">
        <v>2012</v>
      </c>
      <c r="F707" s="7" t="s">
        <v>5663</v>
      </c>
      <c r="G707" s="7" t="s">
        <v>5664</v>
      </c>
      <c r="H707" s="7" t="s">
        <v>2660</v>
      </c>
      <c r="I707" s="7" t="s">
        <v>1642</v>
      </c>
      <c r="J707" s="8">
        <v>2</v>
      </c>
      <c r="K707" s="7" t="s">
        <v>5665</v>
      </c>
      <c r="L707" s="7" t="s">
        <v>57</v>
      </c>
      <c r="M707" s="7" t="s">
        <v>5666</v>
      </c>
      <c r="N707" s="7">
        <v>27880</v>
      </c>
      <c r="O707" s="7" t="s">
        <v>5667</v>
      </c>
      <c r="P707" s="7" t="s">
        <v>5668</v>
      </c>
      <c r="Q707" s="7">
        <v>321999</v>
      </c>
      <c r="R707" s="7" t="s">
        <v>65</v>
      </c>
      <c r="S707" s="7" t="s">
        <v>77</v>
      </c>
      <c r="T707" s="7" t="s">
        <v>65</v>
      </c>
      <c r="U707" s="7" t="s">
        <v>427</v>
      </c>
      <c r="V707" s="24">
        <v>100000</v>
      </c>
      <c r="W707" s="11"/>
      <c r="X707" s="11"/>
      <c r="Y707" s="7">
        <v>29</v>
      </c>
      <c r="Z707" s="7">
        <v>0</v>
      </c>
      <c r="AA707" s="29">
        <v>40560</v>
      </c>
      <c r="AB707" s="29">
        <v>53512000</v>
      </c>
      <c r="AC707" s="6"/>
      <c r="AD707" s="6">
        <v>3</v>
      </c>
      <c r="AE707" s="7" t="s">
        <v>10</v>
      </c>
      <c r="AF707" s="21">
        <v>0</v>
      </c>
      <c r="AG707" s="21">
        <v>0</v>
      </c>
      <c r="AH707" s="15"/>
      <c r="AI707" s="15"/>
      <c r="AJ707" s="7">
        <v>0</v>
      </c>
      <c r="AK707" s="7">
        <v>0</v>
      </c>
      <c r="AL707" s="29">
        <v>0</v>
      </c>
      <c r="AM707" s="29">
        <v>350000</v>
      </c>
      <c r="AN707" s="29">
        <v>0</v>
      </c>
      <c r="AO707" s="29">
        <v>200000</v>
      </c>
      <c r="AP707" s="9" t="s">
        <v>68</v>
      </c>
      <c r="AQ707" s="9">
        <v>50000</v>
      </c>
      <c r="AR707" s="11">
        <v>0</v>
      </c>
    </row>
    <row r="708" spans="1:44" ht="15.6" x14ac:dyDescent="0.3">
      <c r="A708" s="5" t="s">
        <v>5669</v>
      </c>
      <c r="B708" s="6" t="s">
        <v>8</v>
      </c>
      <c r="C708" s="7" t="s">
        <v>57</v>
      </c>
      <c r="D708" s="31">
        <v>41271</v>
      </c>
      <c r="E708" s="7">
        <v>2012</v>
      </c>
      <c r="F708" s="7" t="s">
        <v>5670</v>
      </c>
      <c r="G708" s="7" t="s">
        <v>5671</v>
      </c>
      <c r="H708" s="7" t="s">
        <v>2660</v>
      </c>
      <c r="I708" s="7" t="s">
        <v>3417</v>
      </c>
      <c r="J708" s="8">
        <v>3</v>
      </c>
      <c r="K708" s="7" t="s">
        <v>5672</v>
      </c>
      <c r="L708" s="7" t="s">
        <v>72</v>
      </c>
      <c r="M708" s="7" t="s">
        <v>5673</v>
      </c>
      <c r="N708" s="7" t="s">
        <v>5674</v>
      </c>
      <c r="O708" s="7" t="s">
        <v>5675</v>
      </c>
      <c r="P708" s="7" t="s">
        <v>5676</v>
      </c>
      <c r="Q708" s="7">
        <v>313230</v>
      </c>
      <c r="R708" s="7" t="s">
        <v>65</v>
      </c>
      <c r="S708" s="7" t="s">
        <v>77</v>
      </c>
      <c r="T708" s="7" t="s">
        <v>65</v>
      </c>
      <c r="U708" s="7" t="s">
        <v>67</v>
      </c>
      <c r="V708" s="24">
        <v>50000</v>
      </c>
      <c r="W708" s="11"/>
      <c r="X708" s="11"/>
      <c r="Y708" s="7">
        <v>23</v>
      </c>
      <c r="Z708" s="7">
        <v>67</v>
      </c>
      <c r="AA708" s="29">
        <v>29276</v>
      </c>
      <c r="AB708" s="29">
        <v>6480000</v>
      </c>
      <c r="AC708" s="6"/>
      <c r="AD708" s="6">
        <v>3</v>
      </c>
      <c r="AE708" s="7" t="s">
        <v>11</v>
      </c>
      <c r="AF708" s="21">
        <v>0</v>
      </c>
      <c r="AG708" s="21">
        <v>37000</v>
      </c>
      <c r="AH708" s="15"/>
      <c r="AI708" s="15"/>
      <c r="AJ708" s="7">
        <v>17</v>
      </c>
      <c r="AK708" s="7">
        <v>67</v>
      </c>
      <c r="AL708" s="29">
        <v>929</v>
      </c>
      <c r="AM708" s="29">
        <v>9605261</v>
      </c>
      <c r="AN708" s="29">
        <v>0</v>
      </c>
      <c r="AO708" s="29">
        <v>113020</v>
      </c>
      <c r="AP708" s="9" t="s">
        <v>2749</v>
      </c>
      <c r="AQ708" s="9">
        <v>55490</v>
      </c>
      <c r="AR708" s="11">
        <v>37000</v>
      </c>
    </row>
    <row r="709" spans="1:44" ht="15.6" x14ac:dyDescent="0.3">
      <c r="A709" s="5" t="s">
        <v>5677</v>
      </c>
      <c r="B709" s="6" t="s">
        <v>8</v>
      </c>
      <c r="C709" s="7" t="s">
        <v>57</v>
      </c>
      <c r="D709" s="31">
        <v>41274</v>
      </c>
      <c r="E709" s="7">
        <v>2012</v>
      </c>
      <c r="F709" s="7" t="s">
        <v>5678</v>
      </c>
      <c r="G709" s="7" t="s">
        <v>5679</v>
      </c>
      <c r="H709" s="7" t="s">
        <v>2660</v>
      </c>
      <c r="I709" s="7" t="s">
        <v>90</v>
      </c>
      <c r="J709" s="8">
        <v>2</v>
      </c>
      <c r="K709" s="7" t="s">
        <v>5680</v>
      </c>
      <c r="L709" s="7" t="s">
        <v>72</v>
      </c>
      <c r="M709" s="7" t="s">
        <v>5681</v>
      </c>
      <c r="N709" s="7" t="s">
        <v>5682</v>
      </c>
      <c r="O709" s="7" t="s">
        <v>5683</v>
      </c>
      <c r="P709" s="7" t="s">
        <v>5684</v>
      </c>
      <c r="Q709" s="7">
        <v>335313</v>
      </c>
      <c r="R709" s="7" t="s">
        <v>65</v>
      </c>
      <c r="S709" s="7" t="s">
        <v>77</v>
      </c>
      <c r="T709" s="7" t="s">
        <v>65</v>
      </c>
      <c r="U709" s="7" t="s">
        <v>3745</v>
      </c>
      <c r="V709" s="24">
        <v>60000</v>
      </c>
      <c r="W709" s="11"/>
      <c r="X709" s="11"/>
      <c r="Y709" s="7">
        <v>26</v>
      </c>
      <c r="Z709" s="7">
        <v>56</v>
      </c>
      <c r="AA709" s="29">
        <v>38688</v>
      </c>
      <c r="AB709" s="29">
        <v>945000</v>
      </c>
      <c r="AC709" s="6"/>
      <c r="AD709" s="6">
        <v>3</v>
      </c>
      <c r="AE709" s="7" t="s">
        <v>11</v>
      </c>
      <c r="AF709" s="21">
        <v>0</v>
      </c>
      <c r="AG709" s="21">
        <v>30000</v>
      </c>
      <c r="AH709" s="15"/>
      <c r="AI709" s="15"/>
      <c r="AJ709" s="7">
        <v>22</v>
      </c>
      <c r="AK709" s="7">
        <v>56</v>
      </c>
      <c r="AL709" s="29">
        <v>1067</v>
      </c>
      <c r="AM709" s="29">
        <v>706962</v>
      </c>
      <c r="AN709" s="29">
        <v>0</v>
      </c>
      <c r="AO709" s="29">
        <v>64280</v>
      </c>
      <c r="AP709" s="9" t="s">
        <v>68</v>
      </c>
      <c r="AQ709" s="9">
        <v>30000</v>
      </c>
      <c r="AR709" s="11">
        <v>30000</v>
      </c>
    </row>
    <row r="710" spans="1:44" ht="15.6" x14ac:dyDescent="0.3">
      <c r="A710" s="12" t="s">
        <v>5685</v>
      </c>
      <c r="B710" s="6" t="s">
        <v>135</v>
      </c>
      <c r="C710" s="6" t="s">
        <v>57</v>
      </c>
      <c r="D710" s="32">
        <v>40911</v>
      </c>
      <c r="E710" s="6">
        <v>2012</v>
      </c>
      <c r="F710" s="6" t="s">
        <v>5686</v>
      </c>
      <c r="G710" s="6" t="s">
        <v>5687</v>
      </c>
      <c r="H710" s="6" t="s">
        <v>72</v>
      </c>
      <c r="I710" s="6" t="s">
        <v>5688</v>
      </c>
      <c r="J710" s="6">
        <v>1</v>
      </c>
      <c r="K710" s="6"/>
      <c r="L710" s="6" t="s">
        <v>137</v>
      </c>
      <c r="M710" s="6" t="s">
        <v>5689</v>
      </c>
      <c r="N710" s="6">
        <v>28585</v>
      </c>
      <c r="O710" s="6" t="s">
        <v>5690</v>
      </c>
      <c r="P710" s="6"/>
      <c r="Q710" s="6">
        <v>541512</v>
      </c>
      <c r="R710" s="6" t="s">
        <v>143</v>
      </c>
      <c r="S710" s="6" t="s">
        <v>728</v>
      </c>
      <c r="T710" s="6" t="s">
        <v>143</v>
      </c>
      <c r="U710" s="6" t="s">
        <v>5691</v>
      </c>
      <c r="V710" s="26">
        <v>380000</v>
      </c>
      <c r="W710" s="11" t="s">
        <v>137</v>
      </c>
      <c r="X710" s="11" t="s">
        <v>137</v>
      </c>
      <c r="Y710" s="6">
        <v>38</v>
      </c>
      <c r="Z710" s="6">
        <v>18</v>
      </c>
      <c r="AA710" s="15" t="s">
        <v>143</v>
      </c>
      <c r="AB710" s="15" t="s">
        <v>143</v>
      </c>
      <c r="AC710" s="6" t="s">
        <v>137</v>
      </c>
      <c r="AD710" s="6" t="s">
        <v>137</v>
      </c>
      <c r="AE710" s="6" t="s">
        <v>11</v>
      </c>
      <c r="AF710" s="22">
        <v>0</v>
      </c>
      <c r="AG710" s="22">
        <v>355679.33</v>
      </c>
      <c r="AH710" s="15" t="s">
        <v>137</v>
      </c>
      <c r="AI710" s="15" t="s">
        <v>137</v>
      </c>
      <c r="AJ710" s="6" t="s">
        <v>143</v>
      </c>
      <c r="AK710" s="6" t="s">
        <v>143</v>
      </c>
      <c r="AL710" s="15" t="s">
        <v>143</v>
      </c>
      <c r="AM710" s="15" t="s">
        <v>143</v>
      </c>
      <c r="AN710" s="15" t="s">
        <v>5692</v>
      </c>
      <c r="AO710" s="15">
        <v>13750</v>
      </c>
      <c r="AP710" s="6" t="s">
        <v>5693</v>
      </c>
      <c r="AQ710" s="11" t="s">
        <v>5694</v>
      </c>
      <c r="AR710" s="11">
        <v>355679.33</v>
      </c>
    </row>
    <row r="711" spans="1:44" ht="15.6" x14ac:dyDescent="0.3">
      <c r="A711" s="12" t="s">
        <v>5695</v>
      </c>
      <c r="B711" s="6" t="s">
        <v>135</v>
      </c>
      <c r="C711" s="6" t="s">
        <v>57</v>
      </c>
      <c r="D711" s="32">
        <v>40912</v>
      </c>
      <c r="E711" s="6">
        <v>2012</v>
      </c>
      <c r="F711" s="6" t="s">
        <v>5696</v>
      </c>
      <c r="G711" s="6" t="s">
        <v>5697</v>
      </c>
      <c r="H711" s="6" t="s">
        <v>57</v>
      </c>
      <c r="I711" s="6" t="s">
        <v>2385</v>
      </c>
      <c r="J711" s="6">
        <v>1</v>
      </c>
      <c r="K711" s="6"/>
      <c r="L711" s="6" t="s">
        <v>137</v>
      </c>
      <c r="M711" s="6" t="s">
        <v>5698</v>
      </c>
      <c r="N711" s="6">
        <v>28043</v>
      </c>
      <c r="O711" s="6" t="s">
        <v>5699</v>
      </c>
      <c r="P711" s="6"/>
      <c r="Q711" s="6">
        <v>331492</v>
      </c>
      <c r="R711" s="6" t="s">
        <v>143</v>
      </c>
      <c r="S711" s="6" t="s">
        <v>77</v>
      </c>
      <c r="T711" s="6" t="s">
        <v>143</v>
      </c>
      <c r="U711" s="6" t="s">
        <v>5691</v>
      </c>
      <c r="V711" s="26">
        <v>500000</v>
      </c>
      <c r="W711" s="11" t="s">
        <v>137</v>
      </c>
      <c r="X711" s="11" t="s">
        <v>137</v>
      </c>
      <c r="Y711" s="6">
        <v>250</v>
      </c>
      <c r="Z711" s="6" t="s">
        <v>143</v>
      </c>
      <c r="AA711" s="15" t="s">
        <v>143</v>
      </c>
      <c r="AB711" s="15" t="s">
        <v>143</v>
      </c>
      <c r="AC711" s="6" t="s">
        <v>137</v>
      </c>
      <c r="AD711" s="6" t="s">
        <v>137</v>
      </c>
      <c r="AE711" s="6" t="s">
        <v>11</v>
      </c>
      <c r="AF711" s="22">
        <v>0</v>
      </c>
      <c r="AG711" s="22">
        <v>500000</v>
      </c>
      <c r="AH711" s="15" t="s">
        <v>137</v>
      </c>
      <c r="AI711" s="15" t="s">
        <v>137</v>
      </c>
      <c r="AJ711" s="6" t="s">
        <v>143</v>
      </c>
      <c r="AK711" s="6" t="s">
        <v>143</v>
      </c>
      <c r="AL711" s="15" t="s">
        <v>143</v>
      </c>
      <c r="AM711" s="15" t="s">
        <v>143</v>
      </c>
      <c r="AN711" s="15" t="s">
        <v>5692</v>
      </c>
      <c r="AO711" s="15">
        <v>50000</v>
      </c>
      <c r="AP711" s="6" t="s">
        <v>5693</v>
      </c>
      <c r="AQ711" s="11" t="s">
        <v>5694</v>
      </c>
      <c r="AR711" s="11">
        <v>500000</v>
      </c>
    </row>
    <row r="712" spans="1:44" ht="15.6" x14ac:dyDescent="0.3">
      <c r="A712" s="12" t="s">
        <v>5700</v>
      </c>
      <c r="B712" s="6" t="s">
        <v>135</v>
      </c>
      <c r="C712" s="6" t="s">
        <v>57</v>
      </c>
      <c r="D712" s="32">
        <v>41023</v>
      </c>
      <c r="E712" s="6">
        <v>2012</v>
      </c>
      <c r="F712" s="6" t="s">
        <v>5701</v>
      </c>
      <c r="G712" s="6" t="s">
        <v>5702</v>
      </c>
      <c r="H712" s="6" t="s">
        <v>57</v>
      </c>
      <c r="I712" s="6" t="s">
        <v>1805</v>
      </c>
      <c r="J712" s="6">
        <v>1</v>
      </c>
      <c r="K712" s="6" t="s">
        <v>5703</v>
      </c>
      <c r="L712" s="6" t="s">
        <v>137</v>
      </c>
      <c r="M712" s="6" t="s">
        <v>5704</v>
      </c>
      <c r="N712" s="6">
        <v>27845</v>
      </c>
      <c r="O712" s="6" t="s">
        <v>5705</v>
      </c>
      <c r="P712" s="6"/>
      <c r="Q712" s="6">
        <v>321999</v>
      </c>
      <c r="R712" s="6" t="s">
        <v>143</v>
      </c>
      <c r="S712" s="6" t="s">
        <v>77</v>
      </c>
      <c r="T712" s="6" t="s">
        <v>143</v>
      </c>
      <c r="U712" s="6" t="s">
        <v>5706</v>
      </c>
      <c r="V712" s="26">
        <v>500000</v>
      </c>
      <c r="W712" s="11" t="s">
        <v>137</v>
      </c>
      <c r="X712" s="11" t="s">
        <v>137</v>
      </c>
      <c r="Y712" s="6">
        <v>62</v>
      </c>
      <c r="Z712" s="6" t="s">
        <v>143</v>
      </c>
      <c r="AA712" s="15" t="s">
        <v>143</v>
      </c>
      <c r="AB712" s="15" t="s">
        <v>143</v>
      </c>
      <c r="AC712" s="6" t="s">
        <v>137</v>
      </c>
      <c r="AD712" s="6" t="s">
        <v>137</v>
      </c>
      <c r="AE712" s="6" t="s">
        <v>11</v>
      </c>
      <c r="AF712" s="22">
        <v>0</v>
      </c>
      <c r="AG712" s="22">
        <v>387757.22</v>
      </c>
      <c r="AH712" s="15" t="s">
        <v>137</v>
      </c>
      <c r="AI712" s="15" t="s">
        <v>137</v>
      </c>
      <c r="AJ712" s="6" t="s">
        <v>143</v>
      </c>
      <c r="AK712" s="6" t="s">
        <v>143</v>
      </c>
      <c r="AL712" s="15" t="s">
        <v>143</v>
      </c>
      <c r="AM712" s="15" t="s">
        <v>143</v>
      </c>
      <c r="AN712" s="15" t="s">
        <v>5692</v>
      </c>
      <c r="AO712" s="15"/>
      <c r="AP712" s="6"/>
      <c r="AQ712" s="11"/>
      <c r="AR712" s="11">
        <v>387757.22</v>
      </c>
    </row>
    <row r="713" spans="1:44" ht="15.6" x14ac:dyDescent="0.3">
      <c r="A713" s="12" t="s">
        <v>5707</v>
      </c>
      <c r="B713" s="6" t="s">
        <v>135</v>
      </c>
      <c r="C713" s="6" t="s">
        <v>57</v>
      </c>
      <c r="D713" s="32">
        <v>41108</v>
      </c>
      <c r="E713" s="6">
        <v>2012</v>
      </c>
      <c r="F713" s="6" t="s">
        <v>5708</v>
      </c>
      <c r="G713" s="6" t="s">
        <v>5708</v>
      </c>
      <c r="H713" s="6" t="s">
        <v>57</v>
      </c>
      <c r="I713" s="6" t="s">
        <v>5688</v>
      </c>
      <c r="J713" s="6">
        <v>1</v>
      </c>
      <c r="K713" s="6"/>
      <c r="L713" s="6" t="s">
        <v>137</v>
      </c>
      <c r="M713" s="6" t="s">
        <v>5709</v>
      </c>
      <c r="N713" s="6" t="s">
        <v>5710</v>
      </c>
      <c r="O713" s="6" t="s">
        <v>5711</v>
      </c>
      <c r="P713" s="6" t="s">
        <v>5712</v>
      </c>
      <c r="Q713" s="6" t="s">
        <v>143</v>
      </c>
      <c r="R713" s="6" t="s">
        <v>143</v>
      </c>
      <c r="S713" s="6" t="s">
        <v>143</v>
      </c>
      <c r="T713" s="6" t="s">
        <v>143</v>
      </c>
      <c r="U713" s="6" t="s">
        <v>144</v>
      </c>
      <c r="V713" s="26">
        <v>150000</v>
      </c>
      <c r="W713" s="11" t="s">
        <v>137</v>
      </c>
      <c r="X713" s="11" t="s">
        <v>137</v>
      </c>
      <c r="Y713" s="6" t="s">
        <v>143</v>
      </c>
      <c r="Z713" s="6" t="s">
        <v>143</v>
      </c>
      <c r="AA713" s="15" t="s">
        <v>143</v>
      </c>
      <c r="AB713" s="15" t="s">
        <v>143</v>
      </c>
      <c r="AC713" s="6" t="s">
        <v>137</v>
      </c>
      <c r="AD713" s="6" t="s">
        <v>137</v>
      </c>
      <c r="AE713" s="6" t="s">
        <v>11</v>
      </c>
      <c r="AF713" s="22">
        <v>0</v>
      </c>
      <c r="AG713" s="22">
        <v>86673</v>
      </c>
      <c r="AH713" s="15" t="s">
        <v>137</v>
      </c>
      <c r="AI713" s="15" t="s">
        <v>137</v>
      </c>
      <c r="AJ713" s="6" t="s">
        <v>143</v>
      </c>
      <c r="AK713" s="6" t="s">
        <v>143</v>
      </c>
      <c r="AL713" s="15" t="s">
        <v>143</v>
      </c>
      <c r="AM713" s="15" t="s">
        <v>143</v>
      </c>
      <c r="AN713" s="15" t="s">
        <v>145</v>
      </c>
      <c r="AO713" s="15" t="s">
        <v>143</v>
      </c>
      <c r="AP713" s="6" t="s">
        <v>143</v>
      </c>
      <c r="AQ713" s="11" t="s">
        <v>143</v>
      </c>
      <c r="AR713" s="11">
        <v>86673</v>
      </c>
    </row>
    <row r="714" spans="1:44" ht="15.6" x14ac:dyDescent="0.3">
      <c r="A714" s="12" t="s">
        <v>5713</v>
      </c>
      <c r="B714" s="6" t="s">
        <v>135</v>
      </c>
      <c r="C714" s="6" t="s">
        <v>57</v>
      </c>
      <c r="D714" s="32">
        <v>41185</v>
      </c>
      <c r="E714" s="6">
        <v>2012</v>
      </c>
      <c r="F714" s="6" t="s">
        <v>5714</v>
      </c>
      <c r="G714" s="6" t="s">
        <v>5714</v>
      </c>
      <c r="H714" s="6" t="s">
        <v>57</v>
      </c>
      <c r="I714" s="6" t="s">
        <v>173</v>
      </c>
      <c r="J714" s="6">
        <v>1</v>
      </c>
      <c r="K714" s="6"/>
      <c r="L714" s="6" t="s">
        <v>137</v>
      </c>
      <c r="M714" s="6" t="s">
        <v>5715</v>
      </c>
      <c r="N714" s="6">
        <v>28151</v>
      </c>
      <c r="O714" s="6" t="s">
        <v>5716</v>
      </c>
      <c r="P714" s="6" t="s">
        <v>5717</v>
      </c>
      <c r="Q714" s="6" t="s">
        <v>143</v>
      </c>
      <c r="R714" s="6" t="s">
        <v>143</v>
      </c>
      <c r="S714" s="6" t="s">
        <v>143</v>
      </c>
      <c r="T714" s="6" t="s">
        <v>143</v>
      </c>
      <c r="U714" s="6" t="s">
        <v>1279</v>
      </c>
      <c r="V714" s="26">
        <v>500000</v>
      </c>
      <c r="W714" s="11" t="s">
        <v>137</v>
      </c>
      <c r="X714" s="11" t="s">
        <v>137</v>
      </c>
      <c r="Y714" s="6" t="s">
        <v>143</v>
      </c>
      <c r="Z714" s="6" t="s">
        <v>143</v>
      </c>
      <c r="AA714" s="15" t="s">
        <v>143</v>
      </c>
      <c r="AB714" s="15" t="s">
        <v>143</v>
      </c>
      <c r="AC714" s="6" t="s">
        <v>137</v>
      </c>
      <c r="AD714" s="6" t="s">
        <v>137</v>
      </c>
      <c r="AE714" s="6" t="s">
        <v>11</v>
      </c>
      <c r="AF714" s="22">
        <v>0</v>
      </c>
      <c r="AG714" s="22">
        <v>242006.52000000002</v>
      </c>
      <c r="AH714" s="15" t="s">
        <v>137</v>
      </c>
      <c r="AI714" s="15" t="s">
        <v>137</v>
      </c>
      <c r="AJ714" s="6" t="s">
        <v>143</v>
      </c>
      <c r="AK714" s="6" t="s">
        <v>143</v>
      </c>
      <c r="AL714" s="15" t="s">
        <v>143</v>
      </c>
      <c r="AM714" s="15" t="s">
        <v>143</v>
      </c>
      <c r="AN714" s="15" t="s">
        <v>145</v>
      </c>
      <c r="AO714" s="15" t="s">
        <v>143</v>
      </c>
      <c r="AP714" s="6" t="s">
        <v>143</v>
      </c>
      <c r="AQ714" s="11" t="s">
        <v>143</v>
      </c>
      <c r="AR714" s="11">
        <v>242006.52000000002</v>
      </c>
    </row>
    <row r="715" spans="1:44" ht="15.6" x14ac:dyDescent="0.3">
      <c r="A715" s="12" t="s">
        <v>5718</v>
      </c>
      <c r="B715" s="6" t="s">
        <v>135</v>
      </c>
      <c r="C715" s="6" t="s">
        <v>57</v>
      </c>
      <c r="D715" s="32">
        <v>41221</v>
      </c>
      <c r="E715" s="6">
        <v>2012</v>
      </c>
      <c r="F715" s="6" t="s">
        <v>5697</v>
      </c>
      <c r="G715" s="6" t="s">
        <v>5697</v>
      </c>
      <c r="H715" s="6" t="s">
        <v>57</v>
      </c>
      <c r="I715" s="6" t="s">
        <v>2385</v>
      </c>
      <c r="J715" s="6">
        <v>1</v>
      </c>
      <c r="K715" s="6" t="s">
        <v>5719</v>
      </c>
      <c r="L715" s="6" t="s">
        <v>137</v>
      </c>
      <c r="M715" s="6"/>
      <c r="N715" s="6">
        <v>28139</v>
      </c>
      <c r="O715" s="6" t="s">
        <v>2388</v>
      </c>
      <c r="P715" s="6" t="s">
        <v>2389</v>
      </c>
      <c r="Q715" s="6" t="s">
        <v>143</v>
      </c>
      <c r="R715" s="6" t="s">
        <v>143</v>
      </c>
      <c r="S715" s="6" t="s">
        <v>143</v>
      </c>
      <c r="T715" s="6" t="s">
        <v>143</v>
      </c>
      <c r="U715" s="6" t="s">
        <v>647</v>
      </c>
      <c r="V715" s="26">
        <v>500000</v>
      </c>
      <c r="W715" s="11" t="s">
        <v>137</v>
      </c>
      <c r="X715" s="11" t="s">
        <v>137</v>
      </c>
      <c r="Y715" s="6" t="s">
        <v>143</v>
      </c>
      <c r="Z715" s="6" t="s">
        <v>143</v>
      </c>
      <c r="AA715" s="15" t="s">
        <v>143</v>
      </c>
      <c r="AB715" s="15" t="s">
        <v>143</v>
      </c>
      <c r="AC715" s="6" t="s">
        <v>137</v>
      </c>
      <c r="AD715" s="6" t="s">
        <v>137</v>
      </c>
      <c r="AE715" s="6" t="s">
        <v>11</v>
      </c>
      <c r="AF715" s="22">
        <v>0</v>
      </c>
      <c r="AG715" s="22">
        <v>500000</v>
      </c>
      <c r="AH715" s="15" t="s">
        <v>137</v>
      </c>
      <c r="AI715" s="15" t="s">
        <v>137</v>
      </c>
      <c r="AJ715" s="6" t="s">
        <v>143</v>
      </c>
      <c r="AK715" s="6" t="s">
        <v>143</v>
      </c>
      <c r="AL715" s="15" t="s">
        <v>143</v>
      </c>
      <c r="AM715" s="15" t="s">
        <v>143</v>
      </c>
      <c r="AN715" s="15" t="s">
        <v>145</v>
      </c>
      <c r="AO715" s="15" t="s">
        <v>143</v>
      </c>
      <c r="AP715" s="6" t="s">
        <v>143</v>
      </c>
      <c r="AQ715" s="11" t="s">
        <v>143</v>
      </c>
      <c r="AR715" s="11">
        <v>500000</v>
      </c>
    </row>
    <row r="716" spans="1:44" ht="15.6" x14ac:dyDescent="0.3">
      <c r="A716" s="12" t="s">
        <v>5269</v>
      </c>
      <c r="B716" s="12" t="s">
        <v>254</v>
      </c>
      <c r="C716" s="12" t="s">
        <v>72</v>
      </c>
      <c r="D716" s="17" t="s">
        <v>5720</v>
      </c>
      <c r="E716" s="12">
        <v>2012</v>
      </c>
      <c r="F716" s="12" t="s">
        <v>2553</v>
      </c>
      <c r="G716" s="12" t="s">
        <v>5271</v>
      </c>
      <c r="H716" s="12" t="s">
        <v>72</v>
      </c>
      <c r="I716" s="12" t="s">
        <v>1368</v>
      </c>
      <c r="J716" s="12">
        <v>3</v>
      </c>
      <c r="K716" s="12" t="s">
        <v>5721</v>
      </c>
      <c r="L716" s="12" t="s">
        <v>72</v>
      </c>
      <c r="M716" s="12" t="s">
        <v>5722</v>
      </c>
      <c r="N716" s="12" t="s">
        <v>5723</v>
      </c>
      <c r="O716" s="12" t="s">
        <v>5275</v>
      </c>
      <c r="P716" s="12" t="s">
        <v>5724</v>
      </c>
      <c r="Q716" s="12">
        <v>333120</v>
      </c>
      <c r="R716" s="12" t="s">
        <v>263</v>
      </c>
      <c r="S716" s="12" t="s">
        <v>77</v>
      </c>
      <c r="T716" s="12" t="s">
        <v>263</v>
      </c>
      <c r="U716" s="12" t="s">
        <v>2440</v>
      </c>
      <c r="V716" s="27">
        <v>2192000</v>
      </c>
      <c r="W716" s="27">
        <v>1644000</v>
      </c>
      <c r="X716" s="27">
        <v>548000</v>
      </c>
      <c r="Y716" s="12">
        <v>169</v>
      </c>
      <c r="Z716" s="12">
        <v>1294</v>
      </c>
      <c r="AA716" s="23">
        <v>37319</v>
      </c>
      <c r="AB716" s="23">
        <v>29700000</v>
      </c>
      <c r="AC716" s="12">
        <v>5</v>
      </c>
      <c r="AD716" s="12">
        <v>9</v>
      </c>
      <c r="AE716" s="12" t="s">
        <v>2477</v>
      </c>
      <c r="AF716" s="23">
        <v>0</v>
      </c>
      <c r="AG716" s="23">
        <v>145873</v>
      </c>
      <c r="AH716" s="23">
        <v>0</v>
      </c>
      <c r="AI716" s="23">
        <v>48624</v>
      </c>
      <c r="AJ716" s="12">
        <v>111</v>
      </c>
      <c r="AK716" s="12">
        <v>1403</v>
      </c>
      <c r="AL716" s="23">
        <v>53904</v>
      </c>
      <c r="AM716" s="23">
        <v>30593523</v>
      </c>
      <c r="AN716" s="23" t="s">
        <v>263</v>
      </c>
      <c r="AO716" s="23" t="s">
        <v>5725</v>
      </c>
      <c r="AP716" s="12" t="s">
        <v>5726</v>
      </c>
      <c r="AQ716" s="27" t="s">
        <v>5727</v>
      </c>
      <c r="AR716" s="11">
        <f t="shared" ref="AR716:AR738" si="10">IFERROR(AG716-AN716,AG716)</f>
        <v>145873</v>
      </c>
    </row>
    <row r="717" spans="1:44" ht="15.6" x14ac:dyDescent="0.3">
      <c r="A717" s="12" t="s">
        <v>5728</v>
      </c>
      <c r="B717" s="12" t="s">
        <v>254</v>
      </c>
      <c r="C717" s="12" t="s">
        <v>57</v>
      </c>
      <c r="D717" s="17" t="s">
        <v>5729</v>
      </c>
      <c r="E717" s="12">
        <v>2012</v>
      </c>
      <c r="F717" s="12" t="s">
        <v>5730</v>
      </c>
      <c r="G717" s="12" t="s">
        <v>5731</v>
      </c>
      <c r="H717" s="12" t="s">
        <v>72</v>
      </c>
      <c r="I717" s="12" t="s">
        <v>432</v>
      </c>
      <c r="J717" s="12">
        <v>3</v>
      </c>
      <c r="K717" s="12" t="s">
        <v>5732</v>
      </c>
      <c r="L717" s="12" t="s">
        <v>72</v>
      </c>
      <c r="M717" s="12" t="s">
        <v>5733</v>
      </c>
      <c r="N717" s="12" t="s">
        <v>5734</v>
      </c>
      <c r="O717" s="12" t="s">
        <v>5735</v>
      </c>
      <c r="P717" s="12" t="s">
        <v>5736</v>
      </c>
      <c r="Q717" s="12">
        <v>541511</v>
      </c>
      <c r="R717" s="12" t="s">
        <v>263</v>
      </c>
      <c r="S717" s="12" t="s">
        <v>728</v>
      </c>
      <c r="T717" s="12" t="s">
        <v>263</v>
      </c>
      <c r="U717" s="12" t="s">
        <v>5737</v>
      </c>
      <c r="V717" s="27">
        <v>11814000</v>
      </c>
      <c r="W717" s="27">
        <v>8860500</v>
      </c>
      <c r="X717" s="27">
        <v>2953500</v>
      </c>
      <c r="Y717" s="12">
        <v>315</v>
      </c>
      <c r="Z717" s="12">
        <v>325</v>
      </c>
      <c r="AA717" s="23">
        <v>82480</v>
      </c>
      <c r="AB717" s="23">
        <v>0</v>
      </c>
      <c r="AC717" s="12">
        <v>5</v>
      </c>
      <c r="AD717" s="12">
        <v>10</v>
      </c>
      <c r="AE717" s="12" t="s">
        <v>9</v>
      </c>
      <c r="AF717" s="23">
        <v>1065750</v>
      </c>
      <c r="AG717" s="23">
        <v>4263000</v>
      </c>
      <c r="AH717" s="23">
        <v>355250</v>
      </c>
      <c r="AI717" s="23">
        <v>1421000</v>
      </c>
      <c r="AJ717" s="12">
        <v>336</v>
      </c>
      <c r="AK717" s="12">
        <v>384</v>
      </c>
      <c r="AL717" s="23">
        <v>144473</v>
      </c>
      <c r="AM717" s="23">
        <v>0</v>
      </c>
      <c r="AN717" s="23" t="s">
        <v>263</v>
      </c>
      <c r="AO717" s="23" t="s">
        <v>2523</v>
      </c>
      <c r="AP717" s="12" t="s">
        <v>2523</v>
      </c>
      <c r="AQ717" s="27" t="s">
        <v>2523</v>
      </c>
      <c r="AR717" s="11">
        <f t="shared" si="10"/>
        <v>4263000</v>
      </c>
    </row>
    <row r="718" spans="1:44" ht="15.6" x14ac:dyDescent="0.3">
      <c r="A718" s="12" t="s">
        <v>5738</v>
      </c>
      <c r="B718" s="12" t="s">
        <v>254</v>
      </c>
      <c r="C718" s="12" t="s">
        <v>57</v>
      </c>
      <c r="D718" s="17" t="s">
        <v>5739</v>
      </c>
      <c r="E718" s="12">
        <v>2012</v>
      </c>
      <c r="F718" s="12" t="s">
        <v>5740</v>
      </c>
      <c r="G718" s="12" t="s">
        <v>5741</v>
      </c>
      <c r="H718" s="12" t="s">
        <v>72</v>
      </c>
      <c r="I718" s="12" t="s">
        <v>743</v>
      </c>
      <c r="J718" s="12">
        <v>3</v>
      </c>
      <c r="K718" s="12" t="s">
        <v>5742</v>
      </c>
      <c r="L718" s="12" t="s">
        <v>57</v>
      </c>
      <c r="M718" s="12" t="s">
        <v>5101</v>
      </c>
      <c r="N718" s="12" t="s">
        <v>5743</v>
      </c>
      <c r="O718" s="12" t="s">
        <v>5104</v>
      </c>
      <c r="P718" s="12" t="s">
        <v>5105</v>
      </c>
      <c r="Q718" s="12">
        <v>488510</v>
      </c>
      <c r="R718" s="12">
        <v>551114</v>
      </c>
      <c r="S718" s="12" t="s">
        <v>328</v>
      </c>
      <c r="T718" s="12" t="s">
        <v>408</v>
      </c>
      <c r="U718" s="12" t="s">
        <v>2946</v>
      </c>
      <c r="V718" s="27">
        <v>4293000</v>
      </c>
      <c r="W718" s="27">
        <v>3219750</v>
      </c>
      <c r="X718" s="27">
        <v>1073250</v>
      </c>
      <c r="Y718" s="12">
        <v>181</v>
      </c>
      <c r="Z718" s="12">
        <v>4</v>
      </c>
      <c r="AA718" s="23">
        <v>50945</v>
      </c>
      <c r="AB718" s="23">
        <v>0</v>
      </c>
      <c r="AC718" s="12">
        <v>2</v>
      </c>
      <c r="AD718" s="12">
        <v>10</v>
      </c>
      <c r="AE718" s="12" t="s">
        <v>9</v>
      </c>
      <c r="AF718" s="23">
        <v>664500</v>
      </c>
      <c r="AG718" s="23">
        <v>2466940</v>
      </c>
      <c r="AH718" s="23">
        <v>221500</v>
      </c>
      <c r="AI718" s="23">
        <v>822314</v>
      </c>
      <c r="AJ718" s="12">
        <v>199</v>
      </c>
      <c r="AK718" s="12">
        <v>53</v>
      </c>
      <c r="AL718" s="23">
        <v>124879</v>
      </c>
      <c r="AM718" s="23">
        <v>0</v>
      </c>
      <c r="AN718" s="23" t="s">
        <v>263</v>
      </c>
      <c r="AO718" s="23" t="s">
        <v>2523</v>
      </c>
      <c r="AP718" s="12" t="s">
        <v>2523</v>
      </c>
      <c r="AQ718" s="27" t="s">
        <v>2523</v>
      </c>
      <c r="AR718" s="11">
        <f t="shared" si="10"/>
        <v>2466940</v>
      </c>
    </row>
    <row r="719" spans="1:44" ht="15.6" x14ac:dyDescent="0.3">
      <c r="A719" s="12" t="s">
        <v>5367</v>
      </c>
      <c r="B719" s="12" t="s">
        <v>254</v>
      </c>
      <c r="C719" s="12" t="s">
        <v>72</v>
      </c>
      <c r="D719" s="17" t="s">
        <v>5744</v>
      </c>
      <c r="E719" s="12">
        <v>2012</v>
      </c>
      <c r="F719" s="12" t="s">
        <v>5745</v>
      </c>
      <c r="G719" s="12" t="s">
        <v>5746</v>
      </c>
      <c r="H719" s="12" t="s">
        <v>72</v>
      </c>
      <c r="I719" s="12" t="s">
        <v>2318</v>
      </c>
      <c r="J719" s="12">
        <v>2</v>
      </c>
      <c r="K719" s="12" t="s">
        <v>5747</v>
      </c>
      <c r="L719" s="12" t="s">
        <v>57</v>
      </c>
      <c r="M719" s="12" t="s">
        <v>4046</v>
      </c>
      <c r="N719" s="12" t="s">
        <v>4047</v>
      </c>
      <c r="O719" s="12" t="s">
        <v>4048</v>
      </c>
      <c r="P719" s="12" t="s">
        <v>1630</v>
      </c>
      <c r="Q719" s="12">
        <v>33712</v>
      </c>
      <c r="R719" s="12">
        <v>493110</v>
      </c>
      <c r="S719" s="12" t="s">
        <v>77</v>
      </c>
      <c r="T719" s="12" t="s">
        <v>328</v>
      </c>
      <c r="U719" s="12" t="s">
        <v>5748</v>
      </c>
      <c r="V719" s="27">
        <v>5232000</v>
      </c>
      <c r="W719" s="27">
        <v>4447200</v>
      </c>
      <c r="X719" s="27">
        <v>784800</v>
      </c>
      <c r="Y719" s="12">
        <v>468</v>
      </c>
      <c r="Z719" s="12">
        <v>10</v>
      </c>
      <c r="AA719" s="23">
        <v>27237</v>
      </c>
      <c r="AB719" s="23">
        <v>73580452</v>
      </c>
      <c r="AC719" s="12">
        <v>4</v>
      </c>
      <c r="AD719" s="12">
        <v>10</v>
      </c>
      <c r="AE719" s="12" t="s">
        <v>9</v>
      </c>
      <c r="AF719" s="23">
        <v>690200</v>
      </c>
      <c r="AG719" s="23">
        <v>2541927</v>
      </c>
      <c r="AH719" s="23">
        <v>121800</v>
      </c>
      <c r="AI719" s="23">
        <v>448575</v>
      </c>
      <c r="AJ719" s="12">
        <v>1384</v>
      </c>
      <c r="AK719" s="12">
        <v>301</v>
      </c>
      <c r="AL719" s="23">
        <v>48504</v>
      </c>
      <c r="AM719" s="23">
        <v>83159396</v>
      </c>
      <c r="AN719" s="23" t="s">
        <v>263</v>
      </c>
      <c r="AO719" s="23">
        <v>10198701.219999999</v>
      </c>
      <c r="AP719" s="12" t="s">
        <v>5749</v>
      </c>
      <c r="AQ719" s="27">
        <v>10198701.219999999</v>
      </c>
      <c r="AR719" s="11">
        <f t="shared" si="10"/>
        <v>2541927</v>
      </c>
    </row>
    <row r="720" spans="1:44" ht="15.6" x14ac:dyDescent="0.3">
      <c r="A720" s="12" t="s">
        <v>5372</v>
      </c>
      <c r="B720" s="12" t="s">
        <v>254</v>
      </c>
      <c r="C720" s="12" t="s">
        <v>72</v>
      </c>
      <c r="D720" s="17" t="s">
        <v>5750</v>
      </c>
      <c r="E720" s="12">
        <v>2012</v>
      </c>
      <c r="F720" s="12" t="s">
        <v>5373</v>
      </c>
      <c r="G720" s="12" t="s">
        <v>5374</v>
      </c>
      <c r="H720" s="12" t="s">
        <v>72</v>
      </c>
      <c r="I720" s="12" t="s">
        <v>510</v>
      </c>
      <c r="J720" s="12">
        <v>3</v>
      </c>
      <c r="K720" s="12" t="s">
        <v>5751</v>
      </c>
      <c r="L720" s="12" t="s">
        <v>72</v>
      </c>
      <c r="M720" s="12" t="s">
        <v>5752</v>
      </c>
      <c r="N720" s="12" t="s">
        <v>5753</v>
      </c>
      <c r="O720" s="12" t="s">
        <v>5377</v>
      </c>
      <c r="P720" s="12" t="s">
        <v>5378</v>
      </c>
      <c r="Q720" s="12">
        <v>541990</v>
      </c>
      <c r="R720" s="12">
        <v>541614</v>
      </c>
      <c r="S720" s="12" t="s">
        <v>728</v>
      </c>
      <c r="T720" s="12" t="s">
        <v>728</v>
      </c>
      <c r="U720" s="12" t="s">
        <v>2440</v>
      </c>
      <c r="V720" s="27">
        <v>5556000</v>
      </c>
      <c r="W720" s="27">
        <v>4167000</v>
      </c>
      <c r="X720" s="27">
        <v>1389000</v>
      </c>
      <c r="Y720" s="12">
        <v>191</v>
      </c>
      <c r="Z720" s="12">
        <v>723</v>
      </c>
      <c r="AA720" s="23">
        <v>65505</v>
      </c>
      <c r="AB720" s="23">
        <v>22050000</v>
      </c>
      <c r="AC720" s="12">
        <v>5</v>
      </c>
      <c r="AD720" s="12">
        <v>10</v>
      </c>
      <c r="AE720" s="12" t="s">
        <v>2477</v>
      </c>
      <c r="AF720" s="23">
        <v>0</v>
      </c>
      <c r="AG720" s="23">
        <v>126674</v>
      </c>
      <c r="AH720" s="23">
        <v>0</v>
      </c>
      <c r="AI720" s="23">
        <v>42224</v>
      </c>
      <c r="AJ720" s="12">
        <v>137</v>
      </c>
      <c r="AK720" s="12">
        <v>723</v>
      </c>
      <c r="AL720" s="23">
        <v>99852</v>
      </c>
      <c r="AM720" s="23">
        <v>25221708</v>
      </c>
      <c r="AN720" s="23" t="s">
        <v>263</v>
      </c>
      <c r="AO720" s="23">
        <v>2803610</v>
      </c>
      <c r="AP720" s="12" t="s">
        <v>267</v>
      </c>
      <c r="AQ720" s="27">
        <v>1991668.3</v>
      </c>
      <c r="AR720" s="11">
        <f t="shared" si="10"/>
        <v>126674</v>
      </c>
    </row>
    <row r="721" spans="1:44" ht="15.6" x14ac:dyDescent="0.3">
      <c r="A721" s="12" t="s">
        <v>5754</v>
      </c>
      <c r="B721" s="12" t="s">
        <v>254</v>
      </c>
      <c r="C721" s="12" t="s">
        <v>57</v>
      </c>
      <c r="D721" s="17" t="s">
        <v>5755</v>
      </c>
      <c r="E721" s="12">
        <v>2012</v>
      </c>
      <c r="F721" s="12" t="s">
        <v>1684</v>
      </c>
      <c r="G721" s="12" t="s">
        <v>5756</v>
      </c>
      <c r="H721" s="12" t="s">
        <v>72</v>
      </c>
      <c r="I721" s="12" t="s">
        <v>432</v>
      </c>
      <c r="J721" s="12">
        <v>3</v>
      </c>
      <c r="K721" s="12" t="s">
        <v>3603</v>
      </c>
      <c r="L721" s="12" t="s">
        <v>57</v>
      </c>
      <c r="M721" s="12" t="s">
        <v>5757</v>
      </c>
      <c r="N721" s="12" t="s">
        <v>3605</v>
      </c>
      <c r="O721" s="12" t="s">
        <v>5758</v>
      </c>
      <c r="P721" s="12" t="s">
        <v>3607</v>
      </c>
      <c r="Q721" s="12">
        <v>541511</v>
      </c>
      <c r="R721" s="12" t="s">
        <v>263</v>
      </c>
      <c r="S721" s="12" t="s">
        <v>728</v>
      </c>
      <c r="T721" s="12" t="s">
        <v>263</v>
      </c>
      <c r="U721" s="12" t="s">
        <v>2449</v>
      </c>
      <c r="V721" s="27">
        <v>11540000</v>
      </c>
      <c r="W721" s="27">
        <v>8655000</v>
      </c>
      <c r="X721" s="27">
        <v>2885000</v>
      </c>
      <c r="Y721" s="12">
        <v>286</v>
      </c>
      <c r="Z721" s="12">
        <v>153</v>
      </c>
      <c r="AA721" s="23">
        <v>63626</v>
      </c>
      <c r="AB721" s="23">
        <v>11250000</v>
      </c>
      <c r="AC721" s="12">
        <v>4</v>
      </c>
      <c r="AD721" s="12">
        <v>12</v>
      </c>
      <c r="AE721" s="12" t="s">
        <v>9</v>
      </c>
      <c r="AF721" s="23">
        <v>3222000</v>
      </c>
      <c r="AG721" s="23">
        <v>5433000</v>
      </c>
      <c r="AH721" s="23">
        <v>1074000</v>
      </c>
      <c r="AI721" s="23">
        <v>1811000</v>
      </c>
      <c r="AJ721" s="12">
        <v>437</v>
      </c>
      <c r="AK721" s="12">
        <v>245</v>
      </c>
      <c r="AL721" s="23">
        <v>151958</v>
      </c>
      <c r="AM721" s="23">
        <v>32299662</v>
      </c>
      <c r="AN721" s="23" t="s">
        <v>263</v>
      </c>
      <c r="AO721" s="23" t="s">
        <v>5759</v>
      </c>
      <c r="AP721" s="12" t="s">
        <v>730</v>
      </c>
      <c r="AQ721" s="27">
        <v>562929</v>
      </c>
      <c r="AR721" s="11">
        <f t="shared" si="10"/>
        <v>5433000</v>
      </c>
    </row>
    <row r="722" spans="1:44" ht="15.6" x14ac:dyDescent="0.3">
      <c r="A722" s="12" t="s">
        <v>5411</v>
      </c>
      <c r="B722" s="12" t="s">
        <v>254</v>
      </c>
      <c r="C722" s="12" t="s">
        <v>72</v>
      </c>
      <c r="D722" s="17" t="s">
        <v>5760</v>
      </c>
      <c r="E722" s="12">
        <v>2012</v>
      </c>
      <c r="F722" s="12" t="s">
        <v>5412</v>
      </c>
      <c r="G722" s="12" t="s">
        <v>5413</v>
      </c>
      <c r="H722" s="12" t="s">
        <v>72</v>
      </c>
      <c r="I722" s="12" t="s">
        <v>743</v>
      </c>
      <c r="J722" s="12">
        <v>3</v>
      </c>
      <c r="K722" s="12" t="s">
        <v>5761</v>
      </c>
      <c r="L722" s="12" t="s">
        <v>57</v>
      </c>
      <c r="M722" s="12" t="s">
        <v>5762</v>
      </c>
      <c r="N722" s="12" t="s">
        <v>5416</v>
      </c>
      <c r="O722" s="12" t="s">
        <v>5417</v>
      </c>
      <c r="P722" s="12" t="s">
        <v>5418</v>
      </c>
      <c r="Q722" s="12">
        <v>551114</v>
      </c>
      <c r="R722" s="12" t="s">
        <v>263</v>
      </c>
      <c r="S722" s="12" t="s">
        <v>408</v>
      </c>
      <c r="T722" s="12" t="s">
        <v>263</v>
      </c>
      <c r="U722" s="12" t="s">
        <v>5763</v>
      </c>
      <c r="V722" s="27">
        <v>22052000</v>
      </c>
      <c r="W722" s="27">
        <v>16539000</v>
      </c>
      <c r="X722" s="27">
        <v>5513000</v>
      </c>
      <c r="Y722" s="12">
        <v>293</v>
      </c>
      <c r="Z722" s="12">
        <v>0</v>
      </c>
      <c r="AA722" s="23">
        <v>160098</v>
      </c>
      <c r="AB722" s="23">
        <v>0</v>
      </c>
      <c r="AC722" s="12">
        <v>5</v>
      </c>
      <c r="AD722" s="12">
        <v>12</v>
      </c>
      <c r="AE722" s="12" t="s">
        <v>9</v>
      </c>
      <c r="AF722" s="23">
        <v>4520250</v>
      </c>
      <c r="AG722" s="23">
        <v>10573210</v>
      </c>
      <c r="AH722" s="23">
        <v>1506750</v>
      </c>
      <c r="AI722" s="23">
        <v>3524403</v>
      </c>
      <c r="AJ722" s="12">
        <v>344</v>
      </c>
      <c r="AK722" s="12">
        <v>122</v>
      </c>
      <c r="AL722" s="23">
        <v>237183</v>
      </c>
      <c r="AM722" s="23">
        <v>0</v>
      </c>
      <c r="AN722" s="23" t="s">
        <v>263</v>
      </c>
      <c r="AO722" s="23">
        <v>2481644</v>
      </c>
      <c r="AP722" s="12" t="s">
        <v>267</v>
      </c>
      <c r="AQ722" s="27">
        <v>1889271</v>
      </c>
      <c r="AR722" s="11">
        <f t="shared" si="10"/>
        <v>10573210</v>
      </c>
    </row>
    <row r="723" spans="1:44" ht="15.6" x14ac:dyDescent="0.3">
      <c r="A723" s="12" t="s">
        <v>5419</v>
      </c>
      <c r="B723" s="12" t="s">
        <v>254</v>
      </c>
      <c r="C723" s="12" t="s">
        <v>72</v>
      </c>
      <c r="D723" s="17" t="s">
        <v>5764</v>
      </c>
      <c r="E723" s="12">
        <v>2012</v>
      </c>
      <c r="F723" s="12" t="s">
        <v>5420</v>
      </c>
      <c r="G723" s="12" t="s">
        <v>5421</v>
      </c>
      <c r="H723" s="12" t="s">
        <v>72</v>
      </c>
      <c r="I723" s="12" t="s">
        <v>5765</v>
      </c>
      <c r="J723" s="12">
        <v>3</v>
      </c>
      <c r="K723" s="12" t="s">
        <v>5766</v>
      </c>
      <c r="L723" s="12" t="s">
        <v>72</v>
      </c>
      <c r="M723" s="12" t="s">
        <v>5767</v>
      </c>
      <c r="N723" s="12" t="s">
        <v>5768</v>
      </c>
      <c r="O723" s="12" t="s">
        <v>5769</v>
      </c>
      <c r="P723" s="12" t="s">
        <v>5425</v>
      </c>
      <c r="Q723" s="12">
        <v>493110</v>
      </c>
      <c r="R723" s="12">
        <v>454111</v>
      </c>
      <c r="S723" s="12" t="s">
        <v>328</v>
      </c>
      <c r="T723" s="12" t="s">
        <v>4786</v>
      </c>
      <c r="U723" s="12" t="s">
        <v>2440</v>
      </c>
      <c r="V723" s="27">
        <v>3274000</v>
      </c>
      <c r="W723" s="27">
        <v>2455500</v>
      </c>
      <c r="X723" s="27">
        <v>818500</v>
      </c>
      <c r="Y723" s="12">
        <v>450</v>
      </c>
      <c r="Z723" s="12">
        <v>1422</v>
      </c>
      <c r="AA723" s="23">
        <v>30944</v>
      </c>
      <c r="AB723" s="23">
        <v>87300000</v>
      </c>
      <c r="AC723" s="12">
        <v>4</v>
      </c>
      <c r="AD723" s="12">
        <v>9</v>
      </c>
      <c r="AE723" s="12" t="s">
        <v>2477</v>
      </c>
      <c r="AF723" s="23">
        <v>0</v>
      </c>
      <c r="AG723" s="23">
        <v>451409</v>
      </c>
      <c r="AH723" s="23">
        <v>0</v>
      </c>
      <c r="AI723" s="23">
        <v>150470</v>
      </c>
      <c r="AJ723" s="12">
        <v>0</v>
      </c>
      <c r="AK723" s="12">
        <v>1294</v>
      </c>
      <c r="AL723" s="23">
        <v>0</v>
      </c>
      <c r="AM723" s="23">
        <v>104708793</v>
      </c>
      <c r="AN723" s="23" t="s">
        <v>263</v>
      </c>
      <c r="AO723" s="23">
        <v>1238400</v>
      </c>
      <c r="AP723" s="12" t="s">
        <v>267</v>
      </c>
      <c r="AQ723" s="27">
        <v>752625</v>
      </c>
      <c r="AR723" s="11">
        <f t="shared" si="10"/>
        <v>451409</v>
      </c>
    </row>
    <row r="724" spans="1:44" ht="15.6" x14ac:dyDescent="0.3">
      <c r="A724" s="12" t="s">
        <v>5426</v>
      </c>
      <c r="B724" s="12" t="s">
        <v>254</v>
      </c>
      <c r="C724" s="12" t="s">
        <v>72</v>
      </c>
      <c r="D724" s="17" t="s">
        <v>5770</v>
      </c>
      <c r="E724" s="12">
        <v>2012</v>
      </c>
      <c r="F724" s="12" t="s">
        <v>5771</v>
      </c>
      <c r="G724" s="12" t="s">
        <v>5428</v>
      </c>
      <c r="H724" s="12" t="s">
        <v>72</v>
      </c>
      <c r="I724" s="12" t="s">
        <v>873</v>
      </c>
      <c r="J724" s="12">
        <v>2</v>
      </c>
      <c r="K724" s="12" t="s">
        <v>5772</v>
      </c>
      <c r="L724" s="12" t="s">
        <v>72</v>
      </c>
      <c r="M724" s="12" t="s">
        <v>5773</v>
      </c>
      <c r="N724" s="12" t="s">
        <v>5431</v>
      </c>
      <c r="O724" s="12" t="s">
        <v>5432</v>
      </c>
      <c r="P724" s="12" t="s">
        <v>3616</v>
      </c>
      <c r="Q724" s="12">
        <v>336350</v>
      </c>
      <c r="R724" s="12" t="s">
        <v>263</v>
      </c>
      <c r="S724" s="12" t="s">
        <v>77</v>
      </c>
      <c r="T724" s="12" t="s">
        <v>263</v>
      </c>
      <c r="U724" s="12" t="s">
        <v>5774</v>
      </c>
      <c r="V724" s="27">
        <v>1319000</v>
      </c>
      <c r="W724" s="27">
        <v>1121150</v>
      </c>
      <c r="X724" s="27">
        <v>197850</v>
      </c>
      <c r="Y724" s="12">
        <v>124</v>
      </c>
      <c r="Z724" s="12">
        <v>1046</v>
      </c>
      <c r="AA724" s="23">
        <v>36997</v>
      </c>
      <c r="AB724" s="23">
        <v>21744000</v>
      </c>
      <c r="AC724" s="12">
        <v>5</v>
      </c>
      <c r="AD724" s="12">
        <v>10</v>
      </c>
      <c r="AE724" s="12" t="s">
        <v>2477</v>
      </c>
      <c r="AF724" s="23">
        <v>0</v>
      </c>
      <c r="AG724" s="23">
        <v>729471</v>
      </c>
      <c r="AH724" s="23">
        <v>0</v>
      </c>
      <c r="AI724" s="23">
        <v>128730</v>
      </c>
      <c r="AJ724" s="12">
        <v>185</v>
      </c>
      <c r="AK724" s="12">
        <v>1470</v>
      </c>
      <c r="AL724" s="23">
        <v>40072</v>
      </c>
      <c r="AM724" s="23">
        <v>21948973</v>
      </c>
      <c r="AN724" s="23" t="s">
        <v>263</v>
      </c>
      <c r="AO724" s="23">
        <v>25000</v>
      </c>
      <c r="AP724" s="12" t="s">
        <v>267</v>
      </c>
      <c r="AQ724" s="27">
        <v>25000</v>
      </c>
      <c r="AR724" s="11">
        <f t="shared" si="10"/>
        <v>729471</v>
      </c>
    </row>
    <row r="725" spans="1:44" ht="15.6" x14ac:dyDescent="0.3">
      <c r="A725" s="12" t="s">
        <v>5433</v>
      </c>
      <c r="B725" s="12" t="s">
        <v>254</v>
      </c>
      <c r="C725" s="12" t="s">
        <v>72</v>
      </c>
      <c r="D725" s="17" t="s">
        <v>5775</v>
      </c>
      <c r="E725" s="12">
        <v>2012</v>
      </c>
      <c r="F725" s="12" t="s">
        <v>5434</v>
      </c>
      <c r="G725" s="12" t="s">
        <v>5435</v>
      </c>
      <c r="H725" s="12" t="s">
        <v>72</v>
      </c>
      <c r="I725" s="12" t="s">
        <v>743</v>
      </c>
      <c r="J725" s="12">
        <v>3</v>
      </c>
      <c r="K725" s="12" t="s">
        <v>5776</v>
      </c>
      <c r="L725" s="12" t="s">
        <v>57</v>
      </c>
      <c r="M725" s="12" t="s">
        <v>5777</v>
      </c>
      <c r="N725" s="12" t="s">
        <v>5778</v>
      </c>
      <c r="O725" s="12" t="s">
        <v>5779</v>
      </c>
      <c r="P725" s="12" t="s">
        <v>5439</v>
      </c>
      <c r="Q725" s="12">
        <v>551114</v>
      </c>
      <c r="R725" s="12">
        <v>423830</v>
      </c>
      <c r="S725" s="12" t="s">
        <v>408</v>
      </c>
      <c r="T725" s="12" t="s">
        <v>859</v>
      </c>
      <c r="U725" s="12" t="s">
        <v>5780</v>
      </c>
      <c r="V725" s="27">
        <v>15697000</v>
      </c>
      <c r="W725" s="27">
        <v>11772750</v>
      </c>
      <c r="X725" s="27">
        <v>3924250</v>
      </c>
      <c r="Y725" s="12">
        <v>360</v>
      </c>
      <c r="Z725" s="12">
        <v>84</v>
      </c>
      <c r="AA725" s="23">
        <v>79176</v>
      </c>
      <c r="AB725" s="23">
        <v>28170000</v>
      </c>
      <c r="AC725" s="12">
        <v>4</v>
      </c>
      <c r="AD725" s="12">
        <v>12</v>
      </c>
      <c r="AE725" s="12" t="s">
        <v>9</v>
      </c>
      <c r="AF725" s="23">
        <v>5538750</v>
      </c>
      <c r="AG725" s="23">
        <v>4955750</v>
      </c>
      <c r="AH725" s="23">
        <v>1846250</v>
      </c>
      <c r="AI725" s="23">
        <v>1651916</v>
      </c>
      <c r="AJ725" s="12">
        <v>402</v>
      </c>
      <c r="AK725" s="12">
        <v>109</v>
      </c>
      <c r="AL725" s="23">
        <v>95773</v>
      </c>
      <c r="AM725" s="23">
        <v>39278581</v>
      </c>
      <c r="AN725" s="23" t="s">
        <v>263</v>
      </c>
      <c r="AO725" s="23">
        <v>1070203</v>
      </c>
      <c r="AP725" s="12" t="s">
        <v>267</v>
      </c>
      <c r="AQ725" s="27">
        <v>739486.04</v>
      </c>
      <c r="AR725" s="11">
        <f t="shared" si="10"/>
        <v>4955750</v>
      </c>
    </row>
    <row r="726" spans="1:44" ht="15.6" x14ac:dyDescent="0.3">
      <c r="A726" s="12" t="s">
        <v>5781</v>
      </c>
      <c r="B726" s="12" t="s">
        <v>254</v>
      </c>
      <c r="C726" s="12" t="s">
        <v>57</v>
      </c>
      <c r="D726" s="17" t="s">
        <v>5782</v>
      </c>
      <c r="E726" s="12">
        <v>2012</v>
      </c>
      <c r="F726" s="12" t="s">
        <v>1900</v>
      </c>
      <c r="G726" s="12" t="s">
        <v>5783</v>
      </c>
      <c r="H726" s="12" t="s">
        <v>72</v>
      </c>
      <c r="I726" s="12" t="s">
        <v>1461</v>
      </c>
      <c r="J726" s="12">
        <v>3</v>
      </c>
      <c r="K726" s="12" t="s">
        <v>5784</v>
      </c>
      <c r="L726" s="12" t="s">
        <v>72</v>
      </c>
      <c r="M726" s="12" t="s">
        <v>5785</v>
      </c>
      <c r="N726" s="12" t="s">
        <v>4338</v>
      </c>
      <c r="O726" s="12" t="s">
        <v>5786</v>
      </c>
      <c r="P726" s="12" t="s">
        <v>2874</v>
      </c>
      <c r="Q726" s="12">
        <v>333618</v>
      </c>
      <c r="R726" s="12">
        <v>333120</v>
      </c>
      <c r="S726" s="12" t="s">
        <v>77</v>
      </c>
      <c r="T726" s="12" t="s">
        <v>77</v>
      </c>
      <c r="U726" s="12" t="s">
        <v>2440</v>
      </c>
      <c r="V726" s="27">
        <v>2602000</v>
      </c>
      <c r="W726" s="27">
        <v>1951500</v>
      </c>
      <c r="X726" s="27">
        <v>650500</v>
      </c>
      <c r="Y726" s="12">
        <v>225</v>
      </c>
      <c r="Z726" s="12">
        <v>363</v>
      </c>
      <c r="AA726" s="23">
        <v>38288</v>
      </c>
      <c r="AB726" s="23">
        <v>67500000</v>
      </c>
      <c r="AC726" s="12">
        <v>4</v>
      </c>
      <c r="AD726" s="12">
        <v>9</v>
      </c>
      <c r="AE726" s="12" t="s">
        <v>2039</v>
      </c>
      <c r="AF726" s="23">
        <v>0</v>
      </c>
      <c r="AG726" s="23">
        <v>0</v>
      </c>
      <c r="AH726" s="23">
        <v>0</v>
      </c>
      <c r="AI726" s="23">
        <v>0</v>
      </c>
      <c r="AJ726" s="12">
        <v>0</v>
      </c>
      <c r="AK726" s="12">
        <v>178</v>
      </c>
      <c r="AL726" s="23">
        <v>0</v>
      </c>
      <c r="AM726" s="23">
        <v>0</v>
      </c>
      <c r="AN726" s="23" t="s">
        <v>263</v>
      </c>
      <c r="AO726" s="23">
        <v>12500000</v>
      </c>
      <c r="AP726" s="12" t="s">
        <v>267</v>
      </c>
      <c r="AQ726" s="27">
        <v>3587000</v>
      </c>
      <c r="AR726" s="11">
        <f t="shared" si="10"/>
        <v>0</v>
      </c>
    </row>
    <row r="727" spans="1:44" ht="15.6" x14ac:dyDescent="0.3">
      <c r="A727" s="12" t="s">
        <v>5787</v>
      </c>
      <c r="B727" s="12" t="s">
        <v>254</v>
      </c>
      <c r="C727" s="12" t="s">
        <v>57</v>
      </c>
      <c r="D727" s="17" t="s">
        <v>5788</v>
      </c>
      <c r="E727" s="12">
        <v>2012</v>
      </c>
      <c r="F727" s="12" t="s">
        <v>5789</v>
      </c>
      <c r="G727" s="12" t="s">
        <v>5790</v>
      </c>
      <c r="H727" s="12" t="s">
        <v>57</v>
      </c>
      <c r="I727" s="12" t="s">
        <v>2385</v>
      </c>
      <c r="J727" s="12">
        <v>1</v>
      </c>
      <c r="K727" s="12" t="s">
        <v>5791</v>
      </c>
      <c r="L727" s="12" t="s">
        <v>57</v>
      </c>
      <c r="M727" s="12" t="s">
        <v>5792</v>
      </c>
      <c r="N727" s="12" t="s">
        <v>5793</v>
      </c>
      <c r="O727" s="12" t="s">
        <v>5794</v>
      </c>
      <c r="P727" s="12" t="s">
        <v>5795</v>
      </c>
      <c r="Q727" s="12">
        <v>311991</v>
      </c>
      <c r="R727" s="12">
        <v>311412</v>
      </c>
      <c r="S727" s="12" t="s">
        <v>77</v>
      </c>
      <c r="T727" s="12" t="s">
        <v>77</v>
      </c>
      <c r="U727" s="12" t="s">
        <v>2440</v>
      </c>
      <c r="V727" s="27">
        <v>2786000</v>
      </c>
      <c r="W727" s="27">
        <v>2786000</v>
      </c>
      <c r="X727" s="27">
        <v>0</v>
      </c>
      <c r="Y727" s="12">
        <v>275</v>
      </c>
      <c r="Z727" s="12">
        <v>0</v>
      </c>
      <c r="AA727" s="23">
        <v>28472</v>
      </c>
      <c r="AB727" s="23">
        <v>11880000</v>
      </c>
      <c r="AC727" s="12">
        <v>3</v>
      </c>
      <c r="AD727" s="12">
        <v>10</v>
      </c>
      <c r="AE727" s="12" t="s">
        <v>2477</v>
      </c>
      <c r="AF727" s="23">
        <v>0</v>
      </c>
      <c r="AG727" s="23">
        <v>56508</v>
      </c>
      <c r="AH727" s="23">
        <v>0</v>
      </c>
      <c r="AI727" s="23">
        <v>0</v>
      </c>
      <c r="AJ727" s="12">
        <v>110</v>
      </c>
      <c r="AK727" s="12">
        <v>0</v>
      </c>
      <c r="AL727" s="23">
        <v>29790</v>
      </c>
      <c r="AM727" s="23">
        <v>12192319</v>
      </c>
      <c r="AN727" s="23" t="s">
        <v>263</v>
      </c>
      <c r="AO727" s="23">
        <v>34000</v>
      </c>
      <c r="AP727" s="12" t="s">
        <v>5796</v>
      </c>
      <c r="AQ727" s="27">
        <v>34000</v>
      </c>
      <c r="AR727" s="11">
        <f t="shared" si="10"/>
        <v>56508</v>
      </c>
    </row>
    <row r="728" spans="1:44" ht="15.6" x14ac:dyDescent="0.3">
      <c r="A728" s="12" t="s">
        <v>5797</v>
      </c>
      <c r="B728" s="12" t="s">
        <v>254</v>
      </c>
      <c r="C728" s="12" t="s">
        <v>57</v>
      </c>
      <c r="D728" s="17" t="s">
        <v>5798</v>
      </c>
      <c r="E728" s="12">
        <v>2012</v>
      </c>
      <c r="F728" s="12" t="s">
        <v>5799</v>
      </c>
      <c r="G728" s="12" t="s">
        <v>5800</v>
      </c>
      <c r="H728" s="12" t="s">
        <v>72</v>
      </c>
      <c r="I728" s="12" t="s">
        <v>432</v>
      </c>
      <c r="J728" s="12">
        <v>3</v>
      </c>
      <c r="K728" s="12" t="s">
        <v>5801</v>
      </c>
      <c r="L728" s="12" t="s">
        <v>72</v>
      </c>
      <c r="M728" s="12" t="s">
        <v>5802</v>
      </c>
      <c r="N728" s="12" t="s">
        <v>5803</v>
      </c>
      <c r="O728" s="12" t="s">
        <v>5804</v>
      </c>
      <c r="P728" s="12" t="s">
        <v>5805</v>
      </c>
      <c r="Q728" s="12">
        <v>541511</v>
      </c>
      <c r="R728" s="12" t="s">
        <v>263</v>
      </c>
      <c r="S728" s="12" t="s">
        <v>728</v>
      </c>
      <c r="T728" s="12" t="s">
        <v>263</v>
      </c>
      <c r="U728" s="12" t="s">
        <v>5806</v>
      </c>
      <c r="V728" s="27">
        <v>15709000</v>
      </c>
      <c r="W728" s="27">
        <v>11781750</v>
      </c>
      <c r="X728" s="27">
        <v>3927250</v>
      </c>
      <c r="Y728" s="12">
        <v>414</v>
      </c>
      <c r="Z728" s="12">
        <v>1498</v>
      </c>
      <c r="AA728" s="23">
        <v>91500</v>
      </c>
      <c r="AB728" s="23">
        <v>67500000</v>
      </c>
      <c r="AC728" s="12">
        <v>4</v>
      </c>
      <c r="AD728" s="12">
        <v>10</v>
      </c>
      <c r="AE728" s="12" t="s">
        <v>2477</v>
      </c>
      <c r="AF728" s="23">
        <v>0</v>
      </c>
      <c r="AG728" s="23">
        <v>1014000</v>
      </c>
      <c r="AH728" s="23">
        <v>0</v>
      </c>
      <c r="AI728" s="23">
        <v>338000</v>
      </c>
      <c r="AJ728" s="12">
        <v>114</v>
      </c>
      <c r="AK728" s="12">
        <v>1498</v>
      </c>
      <c r="AL728" s="23">
        <v>163256</v>
      </c>
      <c r="AM728" s="23">
        <v>69904514</v>
      </c>
      <c r="AN728" s="23" t="s">
        <v>263</v>
      </c>
      <c r="AO728" s="23">
        <v>1751245.43</v>
      </c>
      <c r="AP728" s="12" t="s">
        <v>730</v>
      </c>
      <c r="AQ728" s="27">
        <v>3352353</v>
      </c>
      <c r="AR728" s="11">
        <f t="shared" si="10"/>
        <v>1014000</v>
      </c>
    </row>
    <row r="729" spans="1:44" ht="15.6" x14ac:dyDescent="0.3">
      <c r="A729" s="12" t="s">
        <v>5476</v>
      </c>
      <c r="B729" s="12" t="s">
        <v>254</v>
      </c>
      <c r="C729" s="12" t="s">
        <v>72</v>
      </c>
      <c r="D729" s="17" t="s">
        <v>5807</v>
      </c>
      <c r="E729" s="12">
        <v>2012</v>
      </c>
      <c r="F729" s="12" t="s">
        <v>5477</v>
      </c>
      <c r="G729" s="12" t="s">
        <v>5478</v>
      </c>
      <c r="H729" s="12" t="s">
        <v>57</v>
      </c>
      <c r="I729" s="12" t="s">
        <v>173</v>
      </c>
      <c r="J729" s="12">
        <v>1</v>
      </c>
      <c r="K729" s="12" t="s">
        <v>5808</v>
      </c>
      <c r="L729" s="12" t="s">
        <v>57</v>
      </c>
      <c r="M729" s="12" t="s">
        <v>5809</v>
      </c>
      <c r="N729" s="12" t="s">
        <v>5810</v>
      </c>
      <c r="O729" s="12" t="s">
        <v>5811</v>
      </c>
      <c r="P729" s="12" t="s">
        <v>5482</v>
      </c>
      <c r="Q729" s="12">
        <v>332312</v>
      </c>
      <c r="R729" s="12" t="s">
        <v>263</v>
      </c>
      <c r="S729" s="12" t="s">
        <v>77</v>
      </c>
      <c r="T729" s="12" t="s">
        <v>263</v>
      </c>
      <c r="U729" s="12" t="s">
        <v>4479</v>
      </c>
      <c r="V729" s="27">
        <v>2930000</v>
      </c>
      <c r="W729" s="27">
        <v>2930000</v>
      </c>
      <c r="X729" s="27">
        <v>0</v>
      </c>
      <c r="Y729" s="12">
        <v>275</v>
      </c>
      <c r="Z729" s="12">
        <v>0</v>
      </c>
      <c r="AA729" s="23">
        <v>36594</v>
      </c>
      <c r="AB729" s="23">
        <v>24480000</v>
      </c>
      <c r="AC729" s="12">
        <v>5</v>
      </c>
      <c r="AD729" s="12">
        <v>9</v>
      </c>
      <c r="AE729" s="12" t="s">
        <v>2477</v>
      </c>
      <c r="AF729" s="23">
        <v>0</v>
      </c>
      <c r="AG729" s="23">
        <v>75496</v>
      </c>
      <c r="AH729" s="23">
        <v>0</v>
      </c>
      <c r="AI729" s="23">
        <v>0</v>
      </c>
      <c r="AJ729" s="12">
        <v>114</v>
      </c>
      <c r="AK729" s="12">
        <v>0</v>
      </c>
      <c r="AL729" s="23">
        <v>43710</v>
      </c>
      <c r="AM729" s="23">
        <v>0</v>
      </c>
      <c r="AN729" s="23" t="s">
        <v>263</v>
      </c>
      <c r="AO729" s="23">
        <v>1840715</v>
      </c>
      <c r="AP729" s="12" t="s">
        <v>5812</v>
      </c>
      <c r="AQ729" s="27">
        <v>1131795</v>
      </c>
      <c r="AR729" s="11">
        <f t="shared" si="10"/>
        <v>75496</v>
      </c>
    </row>
    <row r="730" spans="1:44" ht="15.6" x14ac:dyDescent="0.3">
      <c r="A730" s="12" t="s">
        <v>5500</v>
      </c>
      <c r="B730" s="12" t="s">
        <v>254</v>
      </c>
      <c r="C730" s="12" t="s">
        <v>72</v>
      </c>
      <c r="D730" s="17" t="s">
        <v>5813</v>
      </c>
      <c r="E730" s="12">
        <v>2012</v>
      </c>
      <c r="F730" s="12" t="s">
        <v>5501</v>
      </c>
      <c r="G730" s="12" t="s">
        <v>5502</v>
      </c>
      <c r="H730" s="12" t="s">
        <v>57</v>
      </c>
      <c r="I730" s="12" t="s">
        <v>533</v>
      </c>
      <c r="J730" s="12">
        <v>2</v>
      </c>
      <c r="K730" s="12" t="s">
        <v>5814</v>
      </c>
      <c r="L730" s="12" t="s">
        <v>57</v>
      </c>
      <c r="M730" s="12" t="s">
        <v>5504</v>
      </c>
      <c r="N730" s="12" t="s">
        <v>5815</v>
      </c>
      <c r="O730" s="12" t="s">
        <v>5505</v>
      </c>
      <c r="P730" s="12" t="s">
        <v>5506</v>
      </c>
      <c r="Q730" s="12">
        <v>493110</v>
      </c>
      <c r="R730" s="12">
        <v>311</v>
      </c>
      <c r="S730" s="12" t="s">
        <v>328</v>
      </c>
      <c r="T730" s="12" t="s">
        <v>77</v>
      </c>
      <c r="U730" s="12" t="s">
        <v>2419</v>
      </c>
      <c r="V730" s="27">
        <v>2272000</v>
      </c>
      <c r="W730" s="27">
        <v>1931200</v>
      </c>
      <c r="X730" s="27">
        <v>340800</v>
      </c>
      <c r="Y730" s="12">
        <v>229</v>
      </c>
      <c r="Z730" s="12">
        <v>0</v>
      </c>
      <c r="AA730" s="23">
        <v>27841</v>
      </c>
      <c r="AB730" s="23">
        <v>29560000</v>
      </c>
      <c r="AC730" s="12">
        <v>4</v>
      </c>
      <c r="AD730" s="12">
        <v>12</v>
      </c>
      <c r="AE730" s="12" t="s">
        <v>9</v>
      </c>
      <c r="AF730" s="23">
        <v>999600</v>
      </c>
      <c r="AG730" s="23">
        <v>931600</v>
      </c>
      <c r="AH730" s="23">
        <v>176400</v>
      </c>
      <c r="AI730" s="23">
        <v>164400</v>
      </c>
      <c r="AJ730" s="12">
        <v>255</v>
      </c>
      <c r="AK730" s="12">
        <v>26</v>
      </c>
      <c r="AL730" s="23">
        <v>44137</v>
      </c>
      <c r="AM730" s="23">
        <v>29890213</v>
      </c>
      <c r="AN730" s="23" t="s">
        <v>263</v>
      </c>
      <c r="AO730" s="23">
        <v>3059848</v>
      </c>
      <c r="AP730" s="12" t="s">
        <v>5816</v>
      </c>
      <c r="AQ730" s="27">
        <v>2721379</v>
      </c>
      <c r="AR730" s="11">
        <f t="shared" si="10"/>
        <v>931600</v>
      </c>
    </row>
    <row r="731" spans="1:44" ht="15.6" x14ac:dyDescent="0.3">
      <c r="A731" s="12" t="s">
        <v>5817</v>
      </c>
      <c r="B731" s="12" t="s">
        <v>254</v>
      </c>
      <c r="C731" s="12" t="s">
        <v>57</v>
      </c>
      <c r="D731" s="17" t="s">
        <v>5818</v>
      </c>
      <c r="E731" s="12">
        <v>2012</v>
      </c>
      <c r="F731" s="12" t="s">
        <v>5819</v>
      </c>
      <c r="G731" s="12" t="s">
        <v>5820</v>
      </c>
      <c r="H731" s="12" t="s">
        <v>72</v>
      </c>
      <c r="I731" s="12" t="s">
        <v>98</v>
      </c>
      <c r="J731" s="12">
        <v>1</v>
      </c>
      <c r="K731" s="12" t="s">
        <v>5821</v>
      </c>
      <c r="L731" s="12" t="s">
        <v>72</v>
      </c>
      <c r="M731" s="12" t="s">
        <v>5822</v>
      </c>
      <c r="N731" s="12" t="s">
        <v>5823</v>
      </c>
      <c r="O731" s="12" t="s">
        <v>5824</v>
      </c>
      <c r="P731" s="12" t="s">
        <v>5825</v>
      </c>
      <c r="Q731" s="12">
        <v>335931</v>
      </c>
      <c r="R731" s="12" t="s">
        <v>263</v>
      </c>
      <c r="S731" s="12" t="s">
        <v>77</v>
      </c>
      <c r="T731" s="12" t="s">
        <v>263</v>
      </c>
      <c r="U731" s="12" t="s">
        <v>5826</v>
      </c>
      <c r="V731" s="27">
        <v>1101000</v>
      </c>
      <c r="W731" s="27">
        <v>1101000</v>
      </c>
      <c r="X731" s="27">
        <v>0</v>
      </c>
      <c r="Y731" s="12">
        <v>137</v>
      </c>
      <c r="Z731" s="12">
        <v>531</v>
      </c>
      <c r="AA731" s="23">
        <v>31939</v>
      </c>
      <c r="AB731" s="23">
        <v>6574500</v>
      </c>
      <c r="AC731" s="12">
        <v>3</v>
      </c>
      <c r="AD731" s="12">
        <v>8</v>
      </c>
      <c r="AE731" s="12" t="s">
        <v>5080</v>
      </c>
      <c r="AF731" s="23">
        <v>0</v>
      </c>
      <c r="AG731" s="23">
        <v>1079645</v>
      </c>
      <c r="AH731" s="23">
        <v>0</v>
      </c>
      <c r="AI731" s="23">
        <v>0</v>
      </c>
      <c r="AJ731" s="12">
        <v>142</v>
      </c>
      <c r="AK731" s="12">
        <v>531</v>
      </c>
      <c r="AL731" s="23">
        <v>50691</v>
      </c>
      <c r="AM731" s="23">
        <v>8935398</v>
      </c>
      <c r="AN731" s="23" t="s">
        <v>263</v>
      </c>
      <c r="AO731" s="23">
        <v>664300</v>
      </c>
      <c r="AP731" s="12" t="s">
        <v>267</v>
      </c>
      <c r="AQ731" s="27">
        <v>678962</v>
      </c>
      <c r="AR731" s="11">
        <f t="shared" si="10"/>
        <v>1079645</v>
      </c>
    </row>
    <row r="732" spans="1:44" ht="15.6" x14ac:dyDescent="0.3">
      <c r="A732" s="12" t="s">
        <v>5553</v>
      </c>
      <c r="B732" s="12" t="s">
        <v>254</v>
      </c>
      <c r="C732" s="12" t="s">
        <v>72</v>
      </c>
      <c r="D732" s="17" t="s">
        <v>5827</v>
      </c>
      <c r="E732" s="12">
        <v>2012</v>
      </c>
      <c r="F732" s="12" t="s">
        <v>5554</v>
      </c>
      <c r="G732" s="12" t="s">
        <v>5828</v>
      </c>
      <c r="H732" s="12" t="s">
        <v>72</v>
      </c>
      <c r="I732" s="12" t="s">
        <v>510</v>
      </c>
      <c r="J732" s="12">
        <v>3</v>
      </c>
      <c r="K732" s="12" t="s">
        <v>5829</v>
      </c>
      <c r="L732" s="12" t="s">
        <v>72</v>
      </c>
      <c r="M732" s="12" t="s">
        <v>5830</v>
      </c>
      <c r="N732" s="12" t="s">
        <v>5831</v>
      </c>
      <c r="O732" s="12" t="s">
        <v>5832</v>
      </c>
      <c r="P732" s="12" t="s">
        <v>5833</v>
      </c>
      <c r="Q732" s="12">
        <v>333120</v>
      </c>
      <c r="R732" s="12" t="s">
        <v>263</v>
      </c>
      <c r="S732" s="12" t="s">
        <v>77</v>
      </c>
      <c r="T732" s="12" t="s">
        <v>263</v>
      </c>
      <c r="U732" s="12" t="s">
        <v>2440</v>
      </c>
      <c r="V732" s="27">
        <v>3509000</v>
      </c>
      <c r="W732" s="27">
        <v>2631750</v>
      </c>
      <c r="X732" s="27">
        <v>877250</v>
      </c>
      <c r="Y732" s="12">
        <v>306</v>
      </c>
      <c r="Z732" s="12">
        <v>743</v>
      </c>
      <c r="AA732" s="23">
        <v>39997</v>
      </c>
      <c r="AB732" s="23">
        <v>87442000</v>
      </c>
      <c r="AC732" s="12">
        <v>4</v>
      </c>
      <c r="AD732" s="12">
        <v>9</v>
      </c>
      <c r="AE732" s="12" t="s">
        <v>2039</v>
      </c>
      <c r="AF732" s="23">
        <v>0</v>
      </c>
      <c r="AG732" s="23">
        <v>0</v>
      </c>
      <c r="AH732" s="23">
        <v>0</v>
      </c>
      <c r="AI732" s="23">
        <v>0</v>
      </c>
      <c r="AJ732" s="12">
        <v>0</v>
      </c>
      <c r="AK732" s="12">
        <v>712</v>
      </c>
      <c r="AL732" s="23">
        <v>0</v>
      </c>
      <c r="AM732" s="23">
        <v>87447729</v>
      </c>
      <c r="AN732" s="23" t="s">
        <v>263</v>
      </c>
      <c r="AO732" s="23">
        <v>1439454</v>
      </c>
      <c r="AP732" s="12" t="s">
        <v>5834</v>
      </c>
      <c r="AQ732" s="27">
        <v>1439454</v>
      </c>
      <c r="AR732" s="11">
        <f t="shared" si="10"/>
        <v>0</v>
      </c>
    </row>
    <row r="733" spans="1:44" ht="15.6" x14ac:dyDescent="0.3">
      <c r="A733" s="12" t="s">
        <v>5835</v>
      </c>
      <c r="B733" s="12" t="s">
        <v>254</v>
      </c>
      <c r="C733" s="12" t="s">
        <v>57</v>
      </c>
      <c r="D733" s="17" t="s">
        <v>5836</v>
      </c>
      <c r="E733" s="12">
        <v>2012</v>
      </c>
      <c r="F733" s="12" t="s">
        <v>5837</v>
      </c>
      <c r="G733" s="12" t="s">
        <v>5838</v>
      </c>
      <c r="H733" s="12" t="s">
        <v>72</v>
      </c>
      <c r="I733" s="12" t="s">
        <v>3417</v>
      </c>
      <c r="J733" s="12">
        <v>3</v>
      </c>
      <c r="K733" s="12" t="s">
        <v>5839</v>
      </c>
      <c r="L733" s="12" t="s">
        <v>57</v>
      </c>
      <c r="M733" s="12" t="s">
        <v>5840</v>
      </c>
      <c r="N733" s="12" t="s">
        <v>5841</v>
      </c>
      <c r="O733" s="12" t="s">
        <v>5842</v>
      </c>
      <c r="P733" s="12" t="s">
        <v>5843</v>
      </c>
      <c r="Q733" s="12">
        <v>333112</v>
      </c>
      <c r="R733" s="12" t="s">
        <v>263</v>
      </c>
      <c r="S733" s="12" t="s">
        <v>77</v>
      </c>
      <c r="T733" s="12" t="s">
        <v>263</v>
      </c>
      <c r="U733" s="12" t="s">
        <v>2440</v>
      </c>
      <c r="V733" s="27">
        <v>3663000</v>
      </c>
      <c r="W733" s="27">
        <v>2747250</v>
      </c>
      <c r="X733" s="27">
        <v>915750</v>
      </c>
      <c r="Y733" s="12">
        <v>405</v>
      </c>
      <c r="Z733" s="12">
        <v>33</v>
      </c>
      <c r="AA733" s="23">
        <v>26847</v>
      </c>
      <c r="AB733" s="23">
        <v>27239000</v>
      </c>
      <c r="AC733" s="12">
        <v>3</v>
      </c>
      <c r="AD733" s="12">
        <v>10</v>
      </c>
      <c r="AE733" s="12" t="s">
        <v>2039</v>
      </c>
      <c r="AF733" s="23">
        <v>0</v>
      </c>
      <c r="AG733" s="23">
        <v>0</v>
      </c>
      <c r="AH733" s="23">
        <v>0</v>
      </c>
      <c r="AI733" s="23">
        <v>0</v>
      </c>
      <c r="AJ733" s="12">
        <v>64</v>
      </c>
      <c r="AK733" s="12">
        <v>33</v>
      </c>
      <c r="AL733" s="23">
        <v>52972</v>
      </c>
      <c r="AM733" s="23">
        <v>0</v>
      </c>
      <c r="AN733" s="23" t="s">
        <v>263</v>
      </c>
      <c r="AO733" s="23">
        <v>766665</v>
      </c>
      <c r="AP733" s="12" t="s">
        <v>133</v>
      </c>
      <c r="AQ733" s="27">
        <v>0</v>
      </c>
      <c r="AR733" s="11">
        <f t="shared" si="10"/>
        <v>0</v>
      </c>
    </row>
    <row r="734" spans="1:44" ht="15.6" x14ac:dyDescent="0.3">
      <c r="A734" s="12" t="s">
        <v>5600</v>
      </c>
      <c r="B734" s="12" t="s">
        <v>254</v>
      </c>
      <c r="C734" s="12" t="s">
        <v>72</v>
      </c>
      <c r="D734" s="17" t="s">
        <v>5844</v>
      </c>
      <c r="E734" s="12">
        <v>2012</v>
      </c>
      <c r="F734" s="12" t="s">
        <v>5601</v>
      </c>
      <c r="G734" s="12" t="s">
        <v>5602</v>
      </c>
      <c r="H734" s="12" t="s">
        <v>72</v>
      </c>
      <c r="I734" s="12" t="s">
        <v>272</v>
      </c>
      <c r="J734" s="12">
        <v>3</v>
      </c>
      <c r="K734" s="12" t="s">
        <v>5845</v>
      </c>
      <c r="L734" s="12" t="s">
        <v>72</v>
      </c>
      <c r="M734" s="12" t="s">
        <v>5846</v>
      </c>
      <c r="N734" s="12" t="s">
        <v>5847</v>
      </c>
      <c r="O734" s="12" t="s">
        <v>5848</v>
      </c>
      <c r="P734" s="12" t="s">
        <v>5607</v>
      </c>
      <c r="Q734" s="12">
        <v>311920</v>
      </c>
      <c r="R734" s="12" t="s">
        <v>263</v>
      </c>
      <c r="S734" s="12" t="s">
        <v>77</v>
      </c>
      <c r="T734" s="12" t="s">
        <v>263</v>
      </c>
      <c r="U734" s="12" t="s">
        <v>5849</v>
      </c>
      <c r="V734" s="27">
        <v>2084000</v>
      </c>
      <c r="W734" s="27">
        <v>1563000</v>
      </c>
      <c r="X734" s="27">
        <v>521000</v>
      </c>
      <c r="Y734" s="12">
        <v>180</v>
      </c>
      <c r="Z734" s="12">
        <v>613</v>
      </c>
      <c r="AA734" s="23">
        <v>32680</v>
      </c>
      <c r="AB734" s="23">
        <v>42300000</v>
      </c>
      <c r="AC734" s="12">
        <v>4</v>
      </c>
      <c r="AD734" s="12">
        <v>10</v>
      </c>
      <c r="AE734" s="12" t="s">
        <v>9</v>
      </c>
      <c r="AF734" s="23">
        <v>714000</v>
      </c>
      <c r="AG734" s="23">
        <v>816953</v>
      </c>
      <c r="AH734" s="23">
        <v>238000</v>
      </c>
      <c r="AI734" s="23">
        <v>272317</v>
      </c>
      <c r="AJ734" s="12">
        <v>232</v>
      </c>
      <c r="AK734" s="12">
        <v>686</v>
      </c>
      <c r="AL734" s="23">
        <v>44634</v>
      </c>
      <c r="AM734" s="23">
        <v>53306962</v>
      </c>
      <c r="AN734" s="23" t="s">
        <v>263</v>
      </c>
      <c r="AO734" s="23">
        <v>1870828</v>
      </c>
      <c r="AP734" s="12" t="s">
        <v>133</v>
      </c>
      <c r="AQ734" s="27">
        <v>1033482</v>
      </c>
      <c r="AR734" s="11">
        <f t="shared" si="10"/>
        <v>816953</v>
      </c>
    </row>
    <row r="735" spans="1:44" ht="15.6" x14ac:dyDescent="0.3">
      <c r="A735" s="12" t="s">
        <v>5850</v>
      </c>
      <c r="B735" s="12" t="s">
        <v>254</v>
      </c>
      <c r="C735" s="12" t="s">
        <v>57</v>
      </c>
      <c r="D735" s="17" t="s">
        <v>5851</v>
      </c>
      <c r="E735" s="12">
        <v>2012</v>
      </c>
      <c r="F735" s="12" t="s">
        <v>5852</v>
      </c>
      <c r="G735" s="12" t="s">
        <v>5853</v>
      </c>
      <c r="H735" s="12" t="s">
        <v>72</v>
      </c>
      <c r="I735" s="12" t="s">
        <v>743</v>
      </c>
      <c r="J735" s="12">
        <v>3</v>
      </c>
      <c r="K735" s="12" t="s">
        <v>5854</v>
      </c>
      <c r="L735" s="12" t="s">
        <v>57</v>
      </c>
      <c r="M735" s="12" t="s">
        <v>5855</v>
      </c>
      <c r="N735" s="12" t="s">
        <v>5856</v>
      </c>
      <c r="O735" s="12" t="s">
        <v>5857</v>
      </c>
      <c r="P735" s="12" t="s">
        <v>791</v>
      </c>
      <c r="Q735" s="12">
        <v>551114</v>
      </c>
      <c r="R735" s="12" t="s">
        <v>263</v>
      </c>
      <c r="S735" s="12" t="s">
        <v>408</v>
      </c>
      <c r="T735" s="12" t="s">
        <v>263</v>
      </c>
      <c r="U735" s="12" t="s">
        <v>2440</v>
      </c>
      <c r="V735" s="27">
        <v>3395000</v>
      </c>
      <c r="W735" s="27">
        <v>2546250</v>
      </c>
      <c r="X735" s="27">
        <v>848750</v>
      </c>
      <c r="Y735" s="12">
        <v>135</v>
      </c>
      <c r="Z735" s="12">
        <v>0</v>
      </c>
      <c r="AA735" s="23">
        <v>85379</v>
      </c>
      <c r="AB735" s="23">
        <v>0</v>
      </c>
      <c r="AC735" s="12">
        <v>2</v>
      </c>
      <c r="AD735" s="12">
        <v>9</v>
      </c>
      <c r="AE735" s="12" t="s">
        <v>9</v>
      </c>
      <c r="AF735" s="23">
        <v>579000</v>
      </c>
      <c r="AG735" s="23">
        <v>1845318</v>
      </c>
      <c r="AH735" s="23">
        <v>193000</v>
      </c>
      <c r="AI735" s="23">
        <v>615106</v>
      </c>
      <c r="AJ735" s="12">
        <v>150</v>
      </c>
      <c r="AK735" s="12">
        <v>151</v>
      </c>
      <c r="AL735" s="23">
        <v>182954</v>
      </c>
      <c r="AM735" s="23">
        <v>0</v>
      </c>
      <c r="AN735" s="23" t="s">
        <v>263</v>
      </c>
      <c r="AO735" s="23" t="s">
        <v>2523</v>
      </c>
      <c r="AP735" s="12" t="s">
        <v>2523</v>
      </c>
      <c r="AQ735" s="27" t="s">
        <v>2523</v>
      </c>
      <c r="AR735" s="11">
        <f t="shared" si="10"/>
        <v>1845318</v>
      </c>
    </row>
    <row r="736" spans="1:44" ht="15.6" x14ac:dyDescent="0.3">
      <c r="A736" s="12" t="s">
        <v>5858</v>
      </c>
      <c r="B736" s="12" t="s">
        <v>254</v>
      </c>
      <c r="C736" s="12" t="s">
        <v>57</v>
      </c>
      <c r="D736" s="17" t="s">
        <v>5859</v>
      </c>
      <c r="E736" s="12">
        <v>2012</v>
      </c>
      <c r="F736" s="12" t="s">
        <v>5860</v>
      </c>
      <c r="G736" s="12" t="s">
        <v>5861</v>
      </c>
      <c r="H736" s="12" t="s">
        <v>72</v>
      </c>
      <c r="I736" s="12" t="s">
        <v>322</v>
      </c>
      <c r="J736" s="12">
        <v>2</v>
      </c>
      <c r="K736" s="12" t="s">
        <v>5862</v>
      </c>
      <c r="L736" s="12" t="s">
        <v>57</v>
      </c>
      <c r="M736" s="12" t="s">
        <v>5863</v>
      </c>
      <c r="N736" s="12" t="s">
        <v>5864</v>
      </c>
      <c r="O736" s="12" t="s">
        <v>5865</v>
      </c>
      <c r="P736" s="12" t="s">
        <v>5866</v>
      </c>
      <c r="Q736" s="12">
        <v>313111</v>
      </c>
      <c r="R736" s="12" t="s">
        <v>263</v>
      </c>
      <c r="S736" s="12" t="s">
        <v>77</v>
      </c>
      <c r="T736" s="12" t="s">
        <v>263</v>
      </c>
      <c r="U736" s="12" t="s">
        <v>2440</v>
      </c>
      <c r="V736" s="27">
        <v>1833000</v>
      </c>
      <c r="W736" s="27">
        <v>1558050</v>
      </c>
      <c r="X736" s="27">
        <v>274950</v>
      </c>
      <c r="Y736" s="12">
        <v>153</v>
      </c>
      <c r="Z736" s="12">
        <v>394</v>
      </c>
      <c r="AA736" s="23">
        <v>34134</v>
      </c>
      <c r="AB736" s="23">
        <v>46447200</v>
      </c>
      <c r="AC736" s="12">
        <v>2</v>
      </c>
      <c r="AD736" s="12">
        <v>10</v>
      </c>
      <c r="AE736" s="12" t="s">
        <v>9</v>
      </c>
      <c r="AF736" s="23">
        <v>471750</v>
      </c>
      <c r="AG736" s="23">
        <v>892070</v>
      </c>
      <c r="AH736" s="23">
        <v>83250</v>
      </c>
      <c r="AI736" s="23">
        <v>157423</v>
      </c>
      <c r="AJ736" s="12">
        <v>170</v>
      </c>
      <c r="AK736" s="12">
        <v>1439</v>
      </c>
      <c r="AL736" s="23">
        <v>41434</v>
      </c>
      <c r="AM736" s="23">
        <v>64818305</v>
      </c>
      <c r="AN736" s="23" t="s">
        <v>263</v>
      </c>
      <c r="AO736" s="23">
        <v>1316588</v>
      </c>
      <c r="AP736" s="12" t="s">
        <v>133</v>
      </c>
      <c r="AQ736" s="27">
        <v>857356.01</v>
      </c>
      <c r="AR736" s="11">
        <f t="shared" si="10"/>
        <v>892070</v>
      </c>
    </row>
    <row r="737" spans="1:44" ht="15.6" x14ac:dyDescent="0.3">
      <c r="A737" s="12" t="s">
        <v>5656</v>
      </c>
      <c r="B737" s="12" t="s">
        <v>254</v>
      </c>
      <c r="C737" s="12" t="s">
        <v>72</v>
      </c>
      <c r="D737" s="17" t="s">
        <v>5859</v>
      </c>
      <c r="E737" s="12">
        <v>2012</v>
      </c>
      <c r="F737" s="12" t="s">
        <v>731</v>
      </c>
      <c r="G737" s="12" t="s">
        <v>5657</v>
      </c>
      <c r="H737" s="12" t="s">
        <v>57</v>
      </c>
      <c r="I737" s="12" t="s">
        <v>510</v>
      </c>
      <c r="J737" s="12">
        <v>3</v>
      </c>
      <c r="K737" s="12" t="s">
        <v>3982</v>
      </c>
      <c r="L737" s="12" t="s">
        <v>57</v>
      </c>
      <c r="M737" s="12" t="s">
        <v>5867</v>
      </c>
      <c r="N737" s="12" t="s">
        <v>3984</v>
      </c>
      <c r="O737" s="12" t="s">
        <v>5660</v>
      </c>
      <c r="P737" s="12" t="s">
        <v>5868</v>
      </c>
      <c r="Q737" s="12">
        <v>311999</v>
      </c>
      <c r="R737" s="12">
        <v>311920</v>
      </c>
      <c r="S737" s="12" t="s">
        <v>77</v>
      </c>
      <c r="T737" s="12" t="s">
        <v>77</v>
      </c>
      <c r="U737" s="12" t="s">
        <v>3987</v>
      </c>
      <c r="V737" s="27">
        <v>7412000</v>
      </c>
      <c r="W737" s="27">
        <v>5559000</v>
      </c>
      <c r="X737" s="27">
        <v>1853000</v>
      </c>
      <c r="Y737" s="12">
        <v>444</v>
      </c>
      <c r="Z737" s="12">
        <v>0</v>
      </c>
      <c r="AA737" s="23">
        <v>36174</v>
      </c>
      <c r="AB737" s="23">
        <v>117000000</v>
      </c>
      <c r="AC737" s="12">
        <v>2</v>
      </c>
      <c r="AD737" s="12">
        <v>11</v>
      </c>
      <c r="AE737" s="12" t="s">
        <v>9</v>
      </c>
      <c r="AF737" s="23">
        <v>2094000</v>
      </c>
      <c r="AG737" s="23">
        <v>3409109</v>
      </c>
      <c r="AH737" s="23">
        <v>698000</v>
      </c>
      <c r="AI737" s="23">
        <v>1136369</v>
      </c>
      <c r="AJ737" s="12">
        <v>493</v>
      </c>
      <c r="AK737" s="12">
        <v>524</v>
      </c>
      <c r="AL737" s="23">
        <v>67430</v>
      </c>
      <c r="AM737" s="23">
        <v>143741106</v>
      </c>
      <c r="AN737" s="23" t="s">
        <v>263</v>
      </c>
      <c r="AO737" s="23">
        <v>3442191</v>
      </c>
      <c r="AP737" s="12" t="s">
        <v>267</v>
      </c>
      <c r="AQ737" s="27">
        <v>3442191</v>
      </c>
      <c r="AR737" s="11">
        <f t="shared" si="10"/>
        <v>3409109</v>
      </c>
    </row>
    <row r="738" spans="1:44" ht="15.6" x14ac:dyDescent="0.3">
      <c r="A738" s="12" t="s">
        <v>5641</v>
      </c>
      <c r="B738" s="12" t="s">
        <v>254</v>
      </c>
      <c r="C738" s="12" t="s">
        <v>72</v>
      </c>
      <c r="D738" s="17" t="s">
        <v>5859</v>
      </c>
      <c r="E738" s="12">
        <v>2012</v>
      </c>
      <c r="F738" s="12" t="s">
        <v>5869</v>
      </c>
      <c r="G738" s="12" t="s">
        <v>5643</v>
      </c>
      <c r="H738" s="12" t="s">
        <v>57</v>
      </c>
      <c r="I738" s="12" t="s">
        <v>190</v>
      </c>
      <c r="J738" s="12">
        <v>1</v>
      </c>
      <c r="K738" s="12" t="s">
        <v>5870</v>
      </c>
      <c r="L738" s="12" t="s">
        <v>57</v>
      </c>
      <c r="M738" s="12" t="s">
        <v>5645</v>
      </c>
      <c r="N738" s="12" t="s">
        <v>5871</v>
      </c>
      <c r="O738" s="12" t="s">
        <v>5646</v>
      </c>
      <c r="P738" s="12" t="s">
        <v>5647</v>
      </c>
      <c r="Q738" s="12">
        <v>321113</v>
      </c>
      <c r="R738" s="12" t="s">
        <v>263</v>
      </c>
      <c r="S738" s="12" t="s">
        <v>77</v>
      </c>
      <c r="T738" s="12" t="s">
        <v>263</v>
      </c>
      <c r="U738" s="12" t="s">
        <v>5872</v>
      </c>
      <c r="V738" s="27">
        <v>3913000</v>
      </c>
      <c r="W738" s="27">
        <v>3913000</v>
      </c>
      <c r="X738" s="27">
        <v>0</v>
      </c>
      <c r="Y738" s="12">
        <v>315</v>
      </c>
      <c r="Z738" s="12">
        <v>0</v>
      </c>
      <c r="AA738" s="23">
        <v>29343</v>
      </c>
      <c r="AB738" s="23">
        <v>99000000</v>
      </c>
      <c r="AC738" s="12">
        <v>3</v>
      </c>
      <c r="AD738" s="12">
        <v>11</v>
      </c>
      <c r="AE738" s="12" t="s">
        <v>2039</v>
      </c>
      <c r="AF738" s="23">
        <v>0</v>
      </c>
      <c r="AG738" s="23">
        <v>0</v>
      </c>
      <c r="AH738" s="23">
        <v>0</v>
      </c>
      <c r="AI738" s="23">
        <v>0</v>
      </c>
      <c r="AJ738" s="12">
        <v>43</v>
      </c>
      <c r="AK738" s="12">
        <v>0</v>
      </c>
      <c r="AL738" s="23">
        <v>36463</v>
      </c>
      <c r="AM738" s="23">
        <v>0</v>
      </c>
      <c r="AN738" s="23" t="s">
        <v>263</v>
      </c>
      <c r="AO738" s="23">
        <v>1550000</v>
      </c>
      <c r="AP738" s="12" t="s">
        <v>5873</v>
      </c>
      <c r="AQ738" s="27">
        <v>1550000</v>
      </c>
      <c r="AR738" s="11">
        <f t="shared" si="10"/>
        <v>0</v>
      </c>
    </row>
    <row r="739" spans="1:44" ht="15.6" x14ac:dyDescent="0.3">
      <c r="A739" s="12" t="s">
        <v>5874</v>
      </c>
      <c r="B739" s="12" t="s">
        <v>1558</v>
      </c>
      <c r="D739" s="17">
        <v>41074</v>
      </c>
      <c r="E739" s="12">
        <v>2012</v>
      </c>
      <c r="F739" s="12" t="s">
        <v>5875</v>
      </c>
      <c r="G739" s="12" t="s">
        <v>5876</v>
      </c>
      <c r="H739" s="12" t="s">
        <v>72</v>
      </c>
      <c r="I739" s="12" t="s">
        <v>2392</v>
      </c>
      <c r="J739" s="12">
        <v>1</v>
      </c>
      <c r="K739" s="12" t="s">
        <v>5877</v>
      </c>
      <c r="L739" s="12" t="s">
        <v>2116</v>
      </c>
      <c r="M739" s="12" t="s">
        <v>5878</v>
      </c>
      <c r="N739" s="12">
        <v>27962</v>
      </c>
      <c r="O739" s="12" t="s">
        <v>5879</v>
      </c>
      <c r="P739" s="12" t="s">
        <v>4877</v>
      </c>
      <c r="Q739" s="12">
        <v>322121</v>
      </c>
      <c r="R739" s="12">
        <v>322112</v>
      </c>
      <c r="S739" s="12" t="s">
        <v>1565</v>
      </c>
      <c r="T739" s="12" t="s">
        <v>1565</v>
      </c>
      <c r="U739" s="12" t="s">
        <v>1566</v>
      </c>
      <c r="V739" s="27">
        <v>7000000</v>
      </c>
      <c r="W739" s="12" t="s">
        <v>157</v>
      </c>
      <c r="X739" s="12" t="s">
        <v>157</v>
      </c>
      <c r="Y739" s="12" t="s">
        <v>143</v>
      </c>
      <c r="Z739" s="12">
        <v>320</v>
      </c>
      <c r="AA739" s="12">
        <v>42692</v>
      </c>
      <c r="AB739" s="12">
        <v>65000000</v>
      </c>
      <c r="AC739" s="12" t="s">
        <v>157</v>
      </c>
      <c r="AD739" s="12">
        <v>10</v>
      </c>
      <c r="AE739" s="12" t="s">
        <v>5080</v>
      </c>
      <c r="AF739" s="12">
        <v>0</v>
      </c>
      <c r="AG739" s="12">
        <v>7000000</v>
      </c>
      <c r="AH739" s="12" t="s">
        <v>157</v>
      </c>
      <c r="AI739" s="12" t="s">
        <v>157</v>
      </c>
      <c r="AJ739" s="12" t="s">
        <v>143</v>
      </c>
      <c r="AK739" s="12">
        <v>331</v>
      </c>
      <c r="AL739" s="12">
        <v>100379</v>
      </c>
      <c r="AM739" s="12">
        <v>85888281</v>
      </c>
      <c r="AN739" s="12">
        <v>0</v>
      </c>
      <c r="AO739" s="12">
        <v>1500000</v>
      </c>
      <c r="AP739" s="12" t="s">
        <v>267</v>
      </c>
      <c r="AQ739" s="12">
        <v>1500000</v>
      </c>
    </row>
    <row r="740" spans="1:44" ht="15.6" x14ac:dyDescent="0.3">
      <c r="A740" s="5" t="s">
        <v>5912</v>
      </c>
      <c r="B740" s="6" t="s">
        <v>8</v>
      </c>
      <c r="C740" s="7" t="s">
        <v>57</v>
      </c>
      <c r="D740" s="31">
        <v>40725</v>
      </c>
      <c r="E740" s="7">
        <v>2011</v>
      </c>
      <c r="F740" s="7" t="s">
        <v>5913</v>
      </c>
      <c r="G740" s="7" t="s">
        <v>5914</v>
      </c>
      <c r="H740" s="7" t="s">
        <v>2660</v>
      </c>
      <c r="I740" s="7" t="s">
        <v>282</v>
      </c>
      <c r="J740" s="8">
        <v>3</v>
      </c>
      <c r="K740" s="7" t="s">
        <v>5915</v>
      </c>
      <c r="L740" s="7" t="s">
        <v>72</v>
      </c>
      <c r="M740" s="7" t="s">
        <v>294</v>
      </c>
      <c r="N740" s="7" t="s">
        <v>5916</v>
      </c>
      <c r="O740" s="7" t="s">
        <v>296</v>
      </c>
      <c r="P740" s="7" t="s">
        <v>5917</v>
      </c>
      <c r="Q740" s="7">
        <v>311340</v>
      </c>
      <c r="R740" s="7" t="s">
        <v>65</v>
      </c>
      <c r="S740" s="7" t="s">
        <v>77</v>
      </c>
      <c r="T740" s="7" t="s">
        <v>65</v>
      </c>
      <c r="U740" s="7" t="s">
        <v>67</v>
      </c>
      <c r="V740" s="24">
        <v>50000</v>
      </c>
      <c r="W740" s="11"/>
      <c r="X740" s="11"/>
      <c r="Y740" s="7">
        <v>33</v>
      </c>
      <c r="Z740" s="7">
        <v>272</v>
      </c>
      <c r="AA740" s="29">
        <v>35308</v>
      </c>
      <c r="AB740" s="29">
        <v>5747850</v>
      </c>
      <c r="AC740" s="6"/>
      <c r="AD740" s="6">
        <v>3</v>
      </c>
      <c r="AE740" s="7" t="s">
        <v>10</v>
      </c>
      <c r="AF740" s="21">
        <v>0</v>
      </c>
      <c r="AG740" s="21">
        <v>0</v>
      </c>
      <c r="AH740" s="15"/>
      <c r="AI740" s="15"/>
      <c r="AJ740" s="7">
        <v>0</v>
      </c>
      <c r="AK740" s="7">
        <v>272</v>
      </c>
      <c r="AL740" s="29">
        <v>0</v>
      </c>
      <c r="AM740" s="29">
        <v>0</v>
      </c>
      <c r="AN740" s="29">
        <v>0</v>
      </c>
      <c r="AO740" s="29">
        <v>271579</v>
      </c>
      <c r="AP740" s="9" t="s">
        <v>2749</v>
      </c>
      <c r="AQ740" s="9">
        <v>170746</v>
      </c>
      <c r="AR740" s="11">
        <v>0</v>
      </c>
    </row>
    <row r="741" spans="1:44" ht="15.6" x14ac:dyDescent="0.3">
      <c r="A741" s="5" t="s">
        <v>5918</v>
      </c>
      <c r="B741" s="6" t="s">
        <v>8</v>
      </c>
      <c r="C741" s="7" t="s">
        <v>57</v>
      </c>
      <c r="D741" s="31">
        <v>40729</v>
      </c>
      <c r="E741" s="7">
        <v>2011</v>
      </c>
      <c r="F741" s="7" t="s">
        <v>5919</v>
      </c>
      <c r="G741" s="7" t="s">
        <v>5920</v>
      </c>
      <c r="H741" s="7" t="s">
        <v>2660</v>
      </c>
      <c r="I741" s="7" t="s">
        <v>1720</v>
      </c>
      <c r="J741" s="8">
        <v>3</v>
      </c>
      <c r="K741" s="7" t="s">
        <v>5921</v>
      </c>
      <c r="L741" s="7" t="s">
        <v>72</v>
      </c>
      <c r="M741" s="7" t="s">
        <v>5922</v>
      </c>
      <c r="N741" s="7">
        <v>28729</v>
      </c>
      <c r="O741" s="7" t="s">
        <v>5923</v>
      </c>
      <c r="P741" s="7" t="s">
        <v>5924</v>
      </c>
      <c r="Q741" s="7">
        <v>333298</v>
      </c>
      <c r="R741" s="7" t="s">
        <v>65</v>
      </c>
      <c r="S741" s="7" t="s">
        <v>77</v>
      </c>
      <c r="T741" s="7" t="s">
        <v>65</v>
      </c>
      <c r="U741" s="7" t="s">
        <v>427</v>
      </c>
      <c r="V741" s="24">
        <v>19700</v>
      </c>
      <c r="W741" s="11"/>
      <c r="X741" s="11"/>
      <c r="Y741" s="7">
        <v>9</v>
      </c>
      <c r="Z741" s="7">
        <v>32</v>
      </c>
      <c r="AA741" s="29">
        <v>45448</v>
      </c>
      <c r="AB741" s="29">
        <v>1246500</v>
      </c>
      <c r="AC741" s="6"/>
      <c r="AD741" s="6">
        <v>3</v>
      </c>
      <c r="AE741" s="7" t="s">
        <v>10</v>
      </c>
      <c r="AF741" s="21">
        <v>0</v>
      </c>
      <c r="AG741" s="21">
        <v>0</v>
      </c>
      <c r="AH741" s="15"/>
      <c r="AI741" s="15"/>
      <c r="AJ741" s="7">
        <v>0</v>
      </c>
      <c r="AK741" s="7">
        <v>32</v>
      </c>
      <c r="AL741" s="29">
        <v>0</v>
      </c>
      <c r="AM741" s="29">
        <v>0</v>
      </c>
      <c r="AN741" s="29">
        <v>0</v>
      </c>
      <c r="AO741" s="29">
        <v>19771</v>
      </c>
      <c r="AP741" s="9" t="s">
        <v>5925</v>
      </c>
      <c r="AQ741" s="9">
        <v>0</v>
      </c>
      <c r="AR741" s="11">
        <v>0</v>
      </c>
    </row>
    <row r="742" spans="1:44" ht="15.6" x14ac:dyDescent="0.3">
      <c r="A742" s="5" t="s">
        <v>5926</v>
      </c>
      <c r="B742" s="6" t="s">
        <v>8</v>
      </c>
      <c r="C742" s="7" t="s">
        <v>57</v>
      </c>
      <c r="D742" s="31">
        <v>40736</v>
      </c>
      <c r="E742" s="7">
        <v>2011</v>
      </c>
      <c r="F742" s="7" t="s">
        <v>5927</v>
      </c>
      <c r="G742" s="7" t="s">
        <v>5928</v>
      </c>
      <c r="H742" s="7" t="s">
        <v>2660</v>
      </c>
      <c r="I742" s="7" t="s">
        <v>113</v>
      </c>
      <c r="J742" s="8">
        <v>2</v>
      </c>
      <c r="K742" s="7" t="s">
        <v>114</v>
      </c>
      <c r="L742" s="7" t="s">
        <v>72</v>
      </c>
      <c r="M742" s="7" t="s">
        <v>5929</v>
      </c>
      <c r="N742" s="7" t="s">
        <v>5930</v>
      </c>
      <c r="O742" s="7" t="s">
        <v>5931</v>
      </c>
      <c r="P742" s="7" t="s">
        <v>117</v>
      </c>
      <c r="Q742" s="7">
        <v>324122</v>
      </c>
      <c r="R742" s="7" t="s">
        <v>65</v>
      </c>
      <c r="S742" s="7" t="s">
        <v>77</v>
      </c>
      <c r="T742" s="7" t="s">
        <v>65</v>
      </c>
      <c r="U742" s="7" t="s">
        <v>67</v>
      </c>
      <c r="V742" s="24">
        <v>30000</v>
      </c>
      <c r="W742" s="11"/>
      <c r="X742" s="11"/>
      <c r="Y742" s="7">
        <v>10</v>
      </c>
      <c r="Z742" s="7">
        <v>266</v>
      </c>
      <c r="AA742" s="29">
        <v>57408</v>
      </c>
      <c r="AB742" s="29">
        <v>18000000</v>
      </c>
      <c r="AC742" s="6"/>
      <c r="AD742" s="6">
        <v>3</v>
      </c>
      <c r="AE742" s="7" t="s">
        <v>10</v>
      </c>
      <c r="AF742" s="21">
        <v>0</v>
      </c>
      <c r="AG742" s="21">
        <v>0</v>
      </c>
      <c r="AH742" s="15"/>
      <c r="AI742" s="15"/>
      <c r="AJ742" s="7">
        <v>0</v>
      </c>
      <c r="AK742" s="7">
        <v>266</v>
      </c>
      <c r="AL742" s="29">
        <v>0</v>
      </c>
      <c r="AM742" s="29">
        <v>0</v>
      </c>
      <c r="AN742" s="29">
        <v>0</v>
      </c>
      <c r="AO742" s="29">
        <v>130000</v>
      </c>
      <c r="AP742" s="9" t="s">
        <v>5925</v>
      </c>
      <c r="AQ742" s="9">
        <v>0</v>
      </c>
      <c r="AR742" s="11">
        <v>0</v>
      </c>
    </row>
    <row r="743" spans="1:44" ht="15.6" x14ac:dyDescent="0.3">
      <c r="A743" s="5" t="s">
        <v>5932</v>
      </c>
      <c r="B743" s="6" t="s">
        <v>8</v>
      </c>
      <c r="C743" s="7" t="s">
        <v>57</v>
      </c>
      <c r="D743" s="31">
        <v>40742</v>
      </c>
      <c r="E743" s="7">
        <v>2011</v>
      </c>
      <c r="F743" s="7" t="s">
        <v>5933</v>
      </c>
      <c r="G743" s="7" t="s">
        <v>5934</v>
      </c>
      <c r="H743" s="7" t="s">
        <v>2660</v>
      </c>
      <c r="I743" s="7" t="s">
        <v>690</v>
      </c>
      <c r="J743" s="8">
        <v>1</v>
      </c>
      <c r="K743" s="7" t="s">
        <v>5935</v>
      </c>
      <c r="L743" s="7" t="s">
        <v>72</v>
      </c>
      <c r="M743" s="7" t="s">
        <v>5936</v>
      </c>
      <c r="N743" s="7">
        <v>28621</v>
      </c>
      <c r="O743" s="7" t="s">
        <v>5937</v>
      </c>
      <c r="P743" s="7" t="s">
        <v>5938</v>
      </c>
      <c r="Q743" s="7">
        <v>424990</v>
      </c>
      <c r="R743" s="7" t="s">
        <v>65</v>
      </c>
      <c r="S743" s="7" t="s">
        <v>859</v>
      </c>
      <c r="T743" s="7" t="s">
        <v>65</v>
      </c>
      <c r="U743" s="7" t="s">
        <v>2661</v>
      </c>
      <c r="V743" s="24">
        <v>86000</v>
      </c>
      <c r="W743" s="11"/>
      <c r="X743" s="11"/>
      <c r="Y743" s="7">
        <v>60</v>
      </c>
      <c r="Z743" s="7">
        <v>104</v>
      </c>
      <c r="AA743" s="29">
        <v>25220</v>
      </c>
      <c r="AB743" s="29">
        <v>9535500</v>
      </c>
      <c r="AC743" s="6"/>
      <c r="AD743" s="6">
        <v>3</v>
      </c>
      <c r="AE743" s="7" t="s">
        <v>11</v>
      </c>
      <c r="AF743" s="21">
        <v>0</v>
      </c>
      <c r="AG743" s="21">
        <v>26829</v>
      </c>
      <c r="AH743" s="15"/>
      <c r="AI743" s="15"/>
      <c r="AJ743" s="7">
        <v>85</v>
      </c>
      <c r="AK743" s="7">
        <v>104</v>
      </c>
      <c r="AL743" s="29">
        <v>623</v>
      </c>
      <c r="AM743" s="29">
        <v>5508001</v>
      </c>
      <c r="AN743" s="29">
        <v>0</v>
      </c>
      <c r="AO743" s="29">
        <v>218000</v>
      </c>
      <c r="AP743" s="9" t="s">
        <v>5939</v>
      </c>
      <c r="AQ743" s="9">
        <v>26829</v>
      </c>
      <c r="AR743" s="11">
        <v>26829</v>
      </c>
    </row>
    <row r="744" spans="1:44" ht="15.6" x14ac:dyDescent="0.3">
      <c r="A744" s="5" t="s">
        <v>5940</v>
      </c>
      <c r="B744" s="6" t="s">
        <v>8</v>
      </c>
      <c r="C744" s="7" t="s">
        <v>72</v>
      </c>
      <c r="D744" s="31">
        <v>40743</v>
      </c>
      <c r="E744" s="7">
        <v>2011</v>
      </c>
      <c r="F744" s="7" t="s">
        <v>5941</v>
      </c>
      <c r="G744" s="7" t="s">
        <v>5942</v>
      </c>
      <c r="H744" s="7" t="s">
        <v>72</v>
      </c>
      <c r="I744" s="7" t="s">
        <v>1120</v>
      </c>
      <c r="J744" s="8">
        <v>1</v>
      </c>
      <c r="K744" s="7" t="s">
        <v>5943</v>
      </c>
      <c r="L744" s="7" t="s">
        <v>57</v>
      </c>
      <c r="M744" s="7" t="s">
        <v>5944</v>
      </c>
      <c r="N744" s="7" t="s">
        <v>5945</v>
      </c>
      <c r="O744" s="7" t="s">
        <v>5946</v>
      </c>
      <c r="P744" s="7" t="s">
        <v>5947</v>
      </c>
      <c r="Q744" s="7">
        <v>334413</v>
      </c>
      <c r="R744" s="7" t="s">
        <v>65</v>
      </c>
      <c r="S744" s="7" t="s">
        <v>77</v>
      </c>
      <c r="T744" s="7" t="s">
        <v>65</v>
      </c>
      <c r="U744" s="7" t="s">
        <v>427</v>
      </c>
      <c r="V744" s="24">
        <v>600000</v>
      </c>
      <c r="W744" s="11"/>
      <c r="X744" s="11"/>
      <c r="Y744" s="7">
        <v>230</v>
      </c>
      <c r="Z744" s="7">
        <v>29</v>
      </c>
      <c r="AA744" s="29">
        <v>41028</v>
      </c>
      <c r="AB744" s="29">
        <v>80730000</v>
      </c>
      <c r="AC744" s="6"/>
      <c r="AD744" s="6">
        <v>4</v>
      </c>
      <c r="AE744" s="7" t="s">
        <v>10</v>
      </c>
      <c r="AF744" s="21">
        <v>0</v>
      </c>
      <c r="AG744" s="21">
        <v>0</v>
      </c>
      <c r="AH744" s="15"/>
      <c r="AI744" s="15"/>
      <c r="AJ744" s="7">
        <v>0</v>
      </c>
      <c r="AK744" s="7">
        <v>29</v>
      </c>
      <c r="AL744" s="29">
        <v>0</v>
      </c>
      <c r="AM744" s="29">
        <v>0</v>
      </c>
      <c r="AN744" s="29">
        <v>0</v>
      </c>
      <c r="AO744" s="29">
        <v>2500000</v>
      </c>
      <c r="AP744" s="9" t="s">
        <v>4271</v>
      </c>
      <c r="AQ744" s="9">
        <v>600000</v>
      </c>
      <c r="AR744" s="11">
        <v>0</v>
      </c>
    </row>
    <row r="745" spans="1:44" ht="15.6" x14ac:dyDescent="0.3">
      <c r="A745" s="5" t="s">
        <v>5948</v>
      </c>
      <c r="B745" s="6" t="s">
        <v>8</v>
      </c>
      <c r="C745" s="7" t="s">
        <v>57</v>
      </c>
      <c r="D745" s="31">
        <v>40744</v>
      </c>
      <c r="E745" s="7">
        <v>2011</v>
      </c>
      <c r="F745" s="7" t="s">
        <v>5949</v>
      </c>
      <c r="G745" s="7" t="s">
        <v>5950</v>
      </c>
      <c r="H745" s="7" t="s">
        <v>2660</v>
      </c>
      <c r="I745" s="7" t="s">
        <v>98</v>
      </c>
      <c r="J745" s="8">
        <v>1</v>
      </c>
      <c r="K745" s="7" t="s">
        <v>5951</v>
      </c>
      <c r="L745" s="7" t="s">
        <v>57</v>
      </c>
      <c r="M745" s="7" t="s">
        <v>5952</v>
      </c>
      <c r="N745" s="7">
        <v>28655</v>
      </c>
      <c r="O745" s="7" t="s">
        <v>5953</v>
      </c>
      <c r="P745" s="7" t="s">
        <v>5954</v>
      </c>
      <c r="Q745" s="7">
        <v>337121</v>
      </c>
      <c r="R745" s="7" t="s">
        <v>65</v>
      </c>
      <c r="S745" s="7" t="s">
        <v>77</v>
      </c>
      <c r="T745" s="7" t="s">
        <v>65</v>
      </c>
      <c r="U745" s="7" t="s">
        <v>427</v>
      </c>
      <c r="V745" s="24">
        <v>100000</v>
      </c>
      <c r="W745" s="11"/>
      <c r="X745" s="11"/>
      <c r="Y745" s="7">
        <v>52</v>
      </c>
      <c r="Z745" s="7">
        <v>0</v>
      </c>
      <c r="AA745" s="29">
        <v>27716</v>
      </c>
      <c r="AB745" s="29">
        <v>1179000</v>
      </c>
      <c r="AC745" s="6"/>
      <c r="AD745" s="6">
        <v>3</v>
      </c>
      <c r="AE745" s="7" t="s">
        <v>11</v>
      </c>
      <c r="AF745" s="21">
        <v>0</v>
      </c>
      <c r="AG745" s="21">
        <v>50000</v>
      </c>
      <c r="AH745" s="15"/>
      <c r="AI745" s="15"/>
      <c r="AJ745" s="7">
        <v>36</v>
      </c>
      <c r="AK745" s="7">
        <v>0</v>
      </c>
      <c r="AL745" s="29">
        <v>696.76</v>
      </c>
      <c r="AM745" s="29">
        <v>1248556.1000000001</v>
      </c>
      <c r="AN745" s="29">
        <v>0</v>
      </c>
      <c r="AO745" s="29">
        <v>1235648.6600000001</v>
      </c>
      <c r="AP745" s="9" t="s">
        <v>5955</v>
      </c>
      <c r="AQ745" s="9">
        <v>118039</v>
      </c>
      <c r="AR745" s="11">
        <v>50000</v>
      </c>
    </row>
    <row r="746" spans="1:44" ht="15.6" x14ac:dyDescent="0.3">
      <c r="A746" s="5" t="s">
        <v>5956</v>
      </c>
      <c r="B746" s="6" t="s">
        <v>8</v>
      </c>
      <c r="C746" s="7" t="s">
        <v>72</v>
      </c>
      <c r="D746" s="31">
        <v>40749</v>
      </c>
      <c r="E746" s="7">
        <v>2011</v>
      </c>
      <c r="F746" s="7" t="s">
        <v>5957</v>
      </c>
      <c r="G746" s="7" t="s">
        <v>5958</v>
      </c>
      <c r="H746" s="7" t="s">
        <v>72</v>
      </c>
      <c r="I746" s="7" t="s">
        <v>272</v>
      </c>
      <c r="J746" s="8">
        <v>3</v>
      </c>
      <c r="K746" s="7" t="s">
        <v>5959</v>
      </c>
      <c r="L746" s="7" t="s">
        <v>72</v>
      </c>
      <c r="M746" s="7" t="s">
        <v>5960</v>
      </c>
      <c r="N746" s="7" t="s">
        <v>5961</v>
      </c>
      <c r="O746" s="7" t="s">
        <v>5962</v>
      </c>
      <c r="P746" s="7" t="s">
        <v>5963</v>
      </c>
      <c r="Q746" s="7">
        <v>326113</v>
      </c>
      <c r="R746" s="7">
        <v>335911</v>
      </c>
      <c r="S746" s="7" t="s">
        <v>77</v>
      </c>
      <c r="T746" s="7" t="s">
        <v>77</v>
      </c>
      <c r="U746" s="7" t="s">
        <v>2661</v>
      </c>
      <c r="V746" s="24">
        <v>500000</v>
      </c>
      <c r="W746" s="11"/>
      <c r="X746" s="11"/>
      <c r="Y746" s="7">
        <v>225</v>
      </c>
      <c r="Z746" s="7">
        <v>711</v>
      </c>
      <c r="AA746" s="29">
        <v>34112</v>
      </c>
      <c r="AB746" s="29">
        <v>94500000</v>
      </c>
      <c r="AC746" s="6"/>
      <c r="AD746" s="6">
        <v>3</v>
      </c>
      <c r="AE746" s="7" t="s">
        <v>10</v>
      </c>
      <c r="AF746" s="21">
        <v>0</v>
      </c>
      <c r="AG746" s="21">
        <v>0</v>
      </c>
      <c r="AH746" s="15"/>
      <c r="AI746" s="15"/>
      <c r="AJ746" s="7">
        <v>0</v>
      </c>
      <c r="AK746" s="7">
        <v>711</v>
      </c>
      <c r="AL746" s="29">
        <v>0</v>
      </c>
      <c r="AM746" s="29">
        <v>1489245</v>
      </c>
      <c r="AN746" s="29">
        <v>0</v>
      </c>
      <c r="AO746" s="29">
        <v>2811375</v>
      </c>
      <c r="AP746" s="9" t="s">
        <v>2749</v>
      </c>
      <c r="AQ746" s="9">
        <v>0</v>
      </c>
      <c r="AR746" s="11">
        <v>0</v>
      </c>
    </row>
    <row r="747" spans="1:44" ht="15.6" x14ac:dyDescent="0.3">
      <c r="A747" s="5" t="s">
        <v>5964</v>
      </c>
      <c r="B747" s="6" t="s">
        <v>8</v>
      </c>
      <c r="C747" s="7" t="s">
        <v>57</v>
      </c>
      <c r="D747" s="31">
        <v>40758</v>
      </c>
      <c r="E747" s="7">
        <v>2011</v>
      </c>
      <c r="F747" s="7" t="s">
        <v>5965</v>
      </c>
      <c r="G747" s="7" t="s">
        <v>5966</v>
      </c>
      <c r="H747" s="7" t="s">
        <v>2660</v>
      </c>
      <c r="I747" s="7" t="s">
        <v>1805</v>
      </c>
      <c r="J747" s="8">
        <v>1</v>
      </c>
      <c r="K747" s="7" t="s">
        <v>5967</v>
      </c>
      <c r="L747" s="7" t="s">
        <v>57</v>
      </c>
      <c r="M747" s="7" t="s">
        <v>5968</v>
      </c>
      <c r="N747" s="7" t="s">
        <v>315</v>
      </c>
      <c r="O747" s="7" t="s">
        <v>5969</v>
      </c>
      <c r="P747" s="7" t="s">
        <v>5970</v>
      </c>
      <c r="Q747" s="7">
        <v>321999</v>
      </c>
      <c r="R747" s="7" t="s">
        <v>65</v>
      </c>
      <c r="S747" s="7" t="s">
        <v>77</v>
      </c>
      <c r="T747" s="7" t="s">
        <v>65</v>
      </c>
      <c r="U747" s="7" t="s">
        <v>2661</v>
      </c>
      <c r="V747" s="24">
        <v>300000</v>
      </c>
      <c r="W747" s="11"/>
      <c r="X747" s="11"/>
      <c r="Y747" s="7">
        <v>56</v>
      </c>
      <c r="Z747" s="7">
        <v>53</v>
      </c>
      <c r="AA747" s="29">
        <v>34632</v>
      </c>
      <c r="AB747" s="29">
        <v>54000000</v>
      </c>
      <c r="AC747" s="6"/>
      <c r="AD747" s="6">
        <v>3</v>
      </c>
      <c r="AE747" s="7" t="s">
        <v>11</v>
      </c>
      <c r="AF747" s="21">
        <v>0</v>
      </c>
      <c r="AG747" s="21">
        <v>195000</v>
      </c>
      <c r="AH747" s="15"/>
      <c r="AI747" s="15"/>
      <c r="AJ747" s="7">
        <v>36</v>
      </c>
      <c r="AK747" s="7">
        <v>53</v>
      </c>
      <c r="AL747" s="29">
        <v>745</v>
      </c>
      <c r="AM747" s="29">
        <v>93736786</v>
      </c>
      <c r="AN747" s="29">
        <v>0</v>
      </c>
      <c r="AO747" s="29">
        <v>1910300</v>
      </c>
      <c r="AP747" s="9" t="s">
        <v>5971</v>
      </c>
      <c r="AQ747" s="9">
        <v>337168</v>
      </c>
      <c r="AR747" s="11">
        <v>195000</v>
      </c>
    </row>
    <row r="748" spans="1:44" ht="15.6" x14ac:dyDescent="0.3">
      <c r="A748" s="5" t="s">
        <v>5972</v>
      </c>
      <c r="B748" s="6" t="s">
        <v>8</v>
      </c>
      <c r="C748" s="7" t="s">
        <v>57</v>
      </c>
      <c r="D748" s="31">
        <v>40767</v>
      </c>
      <c r="E748" s="7">
        <v>2011</v>
      </c>
      <c r="F748" s="7" t="s">
        <v>5973</v>
      </c>
      <c r="G748" s="7" t="s">
        <v>5974</v>
      </c>
      <c r="H748" s="7" t="s">
        <v>2660</v>
      </c>
      <c r="I748" s="7" t="s">
        <v>138</v>
      </c>
      <c r="J748" s="8">
        <v>1</v>
      </c>
      <c r="K748" s="7" t="s">
        <v>5975</v>
      </c>
      <c r="L748" s="7" t="s">
        <v>72</v>
      </c>
      <c r="M748" s="7" t="s">
        <v>5976</v>
      </c>
      <c r="N748" s="7">
        <v>27889</v>
      </c>
      <c r="O748" s="7" t="s">
        <v>5977</v>
      </c>
      <c r="P748" s="7" t="s">
        <v>5978</v>
      </c>
      <c r="Q748" s="7">
        <v>333411</v>
      </c>
      <c r="R748" s="7" t="s">
        <v>65</v>
      </c>
      <c r="S748" s="7" t="s">
        <v>77</v>
      </c>
      <c r="T748" s="7" t="s">
        <v>65</v>
      </c>
      <c r="U748" s="7" t="s">
        <v>2661</v>
      </c>
      <c r="V748" s="24">
        <v>96000</v>
      </c>
      <c r="W748" s="11"/>
      <c r="X748" s="11"/>
      <c r="Y748" s="7">
        <v>29</v>
      </c>
      <c r="Z748" s="7">
        <v>33</v>
      </c>
      <c r="AA748" s="29">
        <v>30160</v>
      </c>
      <c r="AB748" s="29">
        <v>3600000</v>
      </c>
      <c r="AC748" s="6"/>
      <c r="AD748" s="6">
        <v>3</v>
      </c>
      <c r="AE748" s="7" t="s">
        <v>10</v>
      </c>
      <c r="AF748" s="21">
        <v>0</v>
      </c>
      <c r="AG748" s="21">
        <v>0</v>
      </c>
      <c r="AH748" s="15"/>
      <c r="AI748" s="15"/>
      <c r="AJ748" s="7">
        <v>0</v>
      </c>
      <c r="AK748" s="7">
        <v>33</v>
      </c>
      <c r="AL748" s="29">
        <v>0</v>
      </c>
      <c r="AM748" s="29">
        <v>0</v>
      </c>
      <c r="AN748" s="29">
        <v>0</v>
      </c>
      <c r="AO748" s="29">
        <v>96000</v>
      </c>
      <c r="AP748" s="9" t="s">
        <v>3375</v>
      </c>
      <c r="AQ748" s="9">
        <v>90000</v>
      </c>
      <c r="AR748" s="11">
        <v>0</v>
      </c>
    </row>
    <row r="749" spans="1:44" ht="15.6" x14ac:dyDescent="0.3">
      <c r="A749" s="5" t="s">
        <v>5979</v>
      </c>
      <c r="B749" s="6" t="s">
        <v>8</v>
      </c>
      <c r="C749" s="7" t="s">
        <v>57</v>
      </c>
      <c r="D749" s="31">
        <v>40781</v>
      </c>
      <c r="E749" s="7">
        <v>2011</v>
      </c>
      <c r="F749" s="7" t="s">
        <v>5980</v>
      </c>
      <c r="G749" s="7" t="s">
        <v>5981</v>
      </c>
      <c r="H749" s="7" t="s">
        <v>2660</v>
      </c>
      <c r="I749" s="7" t="s">
        <v>173</v>
      </c>
      <c r="J749" s="8">
        <v>1</v>
      </c>
      <c r="K749" s="7" t="s">
        <v>5982</v>
      </c>
      <c r="L749" s="7" t="s">
        <v>72</v>
      </c>
      <c r="M749" s="7" t="s">
        <v>5983</v>
      </c>
      <c r="N749" s="7" t="s">
        <v>5984</v>
      </c>
      <c r="O749" s="7" t="s">
        <v>5985</v>
      </c>
      <c r="P749" s="7" t="s">
        <v>2660</v>
      </c>
      <c r="Q749" s="7">
        <v>313210</v>
      </c>
      <c r="R749" s="7" t="s">
        <v>65</v>
      </c>
      <c r="S749" s="7" t="s">
        <v>77</v>
      </c>
      <c r="T749" s="7" t="s">
        <v>65</v>
      </c>
      <c r="U749" s="7" t="s">
        <v>2129</v>
      </c>
      <c r="V749" s="24">
        <v>56000</v>
      </c>
      <c r="W749" s="11"/>
      <c r="X749" s="11"/>
      <c r="Y749" s="7">
        <v>56</v>
      </c>
      <c r="Z749" s="7">
        <v>171</v>
      </c>
      <c r="AA749" s="29">
        <v>22412</v>
      </c>
      <c r="AB749" s="29">
        <v>4427550</v>
      </c>
      <c r="AC749" s="6"/>
      <c r="AD749" s="6">
        <v>3</v>
      </c>
      <c r="AE749" s="7" t="s">
        <v>10</v>
      </c>
      <c r="AF749" s="21">
        <v>0</v>
      </c>
      <c r="AG749" s="21">
        <v>0</v>
      </c>
      <c r="AH749" s="15"/>
      <c r="AI749" s="15"/>
      <c r="AJ749" s="7">
        <v>0</v>
      </c>
      <c r="AK749" s="7">
        <v>171</v>
      </c>
      <c r="AL749" s="29">
        <v>0</v>
      </c>
      <c r="AM749" s="29">
        <v>0</v>
      </c>
      <c r="AN749" s="29">
        <v>0</v>
      </c>
      <c r="AO749" s="29">
        <v>75000</v>
      </c>
      <c r="AP749" s="9" t="s">
        <v>2749</v>
      </c>
      <c r="AQ749" s="9">
        <v>0</v>
      </c>
      <c r="AR749" s="11">
        <v>0</v>
      </c>
    </row>
    <row r="750" spans="1:44" ht="15.6" x14ac:dyDescent="0.3">
      <c r="A750" s="5" t="s">
        <v>5986</v>
      </c>
      <c r="B750" s="6" t="s">
        <v>8</v>
      </c>
      <c r="C750" s="7" t="s">
        <v>57</v>
      </c>
      <c r="D750" s="31">
        <v>40809</v>
      </c>
      <c r="E750" s="7">
        <v>2011</v>
      </c>
      <c r="F750" s="7" t="s">
        <v>5987</v>
      </c>
      <c r="G750" s="7" t="s">
        <v>5988</v>
      </c>
      <c r="H750" s="7" t="s">
        <v>2660</v>
      </c>
      <c r="I750" s="7" t="s">
        <v>90</v>
      </c>
      <c r="J750" s="8">
        <v>2</v>
      </c>
      <c r="K750" s="7" t="s">
        <v>5989</v>
      </c>
      <c r="L750" s="7" t="s">
        <v>72</v>
      </c>
      <c r="M750" s="7" t="s">
        <v>5990</v>
      </c>
      <c r="N750" s="7" t="s">
        <v>5991</v>
      </c>
      <c r="O750" s="7" t="s">
        <v>5992</v>
      </c>
      <c r="P750" s="7" t="s">
        <v>5993</v>
      </c>
      <c r="Q750" s="7">
        <v>326299</v>
      </c>
      <c r="R750" s="7" t="s">
        <v>65</v>
      </c>
      <c r="S750" s="7" t="s">
        <v>77</v>
      </c>
      <c r="T750" s="7" t="s">
        <v>65</v>
      </c>
      <c r="U750" s="7" t="s">
        <v>67</v>
      </c>
      <c r="V750" s="24">
        <v>157400</v>
      </c>
      <c r="W750" s="11"/>
      <c r="X750" s="11"/>
      <c r="Y750" s="7">
        <v>123</v>
      </c>
      <c r="Z750" s="7">
        <v>373</v>
      </c>
      <c r="AA750" s="29">
        <v>28548</v>
      </c>
      <c r="AB750" s="29">
        <v>16122245</v>
      </c>
      <c r="AC750" s="6"/>
      <c r="AD750" s="6">
        <v>3</v>
      </c>
      <c r="AE750" s="7" t="s">
        <v>11</v>
      </c>
      <c r="AF750" s="21">
        <v>0</v>
      </c>
      <c r="AG750" s="21">
        <v>157400</v>
      </c>
      <c r="AH750" s="15"/>
      <c r="AI750" s="15"/>
      <c r="AJ750" s="7">
        <v>270</v>
      </c>
      <c r="AK750" s="7">
        <v>373</v>
      </c>
      <c r="AL750" s="29">
        <v>955</v>
      </c>
      <c r="AM750" s="29">
        <v>20059113</v>
      </c>
      <c r="AN750" s="29">
        <v>0</v>
      </c>
      <c r="AO750" s="29">
        <v>157400</v>
      </c>
      <c r="AP750" s="9" t="s">
        <v>68</v>
      </c>
      <c r="AQ750" s="9">
        <v>157400</v>
      </c>
      <c r="AR750" s="11">
        <v>157400</v>
      </c>
    </row>
    <row r="751" spans="1:44" ht="15.6" x14ac:dyDescent="0.3">
      <c r="A751" s="5" t="s">
        <v>5994</v>
      </c>
      <c r="B751" s="6" t="s">
        <v>8</v>
      </c>
      <c r="C751" s="7" t="s">
        <v>57</v>
      </c>
      <c r="D751" s="31">
        <v>40820</v>
      </c>
      <c r="E751" s="7">
        <v>2011</v>
      </c>
      <c r="F751" s="7" t="s">
        <v>5995</v>
      </c>
      <c r="G751" s="7" t="s">
        <v>5996</v>
      </c>
      <c r="H751" s="7" t="s">
        <v>2660</v>
      </c>
      <c r="I751" s="7" t="s">
        <v>4107</v>
      </c>
      <c r="J751" s="8">
        <v>1</v>
      </c>
      <c r="K751" s="7" t="s">
        <v>5997</v>
      </c>
      <c r="L751" s="7" t="s">
        <v>72</v>
      </c>
      <c r="M751" s="7" t="s">
        <v>5998</v>
      </c>
      <c r="N751" s="7" t="s">
        <v>5999</v>
      </c>
      <c r="O751" s="7" t="s">
        <v>6000</v>
      </c>
      <c r="P751" s="7" t="s">
        <v>117</v>
      </c>
      <c r="Q751" s="7">
        <v>327390</v>
      </c>
      <c r="R751" s="7" t="s">
        <v>65</v>
      </c>
      <c r="S751" s="7" t="s">
        <v>77</v>
      </c>
      <c r="T751" s="7" t="s">
        <v>65</v>
      </c>
      <c r="U751" s="7" t="s">
        <v>4610</v>
      </c>
      <c r="V751" s="24">
        <v>98000</v>
      </c>
      <c r="W751" s="11"/>
      <c r="X751" s="11"/>
      <c r="Y751" s="7">
        <v>26</v>
      </c>
      <c r="Z751" s="7">
        <v>76</v>
      </c>
      <c r="AA751" s="29">
        <v>38480</v>
      </c>
      <c r="AB751" s="29">
        <v>2468700</v>
      </c>
      <c r="AC751" s="6"/>
      <c r="AD751" s="6">
        <v>3</v>
      </c>
      <c r="AE751" s="7" t="s">
        <v>10</v>
      </c>
      <c r="AF751" s="21">
        <v>0</v>
      </c>
      <c r="AG751" s="21">
        <v>0</v>
      </c>
      <c r="AH751" s="15"/>
      <c r="AI751" s="15"/>
      <c r="AJ751" s="7">
        <v>0</v>
      </c>
      <c r="AK751" s="7">
        <v>76</v>
      </c>
      <c r="AL751" s="29">
        <v>0</v>
      </c>
      <c r="AM751" s="29">
        <v>0</v>
      </c>
      <c r="AN751" s="29">
        <v>0</v>
      </c>
      <c r="AO751" s="29">
        <v>98000</v>
      </c>
      <c r="AP751" s="9" t="s">
        <v>3180</v>
      </c>
      <c r="AQ751" s="9">
        <v>0</v>
      </c>
      <c r="AR751" s="11">
        <v>0</v>
      </c>
    </row>
    <row r="752" spans="1:44" ht="15.6" x14ac:dyDescent="0.3">
      <c r="A752" s="5" t="s">
        <v>6001</v>
      </c>
      <c r="B752" s="6" t="s">
        <v>8</v>
      </c>
      <c r="C752" s="7" t="s">
        <v>57</v>
      </c>
      <c r="D752" s="31">
        <v>40822</v>
      </c>
      <c r="E752" s="7">
        <v>2011</v>
      </c>
      <c r="F752" s="7" t="s">
        <v>6002</v>
      </c>
      <c r="G752" s="7" t="s">
        <v>6003</v>
      </c>
      <c r="H752" s="7" t="s">
        <v>2660</v>
      </c>
      <c r="I752" s="7" t="s">
        <v>113</v>
      </c>
      <c r="J752" s="8">
        <v>2</v>
      </c>
      <c r="K752" s="7" t="s">
        <v>6004</v>
      </c>
      <c r="L752" s="7" t="s">
        <v>72</v>
      </c>
      <c r="M752" s="7" t="s">
        <v>6005</v>
      </c>
      <c r="N752" s="7" t="s">
        <v>6006</v>
      </c>
      <c r="O752" s="7" t="s">
        <v>6007</v>
      </c>
      <c r="P752" s="7" t="s">
        <v>2660</v>
      </c>
      <c r="Q752" s="7">
        <v>313230</v>
      </c>
      <c r="R752" s="7" t="s">
        <v>65</v>
      </c>
      <c r="S752" s="7" t="s">
        <v>77</v>
      </c>
      <c r="T752" s="7" t="s">
        <v>65</v>
      </c>
      <c r="U752" s="7" t="s">
        <v>427</v>
      </c>
      <c r="V752" s="24">
        <v>75000</v>
      </c>
      <c r="W752" s="11"/>
      <c r="X752" s="11"/>
      <c r="Y752" s="7">
        <v>23</v>
      </c>
      <c r="Z752" s="7">
        <v>42</v>
      </c>
      <c r="AA752" s="29">
        <v>30940</v>
      </c>
      <c r="AB752" s="29">
        <v>13950000</v>
      </c>
      <c r="AC752" s="6"/>
      <c r="AD752" s="6">
        <v>3</v>
      </c>
      <c r="AE752" s="7" t="s">
        <v>11</v>
      </c>
      <c r="AF752" s="21">
        <v>0</v>
      </c>
      <c r="AG752" s="21">
        <v>75000</v>
      </c>
      <c r="AH752" s="15"/>
      <c r="AI752" s="15"/>
      <c r="AJ752" s="7">
        <v>28</v>
      </c>
      <c r="AK752" s="7">
        <v>42</v>
      </c>
      <c r="AL752" s="29">
        <v>991</v>
      </c>
      <c r="AM752" s="29">
        <v>15676843</v>
      </c>
      <c r="AN752" s="29">
        <v>0</v>
      </c>
      <c r="AO752" s="29">
        <v>580000</v>
      </c>
      <c r="AP752" s="9" t="s">
        <v>6008</v>
      </c>
      <c r="AQ752" s="9">
        <v>467346</v>
      </c>
      <c r="AR752" s="11">
        <v>75000</v>
      </c>
    </row>
    <row r="753" spans="1:44" ht="15.6" x14ac:dyDescent="0.3">
      <c r="A753" s="5" t="s">
        <v>6009</v>
      </c>
      <c r="B753" s="6" t="s">
        <v>8</v>
      </c>
      <c r="C753" s="7" t="s">
        <v>57</v>
      </c>
      <c r="D753" s="31">
        <v>40826</v>
      </c>
      <c r="E753" s="7">
        <v>2011</v>
      </c>
      <c r="F753" s="7" t="s">
        <v>6010</v>
      </c>
      <c r="G753" s="7" t="s">
        <v>6011</v>
      </c>
      <c r="H753" s="7" t="s">
        <v>72</v>
      </c>
      <c r="I753" s="7" t="s">
        <v>213</v>
      </c>
      <c r="J753" s="8">
        <v>3</v>
      </c>
      <c r="K753" s="7" t="s">
        <v>6012</v>
      </c>
      <c r="L753" s="7" t="s">
        <v>72</v>
      </c>
      <c r="M753" s="7" t="s">
        <v>6013</v>
      </c>
      <c r="N753" s="7" t="s">
        <v>6014</v>
      </c>
      <c r="O753" s="7" t="s">
        <v>6015</v>
      </c>
      <c r="P753" s="7" t="s">
        <v>6016</v>
      </c>
      <c r="Q753" s="7">
        <v>336411</v>
      </c>
      <c r="R753" s="7" t="s">
        <v>65</v>
      </c>
      <c r="S753" s="7" t="s">
        <v>77</v>
      </c>
      <c r="T753" s="7" t="s">
        <v>65</v>
      </c>
      <c r="U753" s="7" t="s">
        <v>4610</v>
      </c>
      <c r="V753" s="24">
        <v>1000000</v>
      </c>
      <c r="W753" s="11"/>
      <c r="X753" s="11"/>
      <c r="Y753" s="7">
        <v>377</v>
      </c>
      <c r="Z753" s="7">
        <v>346</v>
      </c>
      <c r="AA753" s="29">
        <v>47684</v>
      </c>
      <c r="AB753" s="29">
        <v>70830000</v>
      </c>
      <c r="AC753" s="6"/>
      <c r="AD753" s="6">
        <v>3</v>
      </c>
      <c r="AE753" s="7" t="s">
        <v>11</v>
      </c>
      <c r="AF753" s="21">
        <v>0</v>
      </c>
      <c r="AG753" s="21">
        <v>1000000</v>
      </c>
      <c r="AH753" s="15"/>
      <c r="AI753" s="15"/>
      <c r="AJ753" s="7">
        <v>569</v>
      </c>
      <c r="AK753" s="7">
        <v>346</v>
      </c>
      <c r="AL753" s="29">
        <v>1792</v>
      </c>
      <c r="AM753" s="29">
        <v>76321671</v>
      </c>
      <c r="AN753" s="29">
        <v>0</v>
      </c>
      <c r="AO753" s="29">
        <v>1294710</v>
      </c>
      <c r="AP753" s="9" t="s">
        <v>68</v>
      </c>
      <c r="AQ753" s="9">
        <v>1151623</v>
      </c>
      <c r="AR753" s="11">
        <v>1000000</v>
      </c>
    </row>
    <row r="754" spans="1:44" ht="15.6" x14ac:dyDescent="0.3">
      <c r="A754" s="5" t="s">
        <v>6017</v>
      </c>
      <c r="B754" s="6" t="s">
        <v>8</v>
      </c>
      <c r="C754" s="7" t="s">
        <v>57</v>
      </c>
      <c r="D754" s="31">
        <v>40830</v>
      </c>
      <c r="E754" s="7">
        <v>2011</v>
      </c>
      <c r="F754" s="7" t="s">
        <v>6018</v>
      </c>
      <c r="G754" s="7" t="s">
        <v>6019</v>
      </c>
      <c r="H754" s="7" t="s">
        <v>72</v>
      </c>
      <c r="I754" s="7" t="s">
        <v>302</v>
      </c>
      <c r="J754" s="8">
        <v>2</v>
      </c>
      <c r="K754" s="7" t="s">
        <v>6020</v>
      </c>
      <c r="L754" s="7" t="s">
        <v>72</v>
      </c>
      <c r="M754" s="7" t="s">
        <v>6021</v>
      </c>
      <c r="N754" s="7">
        <v>27330</v>
      </c>
      <c r="O754" s="7" t="s">
        <v>6022</v>
      </c>
      <c r="P754" s="7" t="s">
        <v>6023</v>
      </c>
      <c r="Q754" s="7">
        <v>332913</v>
      </c>
      <c r="R754" s="7" t="s">
        <v>65</v>
      </c>
      <c r="S754" s="7" t="s">
        <v>77</v>
      </c>
      <c r="T754" s="7" t="s">
        <v>65</v>
      </c>
      <c r="U754" s="7" t="s">
        <v>1174</v>
      </c>
      <c r="V754" s="24">
        <v>38000</v>
      </c>
      <c r="W754" s="11"/>
      <c r="X754" s="11"/>
      <c r="Y754" s="7">
        <v>38</v>
      </c>
      <c r="Z754" s="7">
        <v>97</v>
      </c>
      <c r="AA754" s="29">
        <v>25584</v>
      </c>
      <c r="AB754" s="29">
        <v>40000</v>
      </c>
      <c r="AC754" s="6"/>
      <c r="AD754" s="6">
        <v>3</v>
      </c>
      <c r="AE754" s="7" t="s">
        <v>11</v>
      </c>
      <c r="AF754" s="21">
        <v>0</v>
      </c>
      <c r="AG754" s="21">
        <v>19000</v>
      </c>
      <c r="AH754" s="15"/>
      <c r="AI754" s="15"/>
      <c r="AJ754" s="7">
        <v>24</v>
      </c>
      <c r="AK754" s="7">
        <v>97</v>
      </c>
      <c r="AL754" s="29">
        <v>1168</v>
      </c>
      <c r="AM754" s="29">
        <v>255930</v>
      </c>
      <c r="AN754" s="29">
        <v>0</v>
      </c>
      <c r="AO754" s="29">
        <v>38000</v>
      </c>
      <c r="AP754" s="9" t="s">
        <v>68</v>
      </c>
      <c r="AQ754" s="9">
        <v>24000</v>
      </c>
      <c r="AR754" s="11">
        <v>19000</v>
      </c>
    </row>
    <row r="755" spans="1:44" ht="15.6" x14ac:dyDescent="0.3">
      <c r="A755" s="5" t="s">
        <v>6024</v>
      </c>
      <c r="B755" s="6" t="s">
        <v>8</v>
      </c>
      <c r="C755" s="7" t="s">
        <v>57</v>
      </c>
      <c r="D755" s="31">
        <v>40843</v>
      </c>
      <c r="E755" s="7">
        <v>2011</v>
      </c>
      <c r="F755" s="7" t="s">
        <v>6025</v>
      </c>
      <c r="G755" s="7" t="s">
        <v>6026</v>
      </c>
      <c r="H755" s="7" t="s">
        <v>2660</v>
      </c>
      <c r="I755" s="7" t="s">
        <v>2385</v>
      </c>
      <c r="J755" s="8">
        <v>1</v>
      </c>
      <c r="K755" s="7" t="s">
        <v>6027</v>
      </c>
      <c r="L755" s="7" t="s">
        <v>57</v>
      </c>
      <c r="M755" s="7" t="s">
        <v>6028</v>
      </c>
      <c r="N755" s="7" t="s">
        <v>6029</v>
      </c>
      <c r="O755" s="7" t="s">
        <v>6030</v>
      </c>
      <c r="P755" s="7" t="s">
        <v>6031</v>
      </c>
      <c r="Q755" s="7">
        <v>337110</v>
      </c>
      <c r="R755" s="7" t="s">
        <v>65</v>
      </c>
      <c r="S755" s="7" t="s">
        <v>77</v>
      </c>
      <c r="T755" s="7" t="s">
        <v>65</v>
      </c>
      <c r="U755" s="7" t="s">
        <v>427</v>
      </c>
      <c r="V755" s="24">
        <v>270000</v>
      </c>
      <c r="W755" s="11"/>
      <c r="X755" s="11"/>
      <c r="Y755" s="7">
        <v>122</v>
      </c>
      <c r="Z755" s="7">
        <v>0</v>
      </c>
      <c r="AA755" s="29">
        <v>30680</v>
      </c>
      <c r="AB755" s="29">
        <v>2083860</v>
      </c>
      <c r="AC755" s="6"/>
      <c r="AD755" s="6">
        <v>3</v>
      </c>
      <c r="AE755" s="7" t="s">
        <v>10</v>
      </c>
      <c r="AF755" s="21">
        <v>0</v>
      </c>
      <c r="AG755" s="21">
        <v>0</v>
      </c>
      <c r="AH755" s="15"/>
      <c r="AI755" s="15"/>
      <c r="AJ755" s="7">
        <v>0</v>
      </c>
      <c r="AK755" s="7">
        <v>0</v>
      </c>
      <c r="AL755" s="29">
        <v>0</v>
      </c>
      <c r="AM755" s="29">
        <v>0</v>
      </c>
      <c r="AN755" s="29">
        <v>0</v>
      </c>
      <c r="AO755" s="29">
        <v>270000</v>
      </c>
      <c r="AP755" s="9" t="s">
        <v>68</v>
      </c>
      <c r="AQ755" s="9">
        <v>1242</v>
      </c>
      <c r="AR755" s="11">
        <v>0</v>
      </c>
    </row>
    <row r="756" spans="1:44" ht="15.6" x14ac:dyDescent="0.3">
      <c r="A756" s="5" t="s">
        <v>6032</v>
      </c>
      <c r="B756" s="6" t="s">
        <v>8</v>
      </c>
      <c r="C756" s="7" t="s">
        <v>57</v>
      </c>
      <c r="D756" s="31">
        <v>40847</v>
      </c>
      <c r="E756" s="7">
        <v>2011</v>
      </c>
      <c r="F756" s="7" t="s">
        <v>6033</v>
      </c>
      <c r="G756" s="7" t="s">
        <v>6034</v>
      </c>
      <c r="H756" s="7" t="s">
        <v>2660</v>
      </c>
      <c r="I756" s="7" t="s">
        <v>1268</v>
      </c>
      <c r="J756" s="8">
        <v>1</v>
      </c>
      <c r="K756" s="7" t="s">
        <v>6035</v>
      </c>
      <c r="L756" s="7" t="s">
        <v>57</v>
      </c>
      <c r="M756" s="7" t="s">
        <v>6036</v>
      </c>
      <c r="N756" s="7">
        <v>27371</v>
      </c>
      <c r="O756" s="7" t="s">
        <v>4822</v>
      </c>
      <c r="P756" s="7" t="s">
        <v>6037</v>
      </c>
      <c r="Q756" s="7">
        <v>311421</v>
      </c>
      <c r="R756" s="7" t="s">
        <v>65</v>
      </c>
      <c r="S756" s="7" t="s">
        <v>77</v>
      </c>
      <c r="T756" s="7" t="s">
        <v>65</v>
      </c>
      <c r="U756" s="7" t="s">
        <v>2129</v>
      </c>
      <c r="V756" s="24">
        <v>150000</v>
      </c>
      <c r="W756" s="11"/>
      <c r="X756" s="11"/>
      <c r="Y756" s="7">
        <v>68</v>
      </c>
      <c r="Z756" s="7">
        <v>0</v>
      </c>
      <c r="AA756" s="29">
        <v>28392</v>
      </c>
      <c r="AB756" s="29">
        <v>9180000</v>
      </c>
      <c r="AC756" s="6"/>
      <c r="AD756" s="6">
        <v>3</v>
      </c>
      <c r="AE756" s="7" t="s">
        <v>11</v>
      </c>
      <c r="AF756" s="21">
        <v>0</v>
      </c>
      <c r="AG756" s="21">
        <v>150000</v>
      </c>
      <c r="AH756" s="15"/>
      <c r="AI756" s="15"/>
      <c r="AJ756" s="7">
        <v>77</v>
      </c>
      <c r="AK756" s="7">
        <v>0</v>
      </c>
      <c r="AL756" s="29">
        <v>755.53</v>
      </c>
      <c r="AM756" s="29">
        <v>10289926.640000001</v>
      </c>
      <c r="AN756" s="29">
        <v>0</v>
      </c>
      <c r="AO756" s="29">
        <v>507531</v>
      </c>
      <c r="AP756" s="9" t="s">
        <v>3341</v>
      </c>
      <c r="AQ756" s="9">
        <v>250000</v>
      </c>
      <c r="AR756" s="11">
        <v>150000</v>
      </c>
    </row>
    <row r="757" spans="1:44" ht="15.6" x14ac:dyDescent="0.3">
      <c r="A757" s="5" t="s">
        <v>6038</v>
      </c>
      <c r="B757" s="6" t="s">
        <v>8</v>
      </c>
      <c r="C757" s="7" t="s">
        <v>57</v>
      </c>
      <c r="D757" s="31">
        <v>40849</v>
      </c>
      <c r="E757" s="7">
        <v>2011</v>
      </c>
      <c r="F757" s="7" t="s">
        <v>6039</v>
      </c>
      <c r="G757" s="7" t="s">
        <v>6040</v>
      </c>
      <c r="H757" s="7" t="s">
        <v>2660</v>
      </c>
      <c r="I757" s="7" t="s">
        <v>1586</v>
      </c>
      <c r="J757" s="8">
        <v>3</v>
      </c>
      <c r="K757" s="7" t="s">
        <v>6041</v>
      </c>
      <c r="L757" s="7" t="s">
        <v>57</v>
      </c>
      <c r="M757" s="7" t="s">
        <v>6042</v>
      </c>
      <c r="N757" s="7" t="s">
        <v>6043</v>
      </c>
      <c r="O757" s="7" t="s">
        <v>6044</v>
      </c>
      <c r="P757" s="7" t="s">
        <v>6045</v>
      </c>
      <c r="Q757" s="7">
        <v>325998</v>
      </c>
      <c r="R757" s="7" t="s">
        <v>65</v>
      </c>
      <c r="S757" s="7" t="s">
        <v>77</v>
      </c>
      <c r="T757" s="7" t="s">
        <v>65</v>
      </c>
      <c r="U757" s="7" t="s">
        <v>4610</v>
      </c>
      <c r="V757" s="24">
        <v>32000</v>
      </c>
      <c r="W757" s="11"/>
      <c r="X757" s="11"/>
      <c r="Y757" s="7">
        <v>47</v>
      </c>
      <c r="Z757" s="7">
        <v>0</v>
      </c>
      <c r="AA757" s="29">
        <v>38792</v>
      </c>
      <c r="AB757" s="29">
        <v>3960000</v>
      </c>
      <c r="AC757" s="6"/>
      <c r="AD757" s="6">
        <v>3</v>
      </c>
      <c r="AE757" s="7" t="s">
        <v>10</v>
      </c>
      <c r="AF757" s="21">
        <v>0</v>
      </c>
      <c r="AG757" s="21">
        <v>0</v>
      </c>
      <c r="AH757" s="15"/>
      <c r="AI757" s="15"/>
      <c r="AJ757" s="7">
        <v>0</v>
      </c>
      <c r="AK757" s="7">
        <v>0</v>
      </c>
      <c r="AL757" s="29">
        <v>0</v>
      </c>
      <c r="AM757" s="29">
        <v>0</v>
      </c>
      <c r="AN757" s="29">
        <v>0</v>
      </c>
      <c r="AO757" s="29">
        <v>32000</v>
      </c>
      <c r="AP757" s="9" t="s">
        <v>2749</v>
      </c>
      <c r="AQ757" s="9">
        <v>0</v>
      </c>
      <c r="AR757" s="11">
        <v>0</v>
      </c>
    </row>
    <row r="758" spans="1:44" ht="15.6" x14ac:dyDescent="0.3">
      <c r="A758" s="5" t="s">
        <v>6046</v>
      </c>
      <c r="B758" s="6" t="s">
        <v>8</v>
      </c>
      <c r="C758" s="7" t="s">
        <v>57</v>
      </c>
      <c r="D758" s="31">
        <v>40850</v>
      </c>
      <c r="E758" s="7">
        <v>2011</v>
      </c>
      <c r="F758" s="7" t="s">
        <v>310</v>
      </c>
      <c r="G758" s="7" t="s">
        <v>6047</v>
      </c>
      <c r="H758" s="7" t="s">
        <v>2660</v>
      </c>
      <c r="I758" s="7" t="s">
        <v>533</v>
      </c>
      <c r="J758" s="8">
        <v>2</v>
      </c>
      <c r="K758" s="7" t="s">
        <v>6048</v>
      </c>
      <c r="L758" s="7" t="s">
        <v>57</v>
      </c>
      <c r="M758" s="7" t="s">
        <v>6049</v>
      </c>
      <c r="N758" s="7" t="s">
        <v>6050</v>
      </c>
      <c r="O758" s="7" t="s">
        <v>6051</v>
      </c>
      <c r="P758" s="7" t="s">
        <v>6052</v>
      </c>
      <c r="Q758" s="7">
        <v>424410</v>
      </c>
      <c r="R758" s="7" t="s">
        <v>65</v>
      </c>
      <c r="S758" s="7" t="s">
        <v>859</v>
      </c>
      <c r="T758" s="7" t="s">
        <v>65</v>
      </c>
      <c r="U758" s="7" t="s">
        <v>427</v>
      </c>
      <c r="V758" s="24">
        <v>70000</v>
      </c>
      <c r="W758" s="11"/>
      <c r="X758" s="11"/>
      <c r="Y758" s="7">
        <v>21</v>
      </c>
      <c r="Z758" s="7">
        <v>58</v>
      </c>
      <c r="AA758" s="29">
        <v>39728</v>
      </c>
      <c r="AB758" s="29">
        <v>5377500</v>
      </c>
      <c r="AC758" s="6"/>
      <c r="AD758" s="6">
        <v>3</v>
      </c>
      <c r="AE758" s="7" t="s">
        <v>11</v>
      </c>
      <c r="AF758" s="21">
        <v>0</v>
      </c>
      <c r="AG758" s="21">
        <v>35000</v>
      </c>
      <c r="AH758" s="15"/>
      <c r="AI758" s="15"/>
      <c r="AJ758" s="7">
        <v>12</v>
      </c>
      <c r="AK758" s="7">
        <v>58</v>
      </c>
      <c r="AL758" s="29">
        <v>874</v>
      </c>
      <c r="AM758" s="29">
        <v>7108621</v>
      </c>
      <c r="AN758" s="29">
        <v>0</v>
      </c>
      <c r="AO758" s="29">
        <v>152250</v>
      </c>
      <c r="AP758" s="9" t="s">
        <v>68</v>
      </c>
      <c r="AQ758" s="9">
        <v>76187</v>
      </c>
      <c r="AR758" s="11">
        <v>35000</v>
      </c>
    </row>
    <row r="759" spans="1:44" ht="15.6" x14ac:dyDescent="0.3">
      <c r="A759" s="5" t="s">
        <v>6053</v>
      </c>
      <c r="B759" s="6" t="s">
        <v>8</v>
      </c>
      <c r="C759" s="7" t="s">
        <v>57</v>
      </c>
      <c r="D759" s="31">
        <v>40855</v>
      </c>
      <c r="E759" s="7">
        <v>2011</v>
      </c>
      <c r="F759" s="7" t="s">
        <v>6054</v>
      </c>
      <c r="G759" s="7" t="s">
        <v>6055</v>
      </c>
      <c r="H759" s="7" t="s">
        <v>2660</v>
      </c>
      <c r="I759" s="7" t="s">
        <v>73</v>
      </c>
      <c r="J759" s="8">
        <v>1</v>
      </c>
      <c r="K759" s="7" t="s">
        <v>6056</v>
      </c>
      <c r="L759" s="7" t="s">
        <v>72</v>
      </c>
      <c r="M759" s="7" t="s">
        <v>6057</v>
      </c>
      <c r="N759" s="7" t="s">
        <v>6058</v>
      </c>
      <c r="O759" s="7" t="s">
        <v>6059</v>
      </c>
      <c r="P759" s="7" t="s">
        <v>2660</v>
      </c>
      <c r="Q759" s="7">
        <v>311612</v>
      </c>
      <c r="R759" s="7" t="s">
        <v>65</v>
      </c>
      <c r="S759" s="7" t="s">
        <v>77</v>
      </c>
      <c r="T759" s="7" t="s">
        <v>65</v>
      </c>
      <c r="U759" s="7" t="s">
        <v>427</v>
      </c>
      <c r="V759" s="24">
        <v>700000</v>
      </c>
      <c r="W759" s="11"/>
      <c r="X759" s="11"/>
      <c r="Y759" s="7">
        <v>297</v>
      </c>
      <c r="Z759" s="7">
        <v>340</v>
      </c>
      <c r="AA759" s="29">
        <v>24856</v>
      </c>
      <c r="AB759" s="29">
        <v>76900000</v>
      </c>
      <c r="AC759" s="6"/>
      <c r="AD759" s="6">
        <v>3</v>
      </c>
      <c r="AE759" s="7" t="s">
        <v>11</v>
      </c>
      <c r="AF759" s="21">
        <v>0</v>
      </c>
      <c r="AG759" s="21">
        <v>700000</v>
      </c>
      <c r="AH759" s="15"/>
      <c r="AI759" s="15"/>
      <c r="AJ759" s="7">
        <v>449</v>
      </c>
      <c r="AK759" s="7">
        <v>340</v>
      </c>
      <c r="AL759" s="29">
        <v>641</v>
      </c>
      <c r="AM759" s="29">
        <v>82037066</v>
      </c>
      <c r="AN759" s="29">
        <v>0</v>
      </c>
      <c r="AO759" s="29">
        <v>6700000</v>
      </c>
      <c r="AP759" s="9" t="s">
        <v>6060</v>
      </c>
      <c r="AQ759" s="9">
        <v>848730</v>
      </c>
      <c r="AR759" s="11">
        <v>700000</v>
      </c>
    </row>
    <row r="760" spans="1:44" ht="15.6" x14ac:dyDescent="0.3">
      <c r="A760" s="5" t="s">
        <v>6061</v>
      </c>
      <c r="B760" s="6" t="s">
        <v>8</v>
      </c>
      <c r="C760" s="7" t="s">
        <v>57</v>
      </c>
      <c r="D760" s="31">
        <v>40856</v>
      </c>
      <c r="E760" s="7">
        <v>2011</v>
      </c>
      <c r="F760" s="7" t="s">
        <v>6062</v>
      </c>
      <c r="G760" s="7" t="s">
        <v>6063</v>
      </c>
      <c r="H760" s="7" t="s">
        <v>2660</v>
      </c>
      <c r="I760" s="7" t="s">
        <v>213</v>
      </c>
      <c r="J760" s="8">
        <v>3</v>
      </c>
      <c r="K760" s="7" t="s">
        <v>6064</v>
      </c>
      <c r="L760" s="7" t="s">
        <v>72</v>
      </c>
      <c r="M760" s="7" t="s">
        <v>6065</v>
      </c>
      <c r="N760" s="7" t="s">
        <v>6066</v>
      </c>
      <c r="O760" s="7" t="s">
        <v>6067</v>
      </c>
      <c r="P760" s="7" t="s">
        <v>6068</v>
      </c>
      <c r="Q760" s="7">
        <v>423510</v>
      </c>
      <c r="R760" s="7" t="s">
        <v>65</v>
      </c>
      <c r="S760" s="7" t="s">
        <v>859</v>
      </c>
      <c r="T760" s="7" t="s">
        <v>65</v>
      </c>
      <c r="U760" s="7" t="s">
        <v>2661</v>
      </c>
      <c r="V760" s="24">
        <v>50000</v>
      </c>
      <c r="W760" s="11"/>
      <c r="X760" s="11"/>
      <c r="Y760" s="7">
        <v>21</v>
      </c>
      <c r="Z760" s="7">
        <v>41</v>
      </c>
      <c r="AA760" s="29">
        <v>38636</v>
      </c>
      <c r="AB760" s="29">
        <v>11430000</v>
      </c>
      <c r="AC760" s="6"/>
      <c r="AD760" s="6">
        <v>3</v>
      </c>
      <c r="AE760" s="7" t="s">
        <v>11</v>
      </c>
      <c r="AF760" s="21">
        <v>0</v>
      </c>
      <c r="AG760" s="21">
        <v>40500</v>
      </c>
      <c r="AH760" s="15"/>
      <c r="AI760" s="15"/>
      <c r="AJ760" s="7">
        <v>17</v>
      </c>
      <c r="AK760" s="7">
        <v>41</v>
      </c>
      <c r="AL760" s="29">
        <v>1286</v>
      </c>
      <c r="AM760" s="29">
        <v>13594606</v>
      </c>
      <c r="AN760" s="29">
        <v>0</v>
      </c>
      <c r="AO760" s="29">
        <v>160453</v>
      </c>
      <c r="AP760" s="9" t="s">
        <v>68</v>
      </c>
      <c r="AQ760" s="9">
        <v>53484</v>
      </c>
      <c r="AR760" s="11">
        <v>40500</v>
      </c>
    </row>
    <row r="761" spans="1:44" ht="15.6" x14ac:dyDescent="0.3">
      <c r="A761" s="5" t="s">
        <v>6069</v>
      </c>
      <c r="B761" s="6" t="s">
        <v>8</v>
      </c>
      <c r="C761" s="7" t="s">
        <v>57</v>
      </c>
      <c r="D761" s="31">
        <v>40862</v>
      </c>
      <c r="E761" s="7">
        <v>2011</v>
      </c>
      <c r="F761" s="7" t="s">
        <v>6070</v>
      </c>
      <c r="G761" s="7" t="s">
        <v>6071</v>
      </c>
      <c r="H761" s="7" t="s">
        <v>2660</v>
      </c>
      <c r="I761" s="7" t="s">
        <v>272</v>
      </c>
      <c r="J761" s="8">
        <v>3</v>
      </c>
      <c r="K761" s="7" t="s">
        <v>6072</v>
      </c>
      <c r="L761" s="7" t="s">
        <v>72</v>
      </c>
      <c r="M761" s="7" t="s">
        <v>6073</v>
      </c>
      <c r="N761" s="7" t="s">
        <v>6074</v>
      </c>
      <c r="O761" s="7" t="s">
        <v>6075</v>
      </c>
      <c r="P761" s="7" t="s">
        <v>6076</v>
      </c>
      <c r="Q761" s="7">
        <v>311520</v>
      </c>
      <c r="R761" s="7" t="s">
        <v>65</v>
      </c>
      <c r="S761" s="7" t="s">
        <v>77</v>
      </c>
      <c r="T761" s="7" t="s">
        <v>65</v>
      </c>
      <c r="U761" s="7" t="s">
        <v>427</v>
      </c>
      <c r="V761" s="24">
        <v>67500</v>
      </c>
      <c r="W761" s="11"/>
      <c r="X761" s="11"/>
      <c r="Y761" s="7">
        <v>43</v>
      </c>
      <c r="Z761" s="7">
        <v>80</v>
      </c>
      <c r="AA761" s="29">
        <v>36452</v>
      </c>
      <c r="AB761" s="29">
        <v>10260000</v>
      </c>
      <c r="AC761" s="6"/>
      <c r="AD761" s="6">
        <v>3</v>
      </c>
      <c r="AE761" s="7" t="s">
        <v>11</v>
      </c>
      <c r="AF761" s="21">
        <v>0</v>
      </c>
      <c r="AG761" s="21">
        <v>25650</v>
      </c>
      <c r="AH761" s="15"/>
      <c r="AI761" s="15"/>
      <c r="AJ761" s="7">
        <v>16</v>
      </c>
      <c r="AK761" s="7">
        <v>80</v>
      </c>
      <c r="AL761" s="29">
        <v>783</v>
      </c>
      <c r="AM761" s="29">
        <v>13817593</v>
      </c>
      <c r="AN761" s="29">
        <v>0</v>
      </c>
      <c r="AO761" s="29">
        <v>320658</v>
      </c>
      <c r="AP761" s="9" t="s">
        <v>2749</v>
      </c>
      <c r="AQ761" s="9">
        <v>451761</v>
      </c>
      <c r="AR761" s="11">
        <v>25650</v>
      </c>
    </row>
    <row r="762" spans="1:44" ht="15.6" x14ac:dyDescent="0.3">
      <c r="A762" s="5" t="s">
        <v>6077</v>
      </c>
      <c r="B762" s="6" t="s">
        <v>8</v>
      </c>
      <c r="C762" s="7" t="s">
        <v>57</v>
      </c>
      <c r="D762" s="31">
        <v>40863</v>
      </c>
      <c r="E762" s="7">
        <v>2011</v>
      </c>
      <c r="F762" s="7" t="s">
        <v>6078</v>
      </c>
      <c r="G762" s="7" t="s">
        <v>6079</v>
      </c>
      <c r="H762" s="7" t="s">
        <v>2660</v>
      </c>
      <c r="I762" s="7" t="s">
        <v>1237</v>
      </c>
      <c r="J762" s="8">
        <v>1</v>
      </c>
      <c r="K762" s="7" t="s">
        <v>6080</v>
      </c>
      <c r="L762" s="7" t="s">
        <v>72</v>
      </c>
      <c r="M762" s="7" t="s">
        <v>6081</v>
      </c>
      <c r="N762" s="7" t="s">
        <v>6082</v>
      </c>
      <c r="O762" s="7" t="s">
        <v>6083</v>
      </c>
      <c r="P762" s="7" t="s">
        <v>6084</v>
      </c>
      <c r="Q762" s="7">
        <v>326291</v>
      </c>
      <c r="R762" s="7" t="s">
        <v>65</v>
      </c>
      <c r="S762" s="7" t="s">
        <v>77</v>
      </c>
      <c r="T762" s="7" t="s">
        <v>65</v>
      </c>
      <c r="U762" s="7" t="s">
        <v>67</v>
      </c>
      <c r="V762" s="24">
        <v>65000</v>
      </c>
      <c r="W762" s="11"/>
      <c r="X762" s="11"/>
      <c r="Y762" s="7">
        <v>58</v>
      </c>
      <c r="Z762" s="7">
        <v>238</v>
      </c>
      <c r="AA762" s="29">
        <v>25064</v>
      </c>
      <c r="AB762" s="29">
        <v>2011500</v>
      </c>
      <c r="AC762" s="6"/>
      <c r="AD762" s="6">
        <v>3</v>
      </c>
      <c r="AE762" s="7" t="s">
        <v>10</v>
      </c>
      <c r="AF762" s="21">
        <v>0</v>
      </c>
      <c r="AG762" s="21">
        <v>0</v>
      </c>
      <c r="AH762" s="15"/>
      <c r="AI762" s="15"/>
      <c r="AJ762" s="7">
        <v>0</v>
      </c>
      <c r="AK762" s="7">
        <v>238</v>
      </c>
      <c r="AL762" s="29">
        <v>0</v>
      </c>
      <c r="AM762" s="29">
        <v>0</v>
      </c>
      <c r="AN762" s="29">
        <v>0</v>
      </c>
      <c r="AO762" s="29">
        <v>84648</v>
      </c>
      <c r="AP762" s="9" t="s">
        <v>2749</v>
      </c>
      <c r="AQ762" s="9">
        <v>56260</v>
      </c>
      <c r="AR762" s="11">
        <v>0</v>
      </c>
    </row>
    <row r="763" spans="1:44" ht="15.6" x14ac:dyDescent="0.3">
      <c r="A763" s="5" t="s">
        <v>6085</v>
      </c>
      <c r="B763" s="6" t="s">
        <v>8</v>
      </c>
      <c r="C763" s="7" t="s">
        <v>57</v>
      </c>
      <c r="D763" s="31">
        <v>40863</v>
      </c>
      <c r="E763" s="7">
        <v>2011</v>
      </c>
      <c r="F763" s="7" t="s">
        <v>6086</v>
      </c>
      <c r="G763" s="7" t="s">
        <v>6087</v>
      </c>
      <c r="H763" s="7" t="s">
        <v>2660</v>
      </c>
      <c r="I763" s="7" t="s">
        <v>4570</v>
      </c>
      <c r="J763" s="8">
        <v>2</v>
      </c>
      <c r="K763" s="7" t="s">
        <v>6088</v>
      </c>
      <c r="L763" s="7" t="s">
        <v>72</v>
      </c>
      <c r="M763" s="7" t="s">
        <v>6089</v>
      </c>
      <c r="N763" s="7" t="s">
        <v>6090</v>
      </c>
      <c r="O763" s="7" t="s">
        <v>6091</v>
      </c>
      <c r="P763" s="7" t="s">
        <v>6092</v>
      </c>
      <c r="Q763" s="7">
        <v>326100</v>
      </c>
      <c r="R763" s="7" t="s">
        <v>65</v>
      </c>
      <c r="S763" s="7" t="s">
        <v>77</v>
      </c>
      <c r="T763" s="7" t="s">
        <v>65</v>
      </c>
      <c r="U763" s="7" t="s">
        <v>427</v>
      </c>
      <c r="V763" s="24">
        <v>140000</v>
      </c>
      <c r="W763" s="11"/>
      <c r="X763" s="11"/>
      <c r="Y763" s="7">
        <v>32</v>
      </c>
      <c r="Z763" s="7">
        <v>331</v>
      </c>
      <c r="AA763" s="29">
        <v>31720</v>
      </c>
      <c r="AB763" s="29">
        <v>10551000</v>
      </c>
      <c r="AC763" s="6"/>
      <c r="AD763" s="6">
        <v>3</v>
      </c>
      <c r="AE763" s="7" t="s">
        <v>11</v>
      </c>
      <c r="AF763" s="21">
        <v>0</v>
      </c>
      <c r="AG763" s="21">
        <v>140000</v>
      </c>
      <c r="AH763" s="15"/>
      <c r="AI763" s="15"/>
      <c r="AJ763" s="7">
        <v>63</v>
      </c>
      <c r="AK763" s="7">
        <v>331</v>
      </c>
      <c r="AL763" s="29">
        <v>662</v>
      </c>
      <c r="AM763" s="29">
        <v>11940435</v>
      </c>
      <c r="AN763" s="29">
        <v>0</v>
      </c>
      <c r="AO763" s="29">
        <v>168686</v>
      </c>
      <c r="AP763" s="9" t="s">
        <v>2749</v>
      </c>
      <c r="AQ763" s="9">
        <v>177362</v>
      </c>
      <c r="AR763" s="11">
        <v>140000</v>
      </c>
    </row>
    <row r="764" spans="1:44" ht="15.6" x14ac:dyDescent="0.3">
      <c r="A764" s="5" t="s">
        <v>6093</v>
      </c>
      <c r="B764" s="6" t="s">
        <v>8</v>
      </c>
      <c r="C764" s="7" t="s">
        <v>57</v>
      </c>
      <c r="D764" s="31">
        <v>40868</v>
      </c>
      <c r="E764" s="7">
        <v>2011</v>
      </c>
      <c r="F764" s="7" t="s">
        <v>3934</v>
      </c>
      <c r="G764" s="7" t="s">
        <v>6094</v>
      </c>
      <c r="H764" s="7" t="s">
        <v>2660</v>
      </c>
      <c r="I764" s="7" t="s">
        <v>1161</v>
      </c>
      <c r="J764" s="8">
        <v>1</v>
      </c>
      <c r="K764" s="7" t="s">
        <v>6095</v>
      </c>
      <c r="L764" s="7" t="s">
        <v>72</v>
      </c>
      <c r="M764" s="7" t="s">
        <v>6096</v>
      </c>
      <c r="N764" s="7" t="s">
        <v>6097</v>
      </c>
      <c r="O764" s="7" t="s">
        <v>6098</v>
      </c>
      <c r="P764" s="7" t="s">
        <v>6099</v>
      </c>
      <c r="Q764" s="7">
        <v>332991</v>
      </c>
      <c r="R764" s="7" t="s">
        <v>65</v>
      </c>
      <c r="S764" s="7" t="s">
        <v>77</v>
      </c>
      <c r="T764" s="7" t="s">
        <v>65</v>
      </c>
      <c r="U764" s="7" t="s">
        <v>427</v>
      </c>
      <c r="V764" s="24">
        <v>123000</v>
      </c>
      <c r="W764" s="11"/>
      <c r="X764" s="11"/>
      <c r="Y764" s="7">
        <v>37</v>
      </c>
      <c r="Z764" s="7">
        <v>120</v>
      </c>
      <c r="AA764" s="29">
        <v>31772</v>
      </c>
      <c r="AB764" s="29">
        <v>15975000</v>
      </c>
      <c r="AC764" s="6"/>
      <c r="AD764" s="6">
        <v>3</v>
      </c>
      <c r="AE764" s="7" t="s">
        <v>11</v>
      </c>
      <c r="AF764" s="21">
        <v>0</v>
      </c>
      <c r="AG764" s="21">
        <v>61500</v>
      </c>
      <c r="AH764" s="15"/>
      <c r="AI764" s="15"/>
      <c r="AJ764" s="7">
        <v>23</v>
      </c>
      <c r="AK764" s="7">
        <v>120</v>
      </c>
      <c r="AL764" s="29">
        <v>831</v>
      </c>
      <c r="AM764" s="29">
        <v>13915523</v>
      </c>
      <c r="AN764" s="29">
        <v>0</v>
      </c>
      <c r="AO764" s="29">
        <v>196000</v>
      </c>
      <c r="AP764" s="9" t="s">
        <v>5925</v>
      </c>
      <c r="AQ764" s="9">
        <v>73173</v>
      </c>
      <c r="AR764" s="11">
        <v>61500</v>
      </c>
    </row>
    <row r="765" spans="1:44" ht="15.6" x14ac:dyDescent="0.3">
      <c r="A765" s="5" t="s">
        <v>6100</v>
      </c>
      <c r="B765" s="6" t="s">
        <v>8</v>
      </c>
      <c r="C765" s="7" t="s">
        <v>57</v>
      </c>
      <c r="D765" s="31">
        <v>40869</v>
      </c>
      <c r="E765" s="7">
        <v>2011</v>
      </c>
      <c r="F765" s="7" t="s">
        <v>6101</v>
      </c>
      <c r="G765" s="7" t="s">
        <v>6102</v>
      </c>
      <c r="H765" s="7" t="s">
        <v>2660</v>
      </c>
      <c r="I765" s="7" t="s">
        <v>213</v>
      </c>
      <c r="J765" s="8">
        <v>3</v>
      </c>
      <c r="K765" s="7" t="s">
        <v>6103</v>
      </c>
      <c r="L765" s="7" t="s">
        <v>57</v>
      </c>
      <c r="M765" s="7" t="s">
        <v>6104</v>
      </c>
      <c r="N765" s="7" t="s">
        <v>6105</v>
      </c>
      <c r="O765" s="7" t="s">
        <v>6106</v>
      </c>
      <c r="P765" s="7" t="s">
        <v>6107</v>
      </c>
      <c r="Q765" s="7">
        <v>541219</v>
      </c>
      <c r="R765" s="7" t="s">
        <v>65</v>
      </c>
      <c r="S765" s="7" t="s">
        <v>728</v>
      </c>
      <c r="T765" s="7" t="s">
        <v>65</v>
      </c>
      <c r="U765" s="7" t="s">
        <v>67</v>
      </c>
      <c r="V765" s="24">
        <v>75000</v>
      </c>
      <c r="W765" s="11"/>
      <c r="X765" s="11"/>
      <c r="Y765" s="7">
        <v>68</v>
      </c>
      <c r="Z765" s="7">
        <v>0</v>
      </c>
      <c r="AA765" s="29">
        <v>25272</v>
      </c>
      <c r="AB765" s="29">
        <v>350000</v>
      </c>
      <c r="AC765" s="6"/>
      <c r="AD765" s="6">
        <v>3</v>
      </c>
      <c r="AE765" s="7" t="s">
        <v>10</v>
      </c>
      <c r="AF765" s="21">
        <v>0</v>
      </c>
      <c r="AG765" s="21">
        <v>0</v>
      </c>
      <c r="AH765" s="15"/>
      <c r="AI765" s="15"/>
      <c r="AJ765" s="7">
        <v>0</v>
      </c>
      <c r="AK765" s="7">
        <v>0</v>
      </c>
      <c r="AL765" s="29">
        <v>0</v>
      </c>
      <c r="AM765" s="29">
        <v>0</v>
      </c>
      <c r="AN765" s="29">
        <v>0</v>
      </c>
      <c r="AO765" s="29">
        <v>75000</v>
      </c>
      <c r="AP765" s="9" t="s">
        <v>6108</v>
      </c>
      <c r="AQ765" s="9">
        <v>0</v>
      </c>
      <c r="AR765" s="11">
        <v>0</v>
      </c>
    </row>
    <row r="766" spans="1:44" ht="15.6" x14ac:dyDescent="0.3">
      <c r="A766" s="5" t="s">
        <v>6109</v>
      </c>
      <c r="B766" s="6" t="s">
        <v>8</v>
      </c>
      <c r="C766" s="7" t="s">
        <v>57</v>
      </c>
      <c r="D766" s="31">
        <v>40875</v>
      </c>
      <c r="E766" s="7">
        <v>2011</v>
      </c>
      <c r="F766" s="7" t="s">
        <v>6110</v>
      </c>
      <c r="G766" s="7" t="s">
        <v>6111</v>
      </c>
      <c r="H766" s="7" t="s">
        <v>2660</v>
      </c>
      <c r="I766" s="7" t="s">
        <v>476</v>
      </c>
      <c r="J766" s="8">
        <v>2</v>
      </c>
      <c r="K766" s="7" t="s">
        <v>6112</v>
      </c>
      <c r="L766" s="7" t="s">
        <v>57</v>
      </c>
      <c r="M766" s="7" t="s">
        <v>6113</v>
      </c>
      <c r="N766" s="7" t="s">
        <v>6114</v>
      </c>
      <c r="O766" s="7" t="s">
        <v>6115</v>
      </c>
      <c r="P766" s="7" t="s">
        <v>6116</v>
      </c>
      <c r="Q766" s="7">
        <v>333412</v>
      </c>
      <c r="R766" s="7" t="s">
        <v>65</v>
      </c>
      <c r="S766" s="7" t="s">
        <v>77</v>
      </c>
      <c r="T766" s="7" t="s">
        <v>65</v>
      </c>
      <c r="U766" s="7" t="s">
        <v>67</v>
      </c>
      <c r="V766" s="24">
        <v>78100</v>
      </c>
      <c r="W766" s="11"/>
      <c r="X766" s="11"/>
      <c r="Y766" s="7">
        <v>50</v>
      </c>
      <c r="Z766" s="7">
        <v>0</v>
      </c>
      <c r="AA766" s="29">
        <v>32240</v>
      </c>
      <c r="AB766" s="29">
        <v>3810000</v>
      </c>
      <c r="AC766" s="6"/>
      <c r="AD766" s="6">
        <v>3</v>
      </c>
      <c r="AE766" s="7" t="s">
        <v>10</v>
      </c>
      <c r="AF766" s="21">
        <v>0</v>
      </c>
      <c r="AG766" s="21">
        <v>0</v>
      </c>
      <c r="AH766" s="15"/>
      <c r="AI766" s="15"/>
      <c r="AJ766" s="7">
        <v>0</v>
      </c>
      <c r="AK766" s="7">
        <v>0</v>
      </c>
      <c r="AL766" s="29">
        <v>0</v>
      </c>
      <c r="AM766" s="29">
        <v>0</v>
      </c>
      <c r="AN766" s="29">
        <v>0</v>
      </c>
      <c r="AO766" s="29">
        <v>126849</v>
      </c>
      <c r="AP766" s="9" t="s">
        <v>6117</v>
      </c>
      <c r="AQ766" s="9">
        <v>5000</v>
      </c>
      <c r="AR766" s="11">
        <v>0</v>
      </c>
    </row>
    <row r="767" spans="1:44" ht="15.6" x14ac:dyDescent="0.3">
      <c r="A767" s="5" t="s">
        <v>6118</v>
      </c>
      <c r="B767" s="6" t="s">
        <v>8</v>
      </c>
      <c r="C767" s="7" t="s">
        <v>72</v>
      </c>
      <c r="D767" s="31">
        <v>40876</v>
      </c>
      <c r="E767" s="7">
        <v>2011</v>
      </c>
      <c r="F767" s="7" t="s">
        <v>6119</v>
      </c>
      <c r="G767" s="7" t="s">
        <v>6120</v>
      </c>
      <c r="H767" s="7" t="s">
        <v>57</v>
      </c>
      <c r="I767" s="7" t="s">
        <v>743</v>
      </c>
      <c r="J767" s="8">
        <v>3</v>
      </c>
      <c r="K767" s="7" t="s">
        <v>6121</v>
      </c>
      <c r="L767" s="7" t="s">
        <v>57</v>
      </c>
      <c r="M767" s="7" t="s">
        <v>6122</v>
      </c>
      <c r="N767" s="7" t="s">
        <v>315</v>
      </c>
      <c r="O767" s="7" t="s">
        <v>6123</v>
      </c>
      <c r="P767" s="7" t="s">
        <v>6124</v>
      </c>
      <c r="Q767" s="7">
        <v>551114</v>
      </c>
      <c r="R767" s="7">
        <v>541712</v>
      </c>
      <c r="S767" s="7" t="s">
        <v>408</v>
      </c>
      <c r="T767" s="7" t="s">
        <v>728</v>
      </c>
      <c r="U767" s="7" t="s">
        <v>427</v>
      </c>
      <c r="V767" s="24">
        <v>2503114</v>
      </c>
      <c r="W767" s="11"/>
      <c r="X767" s="11"/>
      <c r="Y767" s="7">
        <v>375</v>
      </c>
      <c r="Z767" s="7">
        <v>4</v>
      </c>
      <c r="AA767" s="29">
        <v>96096</v>
      </c>
      <c r="AB767" s="29">
        <v>12751000</v>
      </c>
      <c r="AC767" s="6"/>
      <c r="AD767" s="6">
        <v>3</v>
      </c>
      <c r="AE767" s="7" t="s">
        <v>11</v>
      </c>
      <c r="AF767" s="21">
        <v>0</v>
      </c>
      <c r="AG767" s="21">
        <v>1021275</v>
      </c>
      <c r="AH767" s="15"/>
      <c r="AI767" s="15"/>
      <c r="AJ767" s="7">
        <v>281</v>
      </c>
      <c r="AK767" s="7">
        <v>4</v>
      </c>
      <c r="AL767" s="29">
        <v>2175.29</v>
      </c>
      <c r="AM767" s="29">
        <v>12713849</v>
      </c>
      <c r="AN767" s="29">
        <v>1021275</v>
      </c>
      <c r="AO767" s="29">
        <v>2503114</v>
      </c>
      <c r="AP767" s="9" t="s">
        <v>68</v>
      </c>
      <c r="AQ767" s="9">
        <v>1021275</v>
      </c>
      <c r="AR767" s="11">
        <v>0</v>
      </c>
    </row>
    <row r="768" spans="1:44" ht="15.6" x14ac:dyDescent="0.3">
      <c r="A768" s="5" t="s">
        <v>6125</v>
      </c>
      <c r="B768" s="6" t="s">
        <v>8</v>
      </c>
      <c r="C768" s="7" t="s">
        <v>57</v>
      </c>
      <c r="D768" s="31">
        <v>40877</v>
      </c>
      <c r="E768" s="7">
        <v>2011</v>
      </c>
      <c r="F768" s="7" t="s">
        <v>6126</v>
      </c>
      <c r="G768" s="7" t="s">
        <v>6127</v>
      </c>
      <c r="H768" s="7" t="s">
        <v>2660</v>
      </c>
      <c r="I768" s="7" t="s">
        <v>743</v>
      </c>
      <c r="J768" s="8">
        <v>3</v>
      </c>
      <c r="K768" s="7" t="s">
        <v>6128</v>
      </c>
      <c r="L768" s="7" t="s">
        <v>57</v>
      </c>
      <c r="M768" s="7" t="s">
        <v>6129</v>
      </c>
      <c r="N768" s="7" t="s">
        <v>6130</v>
      </c>
      <c r="O768" s="7" t="s">
        <v>6131</v>
      </c>
      <c r="P768" s="7" t="s">
        <v>6132</v>
      </c>
      <c r="Q768" s="7">
        <v>333514</v>
      </c>
      <c r="R768" s="7" t="s">
        <v>65</v>
      </c>
      <c r="S768" s="7" t="s">
        <v>77</v>
      </c>
      <c r="T768" s="7" t="s">
        <v>65</v>
      </c>
      <c r="U768" s="7" t="s">
        <v>2677</v>
      </c>
      <c r="V768" s="24">
        <v>50000</v>
      </c>
      <c r="W768" s="11"/>
      <c r="X768" s="11"/>
      <c r="Y768" s="7">
        <v>27</v>
      </c>
      <c r="Z768" s="7">
        <v>0</v>
      </c>
      <c r="AA768" s="29">
        <v>34632</v>
      </c>
      <c r="AB768" s="29">
        <v>2700000</v>
      </c>
      <c r="AC768" s="6"/>
      <c r="AD768" s="6">
        <v>3</v>
      </c>
      <c r="AE768" s="7" t="s">
        <v>11</v>
      </c>
      <c r="AF768" s="21">
        <v>0</v>
      </c>
      <c r="AG768" s="21">
        <v>50000</v>
      </c>
      <c r="AH768" s="15"/>
      <c r="AI768" s="15"/>
      <c r="AJ768" s="7">
        <v>30</v>
      </c>
      <c r="AK768" s="7">
        <v>0</v>
      </c>
      <c r="AL768" s="29">
        <v>1000</v>
      </c>
      <c r="AM768" s="29">
        <v>2920000</v>
      </c>
      <c r="AN768" s="29">
        <v>0</v>
      </c>
      <c r="AO768" s="29">
        <v>80557</v>
      </c>
      <c r="AP768" s="9" t="s">
        <v>2749</v>
      </c>
      <c r="AQ768" s="9">
        <v>80556</v>
      </c>
      <c r="AR768" s="11">
        <v>50000</v>
      </c>
    </row>
    <row r="769" spans="1:44" ht="15.6" x14ac:dyDescent="0.3">
      <c r="A769" s="5" t="s">
        <v>6133</v>
      </c>
      <c r="B769" s="6" t="s">
        <v>8</v>
      </c>
      <c r="C769" s="7" t="s">
        <v>57</v>
      </c>
      <c r="D769" s="31">
        <v>40896</v>
      </c>
      <c r="E769" s="7">
        <v>2011</v>
      </c>
      <c r="F769" s="7" t="s">
        <v>6134</v>
      </c>
      <c r="G769" s="7" t="s">
        <v>6135</v>
      </c>
      <c r="H769" s="7" t="s">
        <v>2660</v>
      </c>
      <c r="I769" s="7" t="s">
        <v>282</v>
      </c>
      <c r="J769" s="8">
        <v>2</v>
      </c>
      <c r="K769" s="7" t="s">
        <v>6136</v>
      </c>
      <c r="L769" s="7" t="s">
        <v>72</v>
      </c>
      <c r="M769" s="7" t="s">
        <v>6137</v>
      </c>
      <c r="N769" s="7" t="s">
        <v>6138</v>
      </c>
      <c r="O769" s="7" t="s">
        <v>6139</v>
      </c>
      <c r="P769" s="7" t="s">
        <v>2660</v>
      </c>
      <c r="Q769" s="7">
        <v>332999</v>
      </c>
      <c r="R769" s="7" t="s">
        <v>65</v>
      </c>
      <c r="S769" s="7" t="s">
        <v>77</v>
      </c>
      <c r="T769" s="7" t="s">
        <v>65</v>
      </c>
      <c r="U769" s="7" t="s">
        <v>2129</v>
      </c>
      <c r="V769" s="24">
        <v>153700</v>
      </c>
      <c r="W769" s="11"/>
      <c r="X769" s="11"/>
      <c r="Y769" s="7">
        <v>59</v>
      </c>
      <c r="Z769" s="7">
        <v>65</v>
      </c>
      <c r="AA769" s="29">
        <v>37908</v>
      </c>
      <c r="AB769" s="29">
        <v>54900000</v>
      </c>
      <c r="AC769" s="6"/>
      <c r="AD769" s="6">
        <v>3</v>
      </c>
      <c r="AE769" s="7" t="s">
        <v>10</v>
      </c>
      <c r="AF769" s="21">
        <v>0</v>
      </c>
      <c r="AG769" s="21">
        <v>0</v>
      </c>
      <c r="AH769" s="15"/>
      <c r="AI769" s="15"/>
      <c r="AJ769" s="7">
        <v>0</v>
      </c>
      <c r="AK769" s="7">
        <v>65</v>
      </c>
      <c r="AL769" s="29">
        <v>0</v>
      </c>
      <c r="AM769" s="29">
        <v>0</v>
      </c>
      <c r="AN769" s="29">
        <v>0</v>
      </c>
      <c r="AO769" s="29">
        <v>638359</v>
      </c>
      <c r="AP769" s="9" t="s">
        <v>2749</v>
      </c>
      <c r="AQ769" s="9">
        <v>0</v>
      </c>
      <c r="AR769" s="11">
        <v>0</v>
      </c>
    </row>
    <row r="770" spans="1:44" ht="15.6" x14ac:dyDescent="0.3">
      <c r="A770" s="5" t="s">
        <v>6140</v>
      </c>
      <c r="B770" s="6" t="s">
        <v>8</v>
      </c>
      <c r="C770" s="7" t="s">
        <v>57</v>
      </c>
      <c r="D770" s="31">
        <v>40896</v>
      </c>
      <c r="E770" s="7">
        <v>2011</v>
      </c>
      <c r="F770" s="7" t="s">
        <v>6141</v>
      </c>
      <c r="G770" s="7" t="s">
        <v>6142</v>
      </c>
      <c r="H770" s="7" t="s">
        <v>2660</v>
      </c>
      <c r="I770" s="7" t="s">
        <v>322</v>
      </c>
      <c r="J770" s="8">
        <v>3</v>
      </c>
      <c r="K770" s="7" t="s">
        <v>6143</v>
      </c>
      <c r="L770" s="7" t="s">
        <v>57</v>
      </c>
      <c r="M770" s="7" t="s">
        <v>6144</v>
      </c>
      <c r="N770" s="7">
        <v>28677</v>
      </c>
      <c r="O770" s="7" t="s">
        <v>6145</v>
      </c>
      <c r="P770" s="7" t="s">
        <v>6146</v>
      </c>
      <c r="Q770" s="7">
        <v>424490</v>
      </c>
      <c r="R770" s="7" t="s">
        <v>65</v>
      </c>
      <c r="S770" s="7" t="s">
        <v>859</v>
      </c>
      <c r="T770" s="7" t="s">
        <v>65</v>
      </c>
      <c r="U770" s="7" t="s">
        <v>427</v>
      </c>
      <c r="V770" s="24">
        <v>150000</v>
      </c>
      <c r="W770" s="11"/>
      <c r="X770" s="11"/>
      <c r="Y770" s="7">
        <v>44</v>
      </c>
      <c r="Z770" s="7">
        <v>412</v>
      </c>
      <c r="AA770" s="29">
        <v>42796</v>
      </c>
      <c r="AB770" s="29">
        <v>7650000</v>
      </c>
      <c r="AC770" s="6"/>
      <c r="AD770" s="6">
        <v>3</v>
      </c>
      <c r="AE770" s="7" t="s">
        <v>11</v>
      </c>
      <c r="AF770" s="21">
        <v>0</v>
      </c>
      <c r="AG770" s="21">
        <v>112500</v>
      </c>
      <c r="AH770" s="15"/>
      <c r="AI770" s="15"/>
      <c r="AJ770" s="7">
        <v>41</v>
      </c>
      <c r="AK770" s="7">
        <v>412</v>
      </c>
      <c r="AL770" s="29">
        <v>892</v>
      </c>
      <c r="AM770" s="29">
        <v>8225293</v>
      </c>
      <c r="AN770" s="29">
        <v>0</v>
      </c>
      <c r="AO770" s="29">
        <v>327501</v>
      </c>
      <c r="AP770" s="9" t="s">
        <v>2749</v>
      </c>
      <c r="AQ770" s="9">
        <v>33754.199999999997</v>
      </c>
      <c r="AR770" s="11">
        <v>112500</v>
      </c>
    </row>
    <row r="771" spans="1:44" ht="15.6" x14ac:dyDescent="0.3">
      <c r="A771" s="5" t="s">
        <v>6147</v>
      </c>
      <c r="B771" s="6" t="s">
        <v>8</v>
      </c>
      <c r="C771" s="7" t="s">
        <v>57</v>
      </c>
      <c r="D771" s="31">
        <v>40907</v>
      </c>
      <c r="E771" s="7">
        <v>2011</v>
      </c>
      <c r="F771" s="7" t="s">
        <v>6148</v>
      </c>
      <c r="G771" s="7" t="s">
        <v>6149</v>
      </c>
      <c r="H771" s="7" t="s">
        <v>2660</v>
      </c>
      <c r="I771" s="7" t="s">
        <v>173</v>
      </c>
      <c r="J771" s="8">
        <v>1</v>
      </c>
      <c r="K771" s="7" t="s">
        <v>6150</v>
      </c>
      <c r="L771" s="7" t="s">
        <v>72</v>
      </c>
      <c r="M771" s="7" t="s">
        <v>6151</v>
      </c>
      <c r="N771" s="7" t="s">
        <v>6152</v>
      </c>
      <c r="O771" s="7" t="s">
        <v>6153</v>
      </c>
      <c r="P771" s="7" t="s">
        <v>6099</v>
      </c>
      <c r="Q771" s="7">
        <v>335312</v>
      </c>
      <c r="R771" s="7" t="s">
        <v>65</v>
      </c>
      <c r="S771" s="7" t="s">
        <v>77</v>
      </c>
      <c r="T771" s="7" t="s">
        <v>65</v>
      </c>
      <c r="U771" s="7" t="s">
        <v>4610</v>
      </c>
      <c r="V771" s="24">
        <v>400000</v>
      </c>
      <c r="W771" s="11"/>
      <c r="X771" s="11"/>
      <c r="Y771" s="7">
        <v>149</v>
      </c>
      <c r="Z771" s="7">
        <v>1125</v>
      </c>
      <c r="AA771" s="29">
        <v>39936</v>
      </c>
      <c r="AB771" s="29">
        <v>15300000</v>
      </c>
      <c r="AC771" s="6"/>
      <c r="AD771" s="6">
        <v>3</v>
      </c>
      <c r="AE771" s="7" t="s">
        <v>10</v>
      </c>
      <c r="AF771" s="21">
        <v>0</v>
      </c>
      <c r="AG771" s="21">
        <v>0</v>
      </c>
      <c r="AH771" s="15"/>
      <c r="AI771" s="15"/>
      <c r="AJ771" s="7">
        <v>0</v>
      </c>
      <c r="AK771" s="7">
        <v>1125</v>
      </c>
      <c r="AL771" s="29">
        <v>0</v>
      </c>
      <c r="AM771" s="29">
        <v>0</v>
      </c>
      <c r="AN771" s="29">
        <v>0</v>
      </c>
      <c r="AO771" s="29">
        <v>1200850</v>
      </c>
      <c r="AP771" s="9" t="s">
        <v>3746</v>
      </c>
      <c r="AQ771" s="9">
        <v>25000</v>
      </c>
      <c r="AR771" s="11">
        <v>0</v>
      </c>
    </row>
    <row r="772" spans="1:44" ht="15.6" x14ac:dyDescent="0.3">
      <c r="A772" s="12" t="s">
        <v>6162</v>
      </c>
      <c r="B772" s="6" t="s">
        <v>135</v>
      </c>
      <c r="C772" s="6" t="s">
        <v>57</v>
      </c>
      <c r="D772" s="32">
        <v>40743</v>
      </c>
      <c r="E772" s="6">
        <v>2011</v>
      </c>
      <c r="F772" s="6" t="s">
        <v>6163</v>
      </c>
      <c r="G772" s="6" t="s">
        <v>6164</v>
      </c>
      <c r="H772" s="6" t="s">
        <v>72</v>
      </c>
      <c r="I772" s="6" t="s">
        <v>173</v>
      </c>
      <c r="J772" s="6">
        <v>1</v>
      </c>
      <c r="K772" s="6" t="s">
        <v>6165</v>
      </c>
      <c r="L772" s="6" t="s">
        <v>137</v>
      </c>
      <c r="M772" s="6" t="s">
        <v>6166</v>
      </c>
      <c r="N772" s="6">
        <v>28086</v>
      </c>
      <c r="O772" s="6" t="s">
        <v>6167</v>
      </c>
      <c r="P772" s="6"/>
      <c r="Q772" s="6" t="s">
        <v>143</v>
      </c>
      <c r="R772" s="6" t="s">
        <v>143</v>
      </c>
      <c r="S772" s="6" t="s">
        <v>143</v>
      </c>
      <c r="T772" s="6" t="s">
        <v>143</v>
      </c>
      <c r="U772" s="6" t="s">
        <v>6168</v>
      </c>
      <c r="V772" s="26">
        <v>94287</v>
      </c>
      <c r="W772" s="11" t="s">
        <v>137</v>
      </c>
      <c r="X772" s="11" t="s">
        <v>137</v>
      </c>
      <c r="Y772" s="6">
        <v>19</v>
      </c>
      <c r="Z772" s="6">
        <v>117</v>
      </c>
      <c r="AA772" s="15" t="s">
        <v>143</v>
      </c>
      <c r="AB772" s="15" t="s">
        <v>143</v>
      </c>
      <c r="AC772" s="6" t="s">
        <v>137</v>
      </c>
      <c r="AD772" s="6" t="s">
        <v>137</v>
      </c>
      <c r="AE772" s="6" t="s">
        <v>11</v>
      </c>
      <c r="AF772" s="22">
        <v>0</v>
      </c>
      <c r="AG772" s="22">
        <v>94287</v>
      </c>
      <c r="AH772" s="15" t="s">
        <v>137</v>
      </c>
      <c r="AI772" s="15" t="s">
        <v>137</v>
      </c>
      <c r="AJ772" s="6" t="s">
        <v>143</v>
      </c>
      <c r="AK772" s="6" t="s">
        <v>143</v>
      </c>
      <c r="AL772" s="15" t="s">
        <v>143</v>
      </c>
      <c r="AM772" s="15" t="s">
        <v>143</v>
      </c>
      <c r="AN772" s="15" t="s">
        <v>5692</v>
      </c>
      <c r="AO772" s="15">
        <v>4963</v>
      </c>
      <c r="AP772" s="6" t="s">
        <v>5693</v>
      </c>
      <c r="AQ772" s="11" t="s">
        <v>5694</v>
      </c>
      <c r="AR772" s="11">
        <v>94287</v>
      </c>
    </row>
    <row r="773" spans="1:44" ht="15.6" x14ac:dyDescent="0.3">
      <c r="A773" s="12" t="s">
        <v>6169</v>
      </c>
      <c r="B773" s="6" t="s">
        <v>135</v>
      </c>
      <c r="C773" s="6" t="s">
        <v>57</v>
      </c>
      <c r="D773" s="32">
        <v>40765</v>
      </c>
      <c r="E773" s="6">
        <v>2011</v>
      </c>
      <c r="F773" s="6" t="s">
        <v>6170</v>
      </c>
      <c r="G773" s="6" t="s">
        <v>6171</v>
      </c>
      <c r="H773" s="6" t="s">
        <v>72</v>
      </c>
      <c r="I773" s="6" t="s">
        <v>1017</v>
      </c>
      <c r="J773" s="6">
        <v>1</v>
      </c>
      <c r="K773" s="6" t="s">
        <v>6172</v>
      </c>
      <c r="L773" s="6" t="s">
        <v>137</v>
      </c>
      <c r="M773" s="6" t="s">
        <v>6173</v>
      </c>
      <c r="N773" s="6">
        <v>27886</v>
      </c>
      <c r="O773" s="6" t="s">
        <v>3454</v>
      </c>
      <c r="P773" s="6"/>
      <c r="Q773" s="6">
        <v>331422</v>
      </c>
      <c r="R773" s="6" t="s">
        <v>143</v>
      </c>
      <c r="S773" s="6" t="s">
        <v>77</v>
      </c>
      <c r="T773" s="6" t="s">
        <v>143</v>
      </c>
      <c r="U773" s="6" t="s">
        <v>6174</v>
      </c>
      <c r="V773" s="26">
        <v>250000</v>
      </c>
      <c r="W773" s="11" t="s">
        <v>137</v>
      </c>
      <c r="X773" s="11" t="s">
        <v>137</v>
      </c>
      <c r="Y773" s="6">
        <v>64</v>
      </c>
      <c r="Z773" s="6" t="s">
        <v>143</v>
      </c>
      <c r="AA773" s="15" t="s">
        <v>143</v>
      </c>
      <c r="AB773" s="15" t="s">
        <v>143</v>
      </c>
      <c r="AC773" s="6" t="s">
        <v>137</v>
      </c>
      <c r="AD773" s="6" t="s">
        <v>137</v>
      </c>
      <c r="AE773" s="6" t="s">
        <v>11</v>
      </c>
      <c r="AF773" s="22">
        <v>0</v>
      </c>
      <c r="AG773" s="22">
        <v>250000</v>
      </c>
      <c r="AH773" s="15" t="s">
        <v>137</v>
      </c>
      <c r="AI773" s="15" t="s">
        <v>137</v>
      </c>
      <c r="AJ773" s="6" t="s">
        <v>143</v>
      </c>
      <c r="AK773" s="6" t="s">
        <v>143</v>
      </c>
      <c r="AL773" s="15" t="s">
        <v>143</v>
      </c>
      <c r="AM773" s="15" t="s">
        <v>143</v>
      </c>
      <c r="AN773" s="15" t="s">
        <v>5692</v>
      </c>
      <c r="AO773" s="15">
        <v>110000</v>
      </c>
      <c r="AP773" s="6" t="s">
        <v>5693</v>
      </c>
      <c r="AQ773" s="11" t="s">
        <v>5694</v>
      </c>
      <c r="AR773" s="11">
        <v>250000</v>
      </c>
    </row>
    <row r="774" spans="1:44" ht="15.6" x14ac:dyDescent="0.3">
      <c r="A774" s="12" t="s">
        <v>6175</v>
      </c>
      <c r="B774" s="6" t="s">
        <v>135</v>
      </c>
      <c r="C774" s="6" t="s">
        <v>57</v>
      </c>
      <c r="D774" s="32">
        <v>40774</v>
      </c>
      <c r="E774" s="6">
        <v>2011</v>
      </c>
      <c r="F774" s="6" t="s">
        <v>6176</v>
      </c>
      <c r="G774" s="6" t="s">
        <v>137</v>
      </c>
      <c r="H774" s="6" t="s">
        <v>137</v>
      </c>
      <c r="I774" s="6" t="s">
        <v>4208</v>
      </c>
      <c r="J774" s="6">
        <v>2</v>
      </c>
      <c r="K774" s="6"/>
      <c r="L774" s="6" t="s">
        <v>137</v>
      </c>
      <c r="M774" s="6" t="s">
        <v>6177</v>
      </c>
      <c r="N774" s="6">
        <v>27929</v>
      </c>
      <c r="O774" s="6" t="s">
        <v>6178</v>
      </c>
      <c r="P774" s="6"/>
      <c r="Q774" s="6" t="s">
        <v>143</v>
      </c>
      <c r="R774" s="6" t="s">
        <v>143</v>
      </c>
      <c r="S774" s="6" t="s">
        <v>143</v>
      </c>
      <c r="T774" s="6" t="s">
        <v>143</v>
      </c>
      <c r="U774" s="6" t="s">
        <v>6179</v>
      </c>
      <c r="V774" s="26">
        <v>500000</v>
      </c>
      <c r="W774" s="11" t="s">
        <v>137</v>
      </c>
      <c r="X774" s="11" t="s">
        <v>137</v>
      </c>
      <c r="Y774" s="6" t="s">
        <v>143</v>
      </c>
      <c r="Z774" s="6" t="s">
        <v>143</v>
      </c>
      <c r="AA774" s="15" t="s">
        <v>143</v>
      </c>
      <c r="AB774" s="15" t="s">
        <v>143</v>
      </c>
      <c r="AC774" s="6" t="s">
        <v>137</v>
      </c>
      <c r="AD774" s="6" t="s">
        <v>137</v>
      </c>
      <c r="AE774" s="6" t="s">
        <v>11</v>
      </c>
      <c r="AF774" s="22">
        <v>0</v>
      </c>
      <c r="AG774" s="22">
        <v>490447.21</v>
      </c>
      <c r="AH774" s="15" t="s">
        <v>137</v>
      </c>
      <c r="AI774" s="15" t="s">
        <v>137</v>
      </c>
      <c r="AJ774" s="6" t="s">
        <v>143</v>
      </c>
      <c r="AK774" s="6" t="s">
        <v>143</v>
      </c>
      <c r="AL774" s="15" t="s">
        <v>143</v>
      </c>
      <c r="AM774" s="15" t="s">
        <v>143</v>
      </c>
      <c r="AN774" s="15" t="s">
        <v>5692</v>
      </c>
      <c r="AO774" s="15">
        <v>2611362</v>
      </c>
      <c r="AP774" s="6" t="s">
        <v>5693</v>
      </c>
      <c r="AQ774" s="11" t="s">
        <v>5694</v>
      </c>
      <c r="AR774" s="11">
        <v>490447.21</v>
      </c>
    </row>
    <row r="775" spans="1:44" ht="15.6" x14ac:dyDescent="0.3">
      <c r="A775" s="12" t="s">
        <v>6180</v>
      </c>
      <c r="B775" s="6" t="s">
        <v>135</v>
      </c>
      <c r="C775" s="6" t="s">
        <v>57</v>
      </c>
      <c r="D775" s="32">
        <v>40826</v>
      </c>
      <c r="E775" s="6">
        <v>2011</v>
      </c>
      <c r="F775" s="6" t="s">
        <v>6181</v>
      </c>
      <c r="G775" s="6" t="s">
        <v>6182</v>
      </c>
      <c r="H775" s="6" t="s">
        <v>72</v>
      </c>
      <c r="I775" s="6" t="s">
        <v>73</v>
      </c>
      <c r="J775" s="6">
        <v>1</v>
      </c>
      <c r="K775" s="6" t="s">
        <v>6183</v>
      </c>
      <c r="L775" s="6" t="s">
        <v>137</v>
      </c>
      <c r="M775" s="6" t="s">
        <v>6184</v>
      </c>
      <c r="N775" s="6">
        <v>28502</v>
      </c>
      <c r="O775" s="6" t="s">
        <v>6185</v>
      </c>
      <c r="P775" s="6"/>
      <c r="Q775" s="6">
        <v>326200</v>
      </c>
      <c r="R775" s="6" t="s">
        <v>143</v>
      </c>
      <c r="S775" s="6" t="s">
        <v>77</v>
      </c>
      <c r="T775" s="6" t="s">
        <v>143</v>
      </c>
      <c r="U775" s="6" t="s">
        <v>6174</v>
      </c>
      <c r="V775" s="26">
        <v>500000</v>
      </c>
      <c r="W775" s="11" t="s">
        <v>137</v>
      </c>
      <c r="X775" s="11" t="s">
        <v>137</v>
      </c>
      <c r="Y775" s="6" t="s">
        <v>143</v>
      </c>
      <c r="Z775" s="6">
        <v>328</v>
      </c>
      <c r="AA775" s="15" t="s">
        <v>143</v>
      </c>
      <c r="AB775" s="15" t="s">
        <v>143</v>
      </c>
      <c r="AC775" s="6" t="s">
        <v>137</v>
      </c>
      <c r="AD775" s="6" t="s">
        <v>137</v>
      </c>
      <c r="AE775" s="6" t="s">
        <v>11</v>
      </c>
      <c r="AF775" s="22">
        <v>0</v>
      </c>
      <c r="AG775" s="22">
        <v>500000</v>
      </c>
      <c r="AH775" s="15" t="s">
        <v>137</v>
      </c>
      <c r="AI775" s="15" t="s">
        <v>137</v>
      </c>
      <c r="AJ775" s="6" t="s">
        <v>143</v>
      </c>
      <c r="AK775" s="6" t="s">
        <v>143</v>
      </c>
      <c r="AL775" s="15" t="s">
        <v>143</v>
      </c>
      <c r="AM775" s="15" t="s">
        <v>143</v>
      </c>
      <c r="AN775" s="15" t="s">
        <v>5692</v>
      </c>
      <c r="AO775" s="15">
        <v>362500</v>
      </c>
      <c r="AP775" s="6" t="s">
        <v>5693</v>
      </c>
      <c r="AQ775" s="11" t="s">
        <v>5694</v>
      </c>
      <c r="AR775" s="11">
        <v>500000</v>
      </c>
    </row>
    <row r="776" spans="1:44" ht="15.6" x14ac:dyDescent="0.3">
      <c r="A776" s="12" t="s">
        <v>6186</v>
      </c>
      <c r="B776" s="6" t="s">
        <v>135</v>
      </c>
      <c r="C776" s="6" t="s">
        <v>57</v>
      </c>
      <c r="D776" s="32">
        <v>40861</v>
      </c>
      <c r="E776" s="6">
        <v>2011</v>
      </c>
      <c r="F776" s="6" t="s">
        <v>6187</v>
      </c>
      <c r="G776" s="6" t="s">
        <v>137</v>
      </c>
      <c r="H776" s="6" t="s">
        <v>137</v>
      </c>
      <c r="I776" s="6" t="s">
        <v>138</v>
      </c>
      <c r="J776" s="6">
        <v>1</v>
      </c>
      <c r="K776" s="6"/>
      <c r="L776" s="6" t="s">
        <v>137</v>
      </c>
      <c r="M776" s="6" t="s">
        <v>6188</v>
      </c>
      <c r="N776" s="6">
        <v>27817</v>
      </c>
      <c r="O776" s="6" t="s">
        <v>6189</v>
      </c>
      <c r="P776" s="6"/>
      <c r="Q776" s="6" t="s">
        <v>143</v>
      </c>
      <c r="R776" s="6" t="s">
        <v>143</v>
      </c>
      <c r="S776" s="6" t="s">
        <v>143</v>
      </c>
      <c r="T776" s="6" t="s">
        <v>143</v>
      </c>
      <c r="U776" s="6" t="s">
        <v>6179</v>
      </c>
      <c r="V776" s="26">
        <v>378080</v>
      </c>
      <c r="W776" s="11" t="s">
        <v>137</v>
      </c>
      <c r="X776" s="11" t="s">
        <v>137</v>
      </c>
      <c r="Y776" s="6" t="s">
        <v>143</v>
      </c>
      <c r="Z776" s="6" t="s">
        <v>143</v>
      </c>
      <c r="AA776" s="15" t="s">
        <v>143</v>
      </c>
      <c r="AB776" s="15" t="s">
        <v>143</v>
      </c>
      <c r="AC776" s="6" t="s">
        <v>137</v>
      </c>
      <c r="AD776" s="6" t="s">
        <v>137</v>
      </c>
      <c r="AE776" s="6" t="s">
        <v>11</v>
      </c>
      <c r="AF776" s="22">
        <v>0</v>
      </c>
      <c r="AG776" s="22">
        <v>378080</v>
      </c>
      <c r="AH776" s="15" t="s">
        <v>137</v>
      </c>
      <c r="AI776" s="15" t="s">
        <v>137</v>
      </c>
      <c r="AJ776" s="6" t="s">
        <v>143</v>
      </c>
      <c r="AK776" s="6" t="s">
        <v>143</v>
      </c>
      <c r="AL776" s="15" t="s">
        <v>143</v>
      </c>
      <c r="AM776" s="15" t="s">
        <v>143</v>
      </c>
      <c r="AN776" s="15" t="s">
        <v>5692</v>
      </c>
      <c r="AO776" s="15"/>
      <c r="AP776" s="6"/>
      <c r="AQ776" s="11"/>
      <c r="AR776" s="11">
        <v>378080</v>
      </c>
    </row>
    <row r="777" spans="1:44" ht="15.6" x14ac:dyDescent="0.3">
      <c r="A777" s="12" t="s">
        <v>6190</v>
      </c>
      <c r="B777" s="6" t="s">
        <v>135</v>
      </c>
      <c r="C777" s="6" t="s">
        <v>57</v>
      </c>
      <c r="D777" s="32">
        <v>40861</v>
      </c>
      <c r="E777" s="6">
        <v>2011</v>
      </c>
      <c r="F777" s="6" t="s">
        <v>6191</v>
      </c>
      <c r="G777" s="6" t="s">
        <v>137</v>
      </c>
      <c r="H777" s="6" t="s">
        <v>137</v>
      </c>
      <c r="I777" s="6" t="s">
        <v>676</v>
      </c>
      <c r="J777" s="6">
        <v>1</v>
      </c>
      <c r="K777" s="6"/>
      <c r="L777" s="6" t="s">
        <v>137</v>
      </c>
      <c r="M777" s="6" t="s">
        <v>3430</v>
      </c>
      <c r="N777" s="6">
        <v>28380</v>
      </c>
      <c r="O777" s="6" t="s">
        <v>3431</v>
      </c>
      <c r="P777" s="6"/>
      <c r="Q777" s="6" t="s">
        <v>143</v>
      </c>
      <c r="R777" s="6" t="s">
        <v>143</v>
      </c>
      <c r="S777" s="6" t="s">
        <v>143</v>
      </c>
      <c r="T777" s="6" t="s">
        <v>143</v>
      </c>
      <c r="U777" s="6" t="s">
        <v>5691</v>
      </c>
      <c r="V777" s="26">
        <v>250000</v>
      </c>
      <c r="W777" s="11" t="s">
        <v>137</v>
      </c>
      <c r="X777" s="11" t="s">
        <v>137</v>
      </c>
      <c r="Y777" s="6" t="s">
        <v>143</v>
      </c>
      <c r="Z777" s="6" t="s">
        <v>143</v>
      </c>
      <c r="AA777" s="15" t="s">
        <v>143</v>
      </c>
      <c r="AB777" s="15" t="s">
        <v>143</v>
      </c>
      <c r="AC777" s="6" t="s">
        <v>137</v>
      </c>
      <c r="AD777" s="6" t="s">
        <v>137</v>
      </c>
      <c r="AE777" s="6" t="s">
        <v>11</v>
      </c>
      <c r="AF777" s="22">
        <v>0</v>
      </c>
      <c r="AG777" s="22">
        <v>250000</v>
      </c>
      <c r="AH777" s="15" t="s">
        <v>137</v>
      </c>
      <c r="AI777" s="15" t="s">
        <v>137</v>
      </c>
      <c r="AJ777" s="6" t="s">
        <v>143</v>
      </c>
      <c r="AK777" s="6" t="s">
        <v>143</v>
      </c>
      <c r="AL777" s="15" t="s">
        <v>143</v>
      </c>
      <c r="AM777" s="15" t="s">
        <v>143</v>
      </c>
      <c r="AN777" s="15" t="s">
        <v>5692</v>
      </c>
      <c r="AO777" s="15">
        <v>775000</v>
      </c>
      <c r="AP777" s="6" t="s">
        <v>5693</v>
      </c>
      <c r="AQ777" s="11" t="s">
        <v>5694</v>
      </c>
      <c r="AR777" s="11">
        <v>250000</v>
      </c>
    </row>
    <row r="778" spans="1:44" ht="15.6" x14ac:dyDescent="0.3">
      <c r="A778" s="12" t="s">
        <v>6201</v>
      </c>
      <c r="B778" s="12" t="s">
        <v>254</v>
      </c>
      <c r="C778" s="12" t="s">
        <v>57</v>
      </c>
      <c r="D778" s="17" t="s">
        <v>6202</v>
      </c>
      <c r="E778" s="12">
        <v>2011</v>
      </c>
      <c r="F778" s="12" t="s">
        <v>6203</v>
      </c>
      <c r="G778" s="12" t="s">
        <v>6204</v>
      </c>
      <c r="H778" s="12" t="s">
        <v>72</v>
      </c>
      <c r="I778" s="12" t="s">
        <v>743</v>
      </c>
      <c r="J778" s="12">
        <v>3</v>
      </c>
      <c r="K778" s="12" t="s">
        <v>6205</v>
      </c>
      <c r="L778" s="12" t="s">
        <v>72</v>
      </c>
      <c r="M778" s="12" t="s">
        <v>6206</v>
      </c>
      <c r="N778" s="12" t="s">
        <v>6207</v>
      </c>
      <c r="O778" s="12" t="s">
        <v>6208</v>
      </c>
      <c r="P778" s="12" t="s">
        <v>6209</v>
      </c>
      <c r="Q778" s="12">
        <v>551114</v>
      </c>
      <c r="R778" s="12" t="s">
        <v>263</v>
      </c>
      <c r="S778" s="12" t="s">
        <v>408</v>
      </c>
      <c r="T778" s="12" t="s">
        <v>263</v>
      </c>
      <c r="U778" s="12" t="s">
        <v>5872</v>
      </c>
      <c r="V778" s="27">
        <v>3975000</v>
      </c>
      <c r="W778" s="27">
        <v>2981250</v>
      </c>
      <c r="X778" s="27">
        <v>993750</v>
      </c>
      <c r="Y778" s="12">
        <v>203</v>
      </c>
      <c r="Z778" s="12">
        <v>1640</v>
      </c>
      <c r="AA778" s="23">
        <v>54940</v>
      </c>
      <c r="AB778" s="23">
        <v>90900000</v>
      </c>
      <c r="AC778" s="12">
        <v>3</v>
      </c>
      <c r="AD778" s="12">
        <v>9</v>
      </c>
      <c r="AE778" s="12" t="s">
        <v>5080</v>
      </c>
      <c r="AF778" s="23">
        <v>0</v>
      </c>
      <c r="AG778" s="23">
        <v>2904487</v>
      </c>
      <c r="AH778" s="23">
        <v>0</v>
      </c>
      <c r="AI778" s="23">
        <v>968163</v>
      </c>
      <c r="AJ778" s="12">
        <v>229</v>
      </c>
      <c r="AK778" s="12">
        <v>2414</v>
      </c>
      <c r="AL778" s="23">
        <v>128517</v>
      </c>
      <c r="AM778" s="23">
        <v>125556987</v>
      </c>
      <c r="AN778" s="23" t="s">
        <v>263</v>
      </c>
      <c r="AO778" s="23">
        <v>2000000</v>
      </c>
      <c r="AP778" s="12" t="s">
        <v>267</v>
      </c>
      <c r="AQ778" s="27">
        <v>2000000</v>
      </c>
      <c r="AR778" s="11">
        <f t="shared" ref="AR778:AR787" si="11">IFERROR(AG778-AN778,AG778)</f>
        <v>2904487</v>
      </c>
    </row>
    <row r="779" spans="1:44" ht="15.6" x14ac:dyDescent="0.3">
      <c r="A779" s="12" t="s">
        <v>6210</v>
      </c>
      <c r="B779" s="12" t="s">
        <v>254</v>
      </c>
      <c r="C779" s="12" t="s">
        <v>57</v>
      </c>
      <c r="D779" s="17" t="s">
        <v>6211</v>
      </c>
      <c r="E779" s="12">
        <v>2011</v>
      </c>
      <c r="F779" s="12" t="s">
        <v>6212</v>
      </c>
      <c r="G779" s="12" t="s">
        <v>6213</v>
      </c>
      <c r="H779" s="12" t="s">
        <v>72</v>
      </c>
      <c r="I779" s="12" t="s">
        <v>432</v>
      </c>
      <c r="J779" s="12">
        <v>3</v>
      </c>
      <c r="K779" s="12" t="s">
        <v>6214</v>
      </c>
      <c r="L779" s="12" t="s">
        <v>72</v>
      </c>
      <c r="M779" s="12" t="s">
        <v>6215</v>
      </c>
      <c r="N779" s="12" t="s">
        <v>6216</v>
      </c>
      <c r="O779" s="12" t="s">
        <v>6217</v>
      </c>
      <c r="P779" s="12" t="s">
        <v>6218</v>
      </c>
      <c r="Q779" s="12">
        <v>551114</v>
      </c>
      <c r="R779" s="12">
        <v>5417</v>
      </c>
      <c r="S779" s="12" t="s">
        <v>408</v>
      </c>
      <c r="T779" s="12" t="s">
        <v>728</v>
      </c>
      <c r="U779" s="12" t="s">
        <v>5872</v>
      </c>
      <c r="V779" s="27">
        <v>1745000</v>
      </c>
      <c r="W779" s="27">
        <v>1308750</v>
      </c>
      <c r="X779" s="27">
        <v>436250</v>
      </c>
      <c r="Y779" s="12">
        <v>117</v>
      </c>
      <c r="Z779" s="12">
        <v>329</v>
      </c>
      <c r="AA779" s="23">
        <v>81487</v>
      </c>
      <c r="AB779" s="23">
        <v>20000000</v>
      </c>
      <c r="AC779" s="12">
        <v>5</v>
      </c>
      <c r="AD779" s="12">
        <v>8</v>
      </c>
      <c r="AE779" s="12" t="s">
        <v>2477</v>
      </c>
      <c r="AF779" s="23">
        <v>0</v>
      </c>
      <c r="AG779" s="23">
        <v>267350</v>
      </c>
      <c r="AH779" s="23">
        <v>0</v>
      </c>
      <c r="AI779" s="23">
        <v>89116</v>
      </c>
      <c r="AJ779" s="12">
        <v>38</v>
      </c>
      <c r="AK779" s="12">
        <v>329</v>
      </c>
      <c r="AL779" s="23">
        <v>159503</v>
      </c>
      <c r="AM779" s="23">
        <v>20478906</v>
      </c>
      <c r="AN779" s="23" t="s">
        <v>263</v>
      </c>
      <c r="AO779" s="23">
        <v>50000</v>
      </c>
      <c r="AP779" s="12" t="s">
        <v>6219</v>
      </c>
      <c r="AQ779" s="27">
        <v>39000</v>
      </c>
      <c r="AR779" s="11">
        <f t="shared" si="11"/>
        <v>267350</v>
      </c>
    </row>
    <row r="780" spans="1:44" ht="15.6" x14ac:dyDescent="0.3">
      <c r="A780" s="12" t="s">
        <v>5940</v>
      </c>
      <c r="B780" s="12" t="s">
        <v>254</v>
      </c>
      <c r="C780" s="12" t="s">
        <v>72</v>
      </c>
      <c r="D780" s="17" t="s">
        <v>6220</v>
      </c>
      <c r="E780" s="12">
        <v>2011</v>
      </c>
      <c r="F780" s="12" t="s">
        <v>6221</v>
      </c>
      <c r="G780" s="12" t="s">
        <v>5942</v>
      </c>
      <c r="H780" s="12" t="s">
        <v>72</v>
      </c>
      <c r="I780" s="12" t="s">
        <v>1120</v>
      </c>
      <c r="J780" s="12">
        <v>1</v>
      </c>
      <c r="K780" s="12" t="s">
        <v>6222</v>
      </c>
      <c r="L780" s="12" t="s">
        <v>72</v>
      </c>
      <c r="M780" s="12" t="s">
        <v>6223</v>
      </c>
      <c r="N780" s="12" t="s">
        <v>6224</v>
      </c>
      <c r="O780" s="12" t="s">
        <v>5946</v>
      </c>
      <c r="P780" s="12" t="s">
        <v>5947</v>
      </c>
      <c r="Q780" s="12">
        <v>334413</v>
      </c>
      <c r="R780" s="12" t="s">
        <v>263</v>
      </c>
      <c r="S780" s="12" t="s">
        <v>77</v>
      </c>
      <c r="T780" s="12" t="s">
        <v>263</v>
      </c>
      <c r="U780" s="12" t="s">
        <v>5872</v>
      </c>
      <c r="V780" s="27">
        <v>3065000</v>
      </c>
      <c r="W780" s="27">
        <v>3065000</v>
      </c>
      <c r="X780" s="27">
        <v>0</v>
      </c>
      <c r="Y780" s="12">
        <v>230</v>
      </c>
      <c r="Z780" s="12">
        <v>29</v>
      </c>
      <c r="AA780" s="23">
        <v>41009</v>
      </c>
      <c r="AB780" s="23">
        <v>80730000</v>
      </c>
      <c r="AC780" s="12">
        <v>5</v>
      </c>
      <c r="AD780" s="12">
        <v>11</v>
      </c>
      <c r="AE780" s="12" t="s">
        <v>2039</v>
      </c>
      <c r="AF780" s="23">
        <v>0</v>
      </c>
      <c r="AG780" s="23">
        <v>0</v>
      </c>
      <c r="AH780" s="23">
        <v>0</v>
      </c>
      <c r="AI780" s="23">
        <v>0</v>
      </c>
      <c r="AJ780" s="12">
        <v>26</v>
      </c>
      <c r="AK780" s="12">
        <v>36</v>
      </c>
      <c r="AL780" s="23">
        <v>60784</v>
      </c>
      <c r="AM780" s="23">
        <v>0</v>
      </c>
      <c r="AN780" s="23" t="s">
        <v>263</v>
      </c>
      <c r="AO780" s="23">
        <v>2500000</v>
      </c>
      <c r="AP780" s="12" t="s">
        <v>267</v>
      </c>
      <c r="AQ780" s="27">
        <v>600000</v>
      </c>
      <c r="AR780" s="11">
        <f t="shared" si="11"/>
        <v>0</v>
      </c>
    </row>
    <row r="781" spans="1:44" ht="15.6" x14ac:dyDescent="0.3">
      <c r="A781" s="12" t="s">
        <v>5956</v>
      </c>
      <c r="B781" s="12" t="s">
        <v>254</v>
      </c>
      <c r="C781" s="12" t="s">
        <v>72</v>
      </c>
      <c r="D781" s="17" t="s">
        <v>6225</v>
      </c>
      <c r="E781" s="12">
        <v>2011</v>
      </c>
      <c r="F781" s="12" t="s">
        <v>6226</v>
      </c>
      <c r="G781" s="12" t="s">
        <v>5958</v>
      </c>
      <c r="H781" s="12" t="s">
        <v>72</v>
      </c>
      <c r="I781" s="12" t="s">
        <v>272</v>
      </c>
      <c r="J781" s="12">
        <v>3</v>
      </c>
      <c r="K781" s="12" t="s">
        <v>6227</v>
      </c>
      <c r="L781" s="12" t="s">
        <v>72</v>
      </c>
      <c r="M781" s="12" t="s">
        <v>6228</v>
      </c>
      <c r="N781" s="12" t="s">
        <v>6229</v>
      </c>
      <c r="O781" s="12" t="s">
        <v>6230</v>
      </c>
      <c r="P781" s="12" t="s">
        <v>5963</v>
      </c>
      <c r="Q781" s="12">
        <v>326113</v>
      </c>
      <c r="R781" s="12">
        <v>335911</v>
      </c>
      <c r="S781" s="12" t="s">
        <v>77</v>
      </c>
      <c r="T781" s="12" t="s">
        <v>77</v>
      </c>
      <c r="U781" s="12" t="s">
        <v>5872</v>
      </c>
      <c r="V781" s="27">
        <v>3065000</v>
      </c>
      <c r="W781" s="27">
        <v>2298750</v>
      </c>
      <c r="X781" s="27">
        <v>766250</v>
      </c>
      <c r="Y781" s="12">
        <v>225</v>
      </c>
      <c r="Z781" s="12">
        <v>774</v>
      </c>
      <c r="AA781" s="23">
        <v>34121</v>
      </c>
      <c r="AB781" s="23">
        <v>94500000</v>
      </c>
      <c r="AC781" s="12">
        <v>2</v>
      </c>
      <c r="AD781" s="12">
        <v>11</v>
      </c>
      <c r="AE781" s="12" t="s">
        <v>2039</v>
      </c>
      <c r="AF781" s="23">
        <v>0</v>
      </c>
      <c r="AG781" s="23">
        <v>0</v>
      </c>
      <c r="AH781" s="23">
        <v>0</v>
      </c>
      <c r="AI781" s="23">
        <v>0</v>
      </c>
      <c r="AJ781" s="12">
        <v>0</v>
      </c>
      <c r="AK781" s="12">
        <v>643</v>
      </c>
      <c r="AL781" s="23">
        <v>0</v>
      </c>
      <c r="AM781" s="23">
        <v>1489245</v>
      </c>
      <c r="AN781" s="23" t="s">
        <v>263</v>
      </c>
      <c r="AO781" s="23" t="s">
        <v>2523</v>
      </c>
      <c r="AP781" s="12" t="s">
        <v>2523</v>
      </c>
      <c r="AQ781" s="27" t="s">
        <v>2523</v>
      </c>
      <c r="AR781" s="11">
        <f t="shared" si="11"/>
        <v>0</v>
      </c>
    </row>
    <row r="782" spans="1:44" ht="15.6" x14ac:dyDescent="0.3">
      <c r="A782" s="12" t="s">
        <v>6231</v>
      </c>
      <c r="B782" s="12" t="s">
        <v>254</v>
      </c>
      <c r="C782" s="12" t="s">
        <v>57</v>
      </c>
      <c r="D782" s="17" t="s">
        <v>6232</v>
      </c>
      <c r="E782" s="12">
        <v>2011</v>
      </c>
      <c r="F782" s="12" t="s">
        <v>6233</v>
      </c>
      <c r="G782" s="12" t="s">
        <v>6234</v>
      </c>
      <c r="H782" s="12" t="s">
        <v>57</v>
      </c>
      <c r="I782" s="12" t="s">
        <v>432</v>
      </c>
      <c r="J782" s="12">
        <v>3</v>
      </c>
      <c r="K782" s="12" t="s">
        <v>6235</v>
      </c>
      <c r="L782" s="12" t="s">
        <v>57</v>
      </c>
      <c r="M782" s="12" t="s">
        <v>6236</v>
      </c>
      <c r="N782" s="12" t="s">
        <v>1316</v>
      </c>
      <c r="O782" s="12" t="s">
        <v>6237</v>
      </c>
      <c r="P782" s="12" t="s">
        <v>6238</v>
      </c>
      <c r="Q782" s="12">
        <v>621511</v>
      </c>
      <c r="R782" s="12" t="s">
        <v>263</v>
      </c>
      <c r="S782" s="12" t="s">
        <v>766</v>
      </c>
      <c r="T782" s="12" t="s">
        <v>263</v>
      </c>
      <c r="U782" s="12" t="s">
        <v>5872</v>
      </c>
      <c r="V782" s="27">
        <v>3141000</v>
      </c>
      <c r="W782" s="27">
        <v>2355750</v>
      </c>
      <c r="X782" s="27">
        <v>785250</v>
      </c>
      <c r="Y782" s="12">
        <v>218</v>
      </c>
      <c r="Z782" s="12">
        <v>0</v>
      </c>
      <c r="AA782" s="23">
        <v>48349</v>
      </c>
      <c r="AB782" s="23">
        <v>16803000</v>
      </c>
      <c r="AC782" s="12">
        <v>5</v>
      </c>
      <c r="AD782" s="12">
        <v>9</v>
      </c>
      <c r="AE782" s="12" t="s">
        <v>2477</v>
      </c>
      <c r="AF782" s="23">
        <v>0</v>
      </c>
      <c r="AG782" s="23">
        <v>54457</v>
      </c>
      <c r="AH782" s="23">
        <v>0</v>
      </c>
      <c r="AI782" s="23">
        <v>18152</v>
      </c>
      <c r="AJ782" s="12">
        <v>56</v>
      </c>
      <c r="AK782" s="12">
        <v>0</v>
      </c>
      <c r="AL782" s="23">
        <v>55354</v>
      </c>
      <c r="AM782" s="23">
        <v>0</v>
      </c>
      <c r="AN782" s="23">
        <v>54457</v>
      </c>
      <c r="AO782" s="23" t="s">
        <v>2523</v>
      </c>
      <c r="AP782" s="12" t="s">
        <v>2523</v>
      </c>
      <c r="AQ782" s="27" t="s">
        <v>2523</v>
      </c>
      <c r="AR782" s="11">
        <f t="shared" si="11"/>
        <v>0</v>
      </c>
    </row>
    <row r="783" spans="1:44" ht="15.6" x14ac:dyDescent="0.3">
      <c r="A783" s="12" t="s">
        <v>6239</v>
      </c>
      <c r="B783" s="12" t="s">
        <v>254</v>
      </c>
      <c r="C783" s="12" t="s">
        <v>57</v>
      </c>
      <c r="D783" s="17" t="s">
        <v>6240</v>
      </c>
      <c r="E783" s="12">
        <v>2011</v>
      </c>
      <c r="F783" s="12" t="s">
        <v>6241</v>
      </c>
      <c r="G783" s="12" t="s">
        <v>6242</v>
      </c>
      <c r="H783" s="12" t="s">
        <v>72</v>
      </c>
      <c r="I783" s="12" t="s">
        <v>128</v>
      </c>
      <c r="J783" s="12">
        <v>2</v>
      </c>
      <c r="K783" s="12" t="s">
        <v>6243</v>
      </c>
      <c r="L783" s="12" t="s">
        <v>57</v>
      </c>
      <c r="M783" s="12" t="s">
        <v>6244</v>
      </c>
      <c r="N783" s="12" t="s">
        <v>6245</v>
      </c>
      <c r="O783" s="12" t="s">
        <v>6246</v>
      </c>
      <c r="P783" s="12" t="s">
        <v>6247</v>
      </c>
      <c r="Q783" s="12">
        <v>326111</v>
      </c>
      <c r="R783" s="12">
        <v>551114</v>
      </c>
      <c r="S783" s="12" t="s">
        <v>77</v>
      </c>
      <c r="T783" s="12" t="s">
        <v>408</v>
      </c>
      <c r="U783" s="12" t="s">
        <v>5872</v>
      </c>
      <c r="V783" s="27">
        <v>1563000</v>
      </c>
      <c r="W783" s="27">
        <v>1328550</v>
      </c>
      <c r="X783" s="27">
        <v>234450</v>
      </c>
      <c r="Y783" s="12">
        <v>118</v>
      </c>
      <c r="Z783" s="12">
        <v>0</v>
      </c>
      <c r="AA783" s="23">
        <v>38219</v>
      </c>
      <c r="AB783" s="23">
        <v>52650000</v>
      </c>
      <c r="AC783" s="12">
        <v>4</v>
      </c>
      <c r="AD783" s="12">
        <v>10</v>
      </c>
      <c r="AE783" s="12" t="s">
        <v>2039</v>
      </c>
      <c r="AF783" s="23">
        <v>0</v>
      </c>
      <c r="AG783" s="23">
        <v>0</v>
      </c>
      <c r="AH783" s="23">
        <v>0</v>
      </c>
      <c r="AI783" s="23">
        <v>0</v>
      </c>
      <c r="AJ783" s="12">
        <v>39</v>
      </c>
      <c r="AK783" s="12">
        <v>0</v>
      </c>
      <c r="AL783" s="23">
        <v>63972</v>
      </c>
      <c r="AM783" s="23">
        <v>55862522</v>
      </c>
      <c r="AN783" s="23" t="s">
        <v>263</v>
      </c>
      <c r="AO783" s="23">
        <v>1573825.1600000001</v>
      </c>
      <c r="AP783" s="12" t="s">
        <v>133</v>
      </c>
      <c r="AQ783" s="27">
        <v>1573825.1600000001</v>
      </c>
      <c r="AR783" s="11">
        <f t="shared" si="11"/>
        <v>0</v>
      </c>
    </row>
    <row r="784" spans="1:44" ht="15.6" x14ac:dyDescent="0.3">
      <c r="A784" s="12" t="s">
        <v>6248</v>
      </c>
      <c r="B784" s="12" t="s">
        <v>254</v>
      </c>
      <c r="C784" s="12" t="s">
        <v>57</v>
      </c>
      <c r="D784" s="17" t="s">
        <v>6249</v>
      </c>
      <c r="E784" s="12">
        <v>2011</v>
      </c>
      <c r="F784" s="12" t="s">
        <v>6250</v>
      </c>
      <c r="G784" s="12" t="s">
        <v>6251</v>
      </c>
      <c r="H784" s="12" t="s">
        <v>72</v>
      </c>
      <c r="I784" s="12" t="s">
        <v>701</v>
      </c>
      <c r="J784" s="12">
        <v>3</v>
      </c>
      <c r="K784" s="12" t="s">
        <v>6252</v>
      </c>
      <c r="L784" s="12" t="s">
        <v>72</v>
      </c>
      <c r="M784" s="12" t="s">
        <v>6253</v>
      </c>
      <c r="N784" s="12" t="s">
        <v>6254</v>
      </c>
      <c r="O784" s="12" t="s">
        <v>6255</v>
      </c>
      <c r="P784" s="12" t="s">
        <v>6256</v>
      </c>
      <c r="Q784" s="12">
        <v>541614</v>
      </c>
      <c r="R784" s="12" t="s">
        <v>263</v>
      </c>
      <c r="S784" s="12" t="s">
        <v>728</v>
      </c>
      <c r="T784" s="12" t="s">
        <v>263</v>
      </c>
      <c r="U784" s="12" t="s">
        <v>2440</v>
      </c>
      <c r="V784" s="27">
        <v>2256000</v>
      </c>
      <c r="W784" s="27">
        <v>1692000</v>
      </c>
      <c r="X784" s="27">
        <v>564000</v>
      </c>
      <c r="Y784" s="12">
        <v>135</v>
      </c>
      <c r="Z784" s="12">
        <v>304</v>
      </c>
      <c r="AA784" s="23">
        <v>87704</v>
      </c>
      <c r="AB784" s="23">
        <v>0</v>
      </c>
      <c r="AC784" s="12">
        <v>4</v>
      </c>
      <c r="AD784" s="12">
        <v>8</v>
      </c>
      <c r="AE784" s="12" t="s">
        <v>2039</v>
      </c>
      <c r="AF784" s="23">
        <v>0</v>
      </c>
      <c r="AG784" s="23">
        <v>0</v>
      </c>
      <c r="AH784" s="23">
        <v>0</v>
      </c>
      <c r="AI784" s="23">
        <v>0</v>
      </c>
      <c r="AJ784" s="12">
        <v>0</v>
      </c>
      <c r="AK784" s="12">
        <v>297</v>
      </c>
      <c r="AL784" s="23">
        <v>0</v>
      </c>
      <c r="AM784" s="23">
        <v>0</v>
      </c>
      <c r="AN784" s="23" t="s">
        <v>263</v>
      </c>
      <c r="AO784" s="23" t="s">
        <v>2523</v>
      </c>
      <c r="AP784" s="12" t="s">
        <v>2523</v>
      </c>
      <c r="AQ784" s="27" t="s">
        <v>2523</v>
      </c>
      <c r="AR784" s="11">
        <f t="shared" si="11"/>
        <v>0</v>
      </c>
    </row>
    <row r="785" spans="1:44" ht="15.6" x14ac:dyDescent="0.3">
      <c r="A785" s="12" t="s">
        <v>6118</v>
      </c>
      <c r="B785" s="12" t="s">
        <v>254</v>
      </c>
      <c r="C785" s="12" t="s">
        <v>72</v>
      </c>
      <c r="D785" s="17" t="s">
        <v>6257</v>
      </c>
      <c r="E785" s="12">
        <v>2011</v>
      </c>
      <c r="F785" s="12" t="s">
        <v>6119</v>
      </c>
      <c r="G785" s="12" t="s">
        <v>6120</v>
      </c>
      <c r="H785" s="12" t="s">
        <v>57</v>
      </c>
      <c r="I785" s="12" t="s">
        <v>743</v>
      </c>
      <c r="J785" s="12">
        <v>3</v>
      </c>
      <c r="K785" s="12" t="s">
        <v>6258</v>
      </c>
      <c r="L785" s="12" t="s">
        <v>57</v>
      </c>
      <c r="M785" s="12" t="s">
        <v>6259</v>
      </c>
      <c r="N785" s="12" t="s">
        <v>6260</v>
      </c>
      <c r="O785" s="12" t="s">
        <v>6123</v>
      </c>
      <c r="P785" s="12" t="s">
        <v>6261</v>
      </c>
      <c r="Q785" s="12">
        <v>551114</v>
      </c>
      <c r="R785" s="12">
        <v>541712</v>
      </c>
      <c r="S785" s="12" t="s">
        <v>408</v>
      </c>
      <c r="T785" s="12" t="s">
        <v>728</v>
      </c>
      <c r="U785" s="12" t="s">
        <v>6262</v>
      </c>
      <c r="V785" s="27">
        <v>21507000</v>
      </c>
      <c r="W785" s="27">
        <v>16130250</v>
      </c>
      <c r="X785" s="27">
        <v>5376750</v>
      </c>
      <c r="Y785" s="12">
        <v>375</v>
      </c>
      <c r="Z785" s="12">
        <v>4</v>
      </c>
      <c r="AA785" s="23">
        <v>96121</v>
      </c>
      <c r="AB785" s="23">
        <v>12751000</v>
      </c>
      <c r="AC785" s="12">
        <v>3</v>
      </c>
      <c r="AD785" s="12">
        <v>11</v>
      </c>
      <c r="AE785" s="12" t="s">
        <v>2477</v>
      </c>
      <c r="AF785" s="23">
        <v>0</v>
      </c>
      <c r="AG785" s="23">
        <v>543368</v>
      </c>
      <c r="AH785" s="23">
        <v>0</v>
      </c>
      <c r="AI785" s="23">
        <v>181122</v>
      </c>
      <c r="AJ785" s="12">
        <v>281</v>
      </c>
      <c r="AK785" s="12">
        <v>13</v>
      </c>
      <c r="AL785" s="23">
        <v>113115</v>
      </c>
      <c r="AM785" s="23">
        <v>0</v>
      </c>
      <c r="AN785" s="23">
        <v>543368</v>
      </c>
      <c r="AO785" s="23">
        <v>2478114</v>
      </c>
      <c r="AP785" s="12" t="s">
        <v>267</v>
      </c>
      <c r="AQ785" s="27">
        <v>0</v>
      </c>
      <c r="AR785" s="11">
        <f t="shared" si="11"/>
        <v>0</v>
      </c>
    </row>
    <row r="786" spans="1:44" ht="15.6" x14ac:dyDescent="0.3">
      <c r="A786" s="12" t="s">
        <v>6263</v>
      </c>
      <c r="B786" s="12" t="s">
        <v>254</v>
      </c>
      <c r="C786" s="12" t="s">
        <v>57</v>
      </c>
      <c r="D786" s="17" t="s">
        <v>6264</v>
      </c>
      <c r="E786" s="12">
        <v>2011</v>
      </c>
      <c r="F786" s="12" t="s">
        <v>6265</v>
      </c>
      <c r="G786" s="12" t="s">
        <v>6266</v>
      </c>
      <c r="H786" s="12" t="s">
        <v>72</v>
      </c>
      <c r="I786" s="12" t="s">
        <v>6267</v>
      </c>
      <c r="J786" s="12">
        <v>1</v>
      </c>
      <c r="K786" s="12" t="s">
        <v>6268</v>
      </c>
      <c r="L786" s="12" t="s">
        <v>72</v>
      </c>
      <c r="M786" s="12" t="s">
        <v>6269</v>
      </c>
      <c r="N786" s="12" t="s">
        <v>6270</v>
      </c>
      <c r="O786" s="12" t="s">
        <v>6271</v>
      </c>
      <c r="P786" s="12" t="s">
        <v>6272</v>
      </c>
      <c r="Q786" s="12">
        <v>332991</v>
      </c>
      <c r="R786" s="12" t="s">
        <v>263</v>
      </c>
      <c r="S786" s="12" t="s">
        <v>77</v>
      </c>
      <c r="T786" s="12" t="s">
        <v>263</v>
      </c>
      <c r="U786" s="12" t="s">
        <v>2440</v>
      </c>
      <c r="V786" s="27">
        <v>2031000</v>
      </c>
      <c r="W786" s="27">
        <v>2031000</v>
      </c>
      <c r="X786" s="27">
        <v>0</v>
      </c>
      <c r="Y786" s="12">
        <v>208</v>
      </c>
      <c r="Z786" s="12">
        <v>344</v>
      </c>
      <c r="AA786" s="23">
        <v>34708</v>
      </c>
      <c r="AB786" s="23">
        <v>21330000</v>
      </c>
      <c r="AC786" s="12">
        <v>5</v>
      </c>
      <c r="AD786" s="12">
        <v>9</v>
      </c>
      <c r="AE786" s="12" t="s">
        <v>2477</v>
      </c>
      <c r="AF786" s="23">
        <v>0</v>
      </c>
      <c r="AG786" s="23">
        <v>59520</v>
      </c>
      <c r="AH786" s="23">
        <v>0</v>
      </c>
      <c r="AI786" s="23">
        <v>0</v>
      </c>
      <c r="AJ786" s="12">
        <v>0</v>
      </c>
      <c r="AK786" s="12">
        <v>329</v>
      </c>
      <c r="AL786" s="23">
        <v>0</v>
      </c>
      <c r="AM786" s="23">
        <v>0</v>
      </c>
      <c r="AN786" s="23" t="s">
        <v>263</v>
      </c>
      <c r="AO786" s="23" t="s">
        <v>2523</v>
      </c>
      <c r="AP786" s="12" t="s">
        <v>2523</v>
      </c>
      <c r="AQ786" s="27" t="s">
        <v>2523</v>
      </c>
      <c r="AR786" s="11">
        <f t="shared" si="11"/>
        <v>59520</v>
      </c>
    </row>
    <row r="787" spans="1:44" ht="15.6" x14ac:dyDescent="0.3">
      <c r="A787" s="12" t="s">
        <v>6273</v>
      </c>
      <c r="B787" s="12" t="s">
        <v>254</v>
      </c>
      <c r="C787" s="12" t="s">
        <v>57</v>
      </c>
      <c r="D787" s="17" t="s">
        <v>6274</v>
      </c>
      <c r="E787" s="12">
        <v>2011</v>
      </c>
      <c r="F787" s="12" t="s">
        <v>173</v>
      </c>
      <c r="G787" s="12" t="s">
        <v>6275</v>
      </c>
      <c r="H787" s="12" t="s">
        <v>57</v>
      </c>
      <c r="I787" s="12" t="s">
        <v>743</v>
      </c>
      <c r="J787" s="12">
        <v>3</v>
      </c>
      <c r="K787" s="12" t="s">
        <v>6276</v>
      </c>
      <c r="L787" s="12" t="s">
        <v>57</v>
      </c>
      <c r="M787" s="12" t="s">
        <v>6277</v>
      </c>
      <c r="N787" s="12" t="s">
        <v>6278</v>
      </c>
      <c r="O787" s="12" t="s">
        <v>6279</v>
      </c>
      <c r="P787" s="12" t="s">
        <v>6280</v>
      </c>
      <c r="Q787" s="12">
        <v>541214</v>
      </c>
      <c r="R787" s="12" t="s">
        <v>263</v>
      </c>
      <c r="S787" s="12" t="s">
        <v>728</v>
      </c>
      <c r="T787" s="12" t="s">
        <v>263</v>
      </c>
      <c r="U787" s="12" t="s">
        <v>2440</v>
      </c>
      <c r="V787" s="27">
        <v>2551000</v>
      </c>
      <c r="W787" s="27">
        <v>1913250</v>
      </c>
      <c r="X787" s="27">
        <v>637750</v>
      </c>
      <c r="Y787" s="12">
        <v>146</v>
      </c>
      <c r="Z787" s="12">
        <v>0</v>
      </c>
      <c r="AA787" s="23">
        <v>73166</v>
      </c>
      <c r="AB787" s="23">
        <v>0</v>
      </c>
      <c r="AC787" s="12">
        <v>5</v>
      </c>
      <c r="AD787" s="12">
        <v>8</v>
      </c>
      <c r="AE787" s="12" t="s">
        <v>2477</v>
      </c>
      <c r="AF787" s="23">
        <v>0</v>
      </c>
      <c r="AG787" s="23">
        <v>107861</v>
      </c>
      <c r="AH787" s="23">
        <v>0</v>
      </c>
      <c r="AI787" s="23">
        <v>35953</v>
      </c>
      <c r="AJ787" s="12">
        <v>47</v>
      </c>
      <c r="AK787" s="12">
        <v>0</v>
      </c>
      <c r="AL787" s="23">
        <v>80567</v>
      </c>
      <c r="AM787" s="23">
        <v>0</v>
      </c>
      <c r="AN787" s="23" t="s">
        <v>263</v>
      </c>
      <c r="AO787" s="23" t="s">
        <v>2523</v>
      </c>
      <c r="AP787" s="12" t="s">
        <v>2523</v>
      </c>
      <c r="AQ787" s="27" t="s">
        <v>2523</v>
      </c>
      <c r="AR787" s="11">
        <f t="shared" si="11"/>
        <v>107861</v>
      </c>
    </row>
  </sheetData>
  <conditionalFormatting sqref="A1">
    <cfRule type="duplicateValues" dxfId="2" priority="3"/>
  </conditionalFormatting>
  <conditionalFormatting sqref="A2:A787">
    <cfRule type="duplicateValues" dxfId="1" priority="10"/>
  </conditionalFormatting>
  <conditionalFormatting sqref="U628:U775">
    <cfRule type="containsText" dxfId="0" priority="2" operator="containsText" text="New Grant">
      <formula>NOT(ISERROR(SEARCH("New Grant",U628)))</formula>
    </cfRule>
  </conditionalFormatting>
  <hyperlinks>
    <hyperlink ref="P269" r:id="rId1" xr:uid="{37114398-3D40-458D-A664-89F47384B861}"/>
    <hyperlink ref="P258" r:id="rId2" xr:uid="{EE2BD99E-A44B-493F-8752-3B0854899C9B}"/>
    <hyperlink ref="P259" r:id="rId3" xr:uid="{B7BE46B7-9E6C-4B88-ADEA-5EAF13D18DC8}"/>
    <hyperlink ref="P260" r:id="rId4" xr:uid="{EF03E1F5-780D-437C-99AF-4F08F01B8FFC}"/>
    <hyperlink ref="P262" r:id="rId5" xr:uid="{1721100F-7EA7-4D3C-8C9E-B1BD5EAC39FB}"/>
    <hyperlink ref="P261" r:id="rId6" xr:uid="{2110ED37-3365-46A9-AB17-E54572DF046A}"/>
    <hyperlink ref="P263" r:id="rId7" xr:uid="{85B6ACEE-B583-4DE8-B5CA-9CB6C8E9E37F}"/>
    <hyperlink ref="P264" r:id="rId8" xr:uid="{A1D882C0-2389-443E-AD36-1182267F474D}"/>
    <hyperlink ref="P265" r:id="rId9" xr:uid="{09A2D035-B0A6-4732-A064-F56A68527AA2}"/>
    <hyperlink ref="P267" r:id="rId10" xr:uid="{79355AEC-05AC-484C-9FFE-FBD37EC98EF6}"/>
    <hyperlink ref="P268" r:id="rId11" xr:uid="{10DE495A-AE79-48FE-9EBA-12F9A93844A0}"/>
    <hyperlink ref="P178" r:id="rId12" xr:uid="{7A3373C1-3A4F-4553-9EE9-85AC0C73E01F}"/>
    <hyperlink ref="P179" r:id="rId13" xr:uid="{E4A1D979-941B-45AA-A92D-5234C79B5ED8}"/>
    <hyperlink ref="P180" r:id="rId14" xr:uid="{2449F6E4-1C00-4DC7-BEE9-A0375E98F74F}"/>
    <hyperlink ref="P182" r:id="rId15" xr:uid="{3FA4AA74-F0E9-4E12-B01A-92EC512AA005}"/>
    <hyperlink ref="P183" r:id="rId16" xr:uid="{15047FE3-4F55-4406-8D15-02EEEBC2F9EF}"/>
    <hyperlink ref="P184" r:id="rId17" xr:uid="{9290179B-B454-4BCB-93DA-99505050438B}"/>
    <hyperlink ref="P185" r:id="rId18" xr:uid="{E6D0A1A8-3F97-49A8-981B-E0FBC0653C3D}"/>
    <hyperlink ref="P186" r:id="rId19" xr:uid="{8098F3CB-152D-4FCF-AEBA-36CC616443CE}"/>
    <hyperlink ref="P187" r:id="rId20" xr:uid="{2B429891-9D67-4BD0-A6AF-3867B59438A3}"/>
    <hyperlink ref="P189" r:id="rId21" xr:uid="{C0E9802F-BE4E-4F6A-B1DA-2684D42F374B}"/>
    <hyperlink ref="P188" r:id="rId22" xr:uid="{B7BFFC2E-6F75-4A9C-A52B-7AB5D5F2B773}"/>
    <hyperlink ref="P190" r:id="rId23" xr:uid="{C2051395-D81C-4891-8472-72677B7E4206}"/>
    <hyperlink ref="P191" r:id="rId24" xr:uid="{2163CE0B-7BD0-4AF8-9FF6-83B13B197F25}"/>
    <hyperlink ref="P192" r:id="rId25" xr:uid="{C4B7ADF3-008A-4BB9-87C2-FCB46FFE5009}"/>
    <hyperlink ref="P193" r:id="rId26" xr:uid="{775D7CF0-2A6B-486B-BB0C-DA44A0EE4D31}"/>
    <hyperlink ref="P194" r:id="rId27" xr:uid="{BB329725-024B-4C7E-B4C7-BBD5876DF29B}"/>
    <hyperlink ref="P195" r:id="rId28" xr:uid="{273A859A-87F0-4BE8-A906-0EA66B1E7E15}"/>
    <hyperlink ref="P196" r:id="rId29" xr:uid="{3AF1037E-8148-4789-BDFC-80898AC39E44}"/>
    <hyperlink ref="P198" r:id="rId30" xr:uid="{38902751-B27C-45AA-AA9A-9C86FC5FBA70}"/>
    <hyperlink ref="P199" r:id="rId31" xr:uid="{3C785988-383B-4FE6-9773-9FC32E500279}"/>
    <hyperlink ref="P200" r:id="rId32" xr:uid="{DB130A28-C42F-4A13-8B23-D0E25089B3C4}"/>
    <hyperlink ref="P201" r:id="rId33" xr:uid="{80E9F038-42E1-4A9A-8275-628BD55E03DF}"/>
    <hyperlink ref="P202" r:id="rId34" xr:uid="{7883B1C7-9F53-4783-9E5A-D8731E3DF19A}"/>
    <hyperlink ref="P203" r:id="rId35" xr:uid="{1FB32CE6-EAFB-4C84-8E8B-6BC2750D6CEB}"/>
    <hyperlink ref="P111" r:id="rId36" xr:uid="{FC0C61E8-33DB-4B36-A423-F6B8647E5B9B}"/>
    <hyperlink ref="P112" r:id="rId37" xr:uid="{1A992351-494B-4877-AFFB-A9E079310E89}"/>
    <hyperlink ref="P113" r:id="rId38" xr:uid="{B98BB8C9-1FFE-4DE4-8456-FBCD329C8AA3}"/>
    <hyperlink ref="P115" r:id="rId39" xr:uid="{71FB1464-CAEC-4B63-AE9E-521D63DCA37E}"/>
    <hyperlink ref="P114" r:id="rId40" xr:uid="{7E95CB33-5143-4B5E-B938-5C4F44D73D73}"/>
    <hyperlink ref="P116" r:id="rId41" xr:uid="{FE65C452-3DFC-4AAE-A745-26712077D33F}"/>
    <hyperlink ref="P117" r:id="rId42" xr:uid="{3E209E89-33C3-41DE-A673-7A7D685048AA}"/>
    <hyperlink ref="P118" r:id="rId43" xr:uid="{917525A1-E768-48AA-B36D-BF6241E04D89}"/>
    <hyperlink ref="P119" r:id="rId44" xr:uid="{41914DEF-B4AD-4D8D-A2EE-81E5463C4414}"/>
    <hyperlink ref="P120" r:id="rId45" xr:uid="{E7B1DFC3-7475-4178-ACC2-3D918AF35193}"/>
    <hyperlink ref="P121" r:id="rId46" xr:uid="{1A681F82-9958-4357-87A3-CA530D93CB68}"/>
    <hyperlink ref="P122" r:id="rId47" xr:uid="{EB246F4A-AC3A-4265-B69E-01645093D7B0}"/>
    <hyperlink ref="P123" r:id="rId48" xr:uid="{B041CA5F-86E8-4B50-B8F2-417AA71A5818}"/>
    <hyperlink ref="P124" r:id="rId49" xr:uid="{CFCCB127-876F-4E5D-A13D-6770FDD4D136}"/>
    <hyperlink ref="P181" r:id="rId50" xr:uid="{DD52C500-8C92-47A8-AF40-80C0AC8FA218}"/>
    <hyperlink ref="P125" r:id="rId51" xr:uid="{960B3F48-2974-4FBE-99B0-F0C328549376}"/>
    <hyperlink ref="P127" r:id="rId52" xr:uid="{5294664A-D75D-44D9-A64F-D641A1BCD6E8}"/>
    <hyperlink ref="P128" r:id="rId53" xr:uid="{685CBD1A-96F9-44AD-9F20-504F7ADAFB98}"/>
    <hyperlink ref="P129" r:id="rId54" xr:uid="{4FB12F49-DBE1-4C96-8861-8F2A36E56571}"/>
    <hyperlink ref="P130" r:id="rId55" xr:uid="{6D6F2C22-2B8F-4F0F-9C79-1E6CDE50A8C4}"/>
    <hyperlink ref="P131" r:id="rId56" xr:uid="{23DF027C-C0F8-4C49-B665-78E9FC95B972}"/>
    <hyperlink ref="P133" r:id="rId57" xr:uid="{4FF63F21-9C6C-4E09-8660-45A27E2E3FF5}"/>
    <hyperlink ref="P134" r:id="rId58" xr:uid="{1EF77B9D-D641-4F37-8134-A21E0F98C2B0}"/>
    <hyperlink ref="P135" r:id="rId59" xr:uid="{0FD7A1AD-F40E-4AC1-B371-387828379DF5}"/>
    <hyperlink ref="P136" r:id="rId60" xr:uid="{99E9DFE4-21E4-4457-A315-6EE90EA3696A}"/>
    <hyperlink ref="P137" r:id="rId61" xr:uid="{62E4E030-32E2-445F-83CD-8EFAC5FCA8F1}"/>
    <hyperlink ref="P138" r:id="rId62" xr:uid="{43381FFB-39E9-4CC3-9098-B83FF589304A}"/>
    <hyperlink ref="P139" r:id="rId63" xr:uid="{DC6960EC-D27C-448A-9CAB-359BB36E3FE4}"/>
    <hyperlink ref="P140" r:id="rId64" xr:uid="{AA85A6C4-A47D-45BF-B26F-976E89FA5413}"/>
    <hyperlink ref="P141" r:id="rId65" xr:uid="{F1EEF32E-1F81-49E8-AAA0-9EABBF7C3B23}"/>
    <hyperlink ref="P41" r:id="rId66" xr:uid="{2436D011-2715-4240-BA2A-12C0AADD5D1B}"/>
    <hyperlink ref="P42" r:id="rId67" xr:uid="{583C2272-3A6C-4EF7-8F68-1F6D3EA3777D}"/>
    <hyperlink ref="P43" r:id="rId68" xr:uid="{A578B2EA-9B78-447A-8169-B14E5D1F7CE3}"/>
    <hyperlink ref="P44" r:id="rId69" xr:uid="{FC4AC192-1B29-43C1-89ED-09C9A8CCF306}"/>
    <hyperlink ref="P45" r:id="rId70" xr:uid="{78649015-DAA4-451A-A9D3-7B92142B1086}"/>
    <hyperlink ref="P46" r:id="rId71" xr:uid="{95FDC6FC-152F-4C92-94F7-3ACAEA9270E5}"/>
    <hyperlink ref="P47" r:id="rId72" xr:uid="{310A7CDB-56BD-4E33-8633-CFEBEB5DA1F2}"/>
    <hyperlink ref="P48" r:id="rId73" xr:uid="{BC977579-A20D-4D07-8FAA-CC6C6F8175F2}"/>
    <hyperlink ref="P50" r:id="rId74" xr:uid="{CB4B2C29-3B97-4B4D-9041-269B7016191F}"/>
    <hyperlink ref="P51" r:id="rId75" xr:uid="{EAB0C162-84E1-408B-AE9A-D9E129CD5039}"/>
    <hyperlink ref="P52" r:id="rId76" xr:uid="{C637D9B0-59D6-4C73-AE54-E072E24214BE}"/>
    <hyperlink ref="P53" r:id="rId77" xr:uid="{1CF8503F-0737-4911-B027-71F94A11C696}"/>
    <hyperlink ref="P54" r:id="rId78" xr:uid="{B277FB70-DDC4-45D8-8957-32810FFEAFE3}"/>
    <hyperlink ref="P55" r:id="rId79" xr:uid="{0D7981EF-8F40-4E54-8C5E-B41B105E92A0}"/>
    <hyperlink ref="P56" r:id="rId80" xr:uid="{68F2B66F-BE96-4EA0-BEE9-5710A987EF3A}"/>
    <hyperlink ref="P126" r:id="rId81" xr:uid="{E6E5972F-E340-4931-86A7-E9116BA42EBC}"/>
    <hyperlink ref="P214" r:id="rId82" xr:uid="{FA3CF8F4-EF15-432C-8A7A-0F2023CDDB0F}"/>
    <hyperlink ref="P215" r:id="rId83" xr:uid="{26FB81DC-3636-491F-86FD-AE20D8559FAE}"/>
    <hyperlink ref="P216" r:id="rId84" xr:uid="{F7E4131F-5835-4B24-A5CF-29A569F9B809}"/>
    <hyperlink ref="P217" r:id="rId85" xr:uid="{69773517-EFE1-4AC0-AC05-4F8BA343725A}"/>
    <hyperlink ref="P218" r:id="rId86" xr:uid="{EE2ACF09-697E-4159-9FBD-8A73E127C557}"/>
    <hyperlink ref="P219" r:id="rId87" xr:uid="{58326948-469D-4D43-8886-0DFCD6A9C223}"/>
    <hyperlink ref="P142" r:id="rId88" xr:uid="{0218F9E6-9142-4064-AA1C-74408544FCB3}"/>
    <hyperlink ref="P143" r:id="rId89" display="www.townoflouisburg.org" xr:uid="{A997E897-C705-4CD5-9C87-048F408B7FBB}"/>
    <hyperlink ref="P144" r:id="rId90" display="www.troy.nc.us" xr:uid="{C99A5000-29A6-467E-99DD-96D7E1663B46}"/>
    <hyperlink ref="P145" r:id="rId91" xr:uid="{A3C09809-6E40-42BC-B895-CF2F8C8CD3C1}"/>
    <hyperlink ref="P146" r:id="rId92" xr:uid="{5E40B8CC-B5ED-4169-93A7-7B80E3AC2725}"/>
    <hyperlink ref="P147" r:id="rId93" xr:uid="{5882DC72-983E-4649-854A-B9B199A1AB9C}"/>
    <hyperlink ref="P148" r:id="rId94" xr:uid="{1A4FB7B2-767F-4F9A-B437-B6FA7450CF2E}"/>
    <hyperlink ref="P149" r:id="rId95" xr:uid="{CED7951C-0AFA-479A-9C32-B24E0D56F9DA}"/>
    <hyperlink ref="P71" r:id="rId96" xr:uid="{12AA00E7-896B-44BA-9C21-BCE807C68AB6}"/>
    <hyperlink ref="P72" r:id="rId97" xr:uid="{5A67E2C1-7E87-4F61-9DCD-DB59006F9010}"/>
    <hyperlink ref="P73" r:id="rId98" xr:uid="{C6DD2FC4-3EB7-442A-879D-FB44FA0D066B}"/>
    <hyperlink ref="P74" r:id="rId99" xr:uid="{7BA4F93F-100E-4777-9EB2-FD80604D95C6}"/>
    <hyperlink ref="P75" r:id="rId100" xr:uid="{78DE1089-EA4A-410F-B7F9-64A8BDA58EB3}"/>
    <hyperlink ref="P76" r:id="rId101" xr:uid="{24B6676E-C463-417C-9CA5-246A5098B06C}"/>
    <hyperlink ref="P77" r:id="rId102" xr:uid="{3C1B4ECD-5D65-440A-8A41-1FDDCCF979F9}"/>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6BA6AF-3D33-4D40-93C7-2166CD2D59A3}">
  <dimension ref="A1:G32"/>
  <sheetViews>
    <sheetView workbookViewId="0">
      <selection activeCell="B20" sqref="B20"/>
    </sheetView>
  </sheetViews>
  <sheetFormatPr defaultRowHeight="14.4" x14ac:dyDescent="0.3"/>
  <cols>
    <col min="1" max="1" width="19.21875" bestFit="1" customWidth="1"/>
    <col min="2" max="2" width="26" bestFit="1" customWidth="1"/>
    <col min="3" max="3" width="33.5546875" bestFit="1" customWidth="1"/>
    <col min="4" max="4" width="26.77734375" bestFit="1" customWidth="1"/>
    <col min="5" max="5" width="18.5546875" bestFit="1" customWidth="1"/>
    <col min="6" max="6" width="18.33203125" bestFit="1" customWidth="1"/>
    <col min="7" max="7" width="16.6640625" bestFit="1" customWidth="1"/>
  </cols>
  <sheetData>
    <row r="1" spans="1:5" x14ac:dyDescent="0.3">
      <c r="A1" s="18" t="s">
        <v>2</v>
      </c>
      <c r="B1" t="s">
        <v>6612</v>
      </c>
      <c r="C1" t="s">
        <v>6613</v>
      </c>
      <c r="D1" t="s">
        <v>6614</v>
      </c>
      <c r="E1" t="s">
        <v>6615</v>
      </c>
    </row>
    <row r="2" spans="1:5" x14ac:dyDescent="0.3">
      <c r="A2" s="19" t="s">
        <v>135</v>
      </c>
      <c r="B2" s="34">
        <v>3927575</v>
      </c>
      <c r="C2" s="34">
        <v>433</v>
      </c>
      <c r="D2" s="34">
        <v>0</v>
      </c>
      <c r="E2" s="34">
        <v>0</v>
      </c>
    </row>
    <row r="3" spans="1:5" x14ac:dyDescent="0.3">
      <c r="A3" s="20" t="s">
        <v>57</v>
      </c>
      <c r="B3" s="34">
        <v>3927575</v>
      </c>
      <c r="C3" s="34">
        <v>433</v>
      </c>
      <c r="D3" s="34">
        <v>0</v>
      </c>
      <c r="E3" s="34">
        <v>0</v>
      </c>
    </row>
    <row r="4" spans="1:5" x14ac:dyDescent="0.3">
      <c r="A4" s="20" t="s">
        <v>72</v>
      </c>
      <c r="B4" s="34">
        <v>0</v>
      </c>
      <c r="C4" s="34">
        <v>0</v>
      </c>
      <c r="D4" s="34">
        <v>0</v>
      </c>
      <c r="E4" s="34">
        <v>0</v>
      </c>
    </row>
    <row r="5" spans="1:5" x14ac:dyDescent="0.3">
      <c r="A5" s="19" t="s">
        <v>254</v>
      </c>
      <c r="B5" s="34">
        <v>993900891.2299999</v>
      </c>
      <c r="C5" s="34">
        <v>90026</v>
      </c>
      <c r="D5" s="34">
        <v>177409215.00999999</v>
      </c>
      <c r="E5" s="34">
        <v>27148</v>
      </c>
    </row>
    <row r="6" spans="1:5" x14ac:dyDescent="0.3">
      <c r="A6" s="20" t="s">
        <v>57</v>
      </c>
      <c r="B6" s="34">
        <v>793393734.00999987</v>
      </c>
      <c r="C6" s="34">
        <v>76238</v>
      </c>
      <c r="D6" s="34">
        <v>109476281.44</v>
      </c>
      <c r="E6" s="34">
        <v>17284</v>
      </c>
    </row>
    <row r="7" spans="1:5" x14ac:dyDescent="0.3">
      <c r="A7" s="20" t="s">
        <v>72</v>
      </c>
      <c r="B7" s="34">
        <v>200507157.22</v>
      </c>
      <c r="C7" s="34">
        <v>13788</v>
      </c>
      <c r="D7" s="34">
        <v>67932933.569999993</v>
      </c>
      <c r="E7" s="34">
        <v>9864</v>
      </c>
    </row>
    <row r="8" spans="1:5" x14ac:dyDescent="0.3">
      <c r="A8" s="19" t="s">
        <v>1558</v>
      </c>
      <c r="B8" s="34">
        <v>54993678</v>
      </c>
      <c r="C8" s="34">
        <v>0</v>
      </c>
      <c r="D8" s="34">
        <v>8280177</v>
      </c>
      <c r="E8" s="34">
        <v>0</v>
      </c>
    </row>
    <row r="9" spans="1:5" x14ac:dyDescent="0.3">
      <c r="A9" s="20" t="s">
        <v>6616</v>
      </c>
      <c r="B9" s="34">
        <v>54993678</v>
      </c>
      <c r="C9" s="34">
        <v>0</v>
      </c>
      <c r="D9" s="34">
        <v>8280177</v>
      </c>
      <c r="E9" s="34">
        <v>0</v>
      </c>
    </row>
    <row r="10" spans="1:5" x14ac:dyDescent="0.3">
      <c r="A10" s="19" t="s">
        <v>8</v>
      </c>
      <c r="B10" s="34">
        <v>664196983.21000004</v>
      </c>
      <c r="C10" s="34">
        <v>39247</v>
      </c>
      <c r="D10" s="34">
        <v>124085418.62</v>
      </c>
      <c r="E10" s="34">
        <v>20780</v>
      </c>
    </row>
    <row r="11" spans="1:5" x14ac:dyDescent="0.3">
      <c r="A11" s="20" t="s">
        <v>57</v>
      </c>
      <c r="B11" s="34">
        <v>333158992.79000002</v>
      </c>
      <c r="C11" s="34">
        <v>26250</v>
      </c>
      <c r="D11" s="34">
        <v>52722391.620000005</v>
      </c>
      <c r="E11" s="34">
        <v>12043</v>
      </c>
    </row>
    <row r="12" spans="1:5" x14ac:dyDescent="0.3">
      <c r="A12" s="20" t="s">
        <v>72</v>
      </c>
      <c r="B12" s="34">
        <v>331037990.41999996</v>
      </c>
      <c r="C12" s="34">
        <v>12997</v>
      </c>
      <c r="D12" s="34">
        <v>71363027</v>
      </c>
      <c r="E12" s="34">
        <v>8737</v>
      </c>
    </row>
    <row r="13" spans="1:5" x14ac:dyDescent="0.3">
      <c r="A13" s="19" t="s">
        <v>12</v>
      </c>
      <c r="B13" s="34">
        <v>1717019127.4400001</v>
      </c>
      <c r="C13" s="34">
        <v>129706</v>
      </c>
      <c r="D13" s="34">
        <v>309774810.63</v>
      </c>
      <c r="E13" s="34">
        <v>47928</v>
      </c>
    </row>
    <row r="14" spans="1:5" x14ac:dyDescent="0.3">
      <c r="B14" s="35"/>
      <c r="C14" s="35"/>
      <c r="D14" s="35"/>
      <c r="E14" s="35"/>
    </row>
    <row r="18" spans="1:7" x14ac:dyDescent="0.3">
      <c r="B18" s="36"/>
      <c r="C18" s="36"/>
      <c r="G18" s="35"/>
    </row>
    <row r="19" spans="1:7" x14ac:dyDescent="0.3">
      <c r="A19" t="s">
        <v>6619</v>
      </c>
      <c r="B19" s="36"/>
      <c r="C19" s="36"/>
      <c r="D19" t="s">
        <v>6620</v>
      </c>
      <c r="F19" t="s">
        <v>6621</v>
      </c>
      <c r="G19" s="35"/>
    </row>
    <row r="20" spans="1:7" x14ac:dyDescent="0.3">
      <c r="A20" t="s">
        <v>6622</v>
      </c>
      <c r="B20" s="35">
        <f>GETPIVOTDATA("Sum of Local Funds Awarded",$A$1,"Funding Program","JDIG","Dual JDIG/OneNC Award","No")</f>
        <v>793393734.00999987</v>
      </c>
      <c r="C20" s="36"/>
      <c r="D20" t="s">
        <v>6622</v>
      </c>
      <c r="E20" s="35">
        <f>GETPIVOTDATA("Sum of Local Funds Awarded",$A$1,"Funding Program","JDIG","Dual JDIG/OneNC Award","No")/GETPIVOTDATA("Sum of Minimum Required New Jobs",$A$1,"Funding Program","JDIG","Dual JDIG/OneNC Award","No")</f>
        <v>10406.801516435371</v>
      </c>
      <c r="G20" s="35">
        <f>GETPIVOTDATA("Sum of Local Funds Disbursed",$A$1,"Funding Program","JDIG","Dual JDIG/OneNC Award","No")/GETPIVOTDATA("Sum of Jobs Created",$A$1,"Funding Program","JDIG","Dual JDIG/OneNC Award","No")</f>
        <v>6333.9667576949778</v>
      </c>
    </row>
    <row r="21" spans="1:7" x14ac:dyDescent="0.3">
      <c r="A21" t="s">
        <v>6623</v>
      </c>
      <c r="B21" s="35">
        <f>GETPIVOTDATA("Sum of Local Funds Awarded",$A$1,"Funding Program","One NC ","Dual JDIG/OneNC Award","No")</f>
        <v>333158992.79000002</v>
      </c>
      <c r="C21" s="36"/>
      <c r="D21" t="s">
        <v>6623</v>
      </c>
      <c r="E21" s="35">
        <f>GETPIVOTDATA("Sum of Local Funds Awarded",$A$1,"Funding Program","One NC ","Dual JDIG/OneNC Award","No")/GETPIVOTDATA("Sum of Minimum Required New Jobs",$A$1,"Funding Program","One NC ","Dual JDIG/OneNC Award","No")</f>
        <v>12691.771153904763</v>
      </c>
      <c r="G21" s="35">
        <f>GETPIVOTDATA("Sum of Local Funds Disbursed",$A$1,"Funding Program","One NC ","Dual JDIG/OneNC Award","No")/GETPIVOTDATA("Sum of Jobs Created",$A$1,"Funding Program","One NC ","Dual JDIG/OneNC Award","No")</f>
        <v>4377.8453558083538</v>
      </c>
    </row>
    <row r="22" spans="1:7" x14ac:dyDescent="0.3">
      <c r="A22" t="s">
        <v>6617</v>
      </c>
      <c r="B22" s="35">
        <f>GETPIVOTDATA("Sum of Local Funds Awarded",$A$1,"Funding Program","JDIG","Dual JDIG/OneNC Award","Yes")</f>
        <v>200507157.22</v>
      </c>
      <c r="C22" s="36"/>
      <c r="D22" t="s">
        <v>6617</v>
      </c>
      <c r="E22" s="35">
        <f>B22/GETPIVOTDATA("Sum of Minimum Required New Jobs",$A$1,"Funding Program","JDIG","Dual JDIG/OneNC Award","Yes")</f>
        <v>14542.149493762692</v>
      </c>
      <c r="G22" s="35">
        <f>GETPIVOTDATA("Sum of Local Funds Disbursed",$A$1,"Funding Program","JDIG","Dual JDIG/OneNC Award","Yes")/GETPIVOTDATA("Sum of Jobs Created",$A$1,"Funding Program","JDIG","Dual JDIG/OneNC Award","Yes")</f>
        <v>6886.9559580291962</v>
      </c>
    </row>
    <row r="23" spans="1:7" x14ac:dyDescent="0.3">
      <c r="A23" t="s">
        <v>6624</v>
      </c>
      <c r="B23" s="35">
        <f>GETPIVOTDATA("Sum of Local Funds Awarded",$A$1,"Funding Program","IDF-Utility Account","Dual JDIG/OneNC Award","No")</f>
        <v>3927575</v>
      </c>
      <c r="C23" s="36"/>
      <c r="D23" t="s">
        <v>6624</v>
      </c>
      <c r="E23" s="35" t="s">
        <v>1716</v>
      </c>
      <c r="G23" s="35" t="s">
        <v>1716</v>
      </c>
    </row>
    <row r="24" spans="1:7" x14ac:dyDescent="0.3">
      <c r="A24" t="s">
        <v>1558</v>
      </c>
      <c r="B24" s="35">
        <f>GETPIVOTDATA("Sum of Local Funds Awarded",$A$1,"Funding Program","JMAC","Dual JDIG/OneNC Award",)</f>
        <v>54993678</v>
      </c>
      <c r="C24" s="36"/>
      <c r="D24" t="s">
        <v>1558</v>
      </c>
      <c r="E24" s="35" t="s">
        <v>1716</v>
      </c>
      <c r="G24" s="35" t="s">
        <v>1716</v>
      </c>
    </row>
    <row r="25" spans="1:7" x14ac:dyDescent="0.3">
      <c r="A25" t="s">
        <v>6618</v>
      </c>
      <c r="B25" s="35">
        <f>SUM(B20:B24)</f>
        <v>1385981137.02</v>
      </c>
      <c r="C25" s="36"/>
      <c r="D25" t="s">
        <v>6618</v>
      </c>
      <c r="E25" s="35">
        <f>(SUM(B20:B22))/(SUM(GETPIVOTDATA("Sum of Minimum Required New Jobs",$A$1,"Funding Program","JDIG","Dual JDIG/OneNC Award","No"),GETPIVOTDATA("Sum of Minimum Required New Jobs",$A$1,"Funding Program","One NC ","Dual JDIG/OneNC Award","No"),GETPIVOTDATA("Sum of Minimum Required New Jobs",$A$1,"Funding Program","JDIG","Dual JDIG/OneNC Award","Yes")))</f>
        <v>11413.016306202484</v>
      </c>
      <c r="G25" s="35"/>
    </row>
    <row r="26" spans="1:7" x14ac:dyDescent="0.3">
      <c r="B26" s="36"/>
      <c r="C26" s="36"/>
      <c r="E26" s="35"/>
      <c r="G26" s="35"/>
    </row>
    <row r="27" spans="1:7" x14ac:dyDescent="0.3">
      <c r="B27" s="36"/>
      <c r="C27" s="36"/>
      <c r="E27" s="35"/>
      <c r="G27" s="35"/>
    </row>
    <row r="28" spans="1:7" x14ac:dyDescent="0.3">
      <c r="B28" s="36"/>
      <c r="C28" s="36"/>
      <c r="D28" t="s">
        <v>6625</v>
      </c>
      <c r="E28" s="35">
        <f>SUM(GETPIVOTDATA("Sum of Minimum Required New Jobs",$A$1,"Funding Program","JDIG","Dual JDIG/OneNC Award","No"),GETPIVOTDATA("Sum of Minimum Required New Jobs",$A$1,"Funding Program","One NC ","Dual JDIG/OneNC Award","No"),GETPIVOTDATA("Sum of Minimum Required New Jobs",$A$1,"Funding Program","JDIG","Dual JDIG/OneNC Award","Yes"))</f>
        <v>116276</v>
      </c>
      <c r="F28" t="s">
        <v>6626</v>
      </c>
      <c r="G28" s="35">
        <f>SUM(GETPIVOTDATA("Sum of Local Funds Disbursed",$A$1,"Funding Program","JDIG","Dual JDIG/OneNC Award","No"),GETPIVOTDATA("Sum of Local Funds Disbursed",$A$1,"Funding Program","One NC ","Dual JDIG/OneNC Award","No"),GETPIVOTDATA("Sum of Local Funds Disbursed",$A$1,"Funding Program","JDIG","Dual JDIG/OneNC Award","Yes"),GETPIVOTDATA("Sum of Local Funds Disbursed",$A$1,"Funding Program","JMAC","Dual JDIG/OneNC Award",))</f>
        <v>238411783.63</v>
      </c>
    </row>
    <row r="29" spans="1:7" x14ac:dyDescent="0.3">
      <c r="D29" t="s">
        <v>6627</v>
      </c>
      <c r="E29" s="35">
        <v>1385981137.02</v>
      </c>
      <c r="F29" t="s">
        <v>6628</v>
      </c>
      <c r="G29" s="35">
        <f>SUM(GETPIVOTDATA("Sum of Jobs Created",$A$1,"Funding Program","JDIG","Dual JDIG/OneNC Award","No"),GETPIVOTDATA("Sum of Jobs Created",$A$1,"Funding Program","One NC ","Dual JDIG/OneNC Award","No"),GETPIVOTDATA("Sum of Jobs Created",$A$1,"Funding Program","JDIG","Dual JDIG/OneNC Award","Yes"))</f>
        <v>39191</v>
      </c>
    </row>
    <row r="30" spans="1:7" x14ac:dyDescent="0.3">
      <c r="E30" s="35"/>
      <c r="F30" t="s">
        <v>6629</v>
      </c>
      <c r="G30" s="35">
        <f>(SUM(GETPIVOTDATA("Sum of Local Funds Disbursed",$A$1,"Funding Program","JDIG","Dual JDIG/OneNC Award","No"),GETPIVOTDATA("Sum of Local Funds Disbursed",$A$1,"Funding Program","One NC ","Dual JDIG/OneNC Award","No"),GETPIVOTDATA("Sum of Local Funds Disbursed",$A$1,"Funding Program","JDIG","Dual JDIG/OneNC Award","Yes"))/G29)</f>
        <v>5872.0524260672091</v>
      </c>
    </row>
    <row r="31" spans="1:7" x14ac:dyDescent="0.3">
      <c r="F31" t="s">
        <v>6630</v>
      </c>
      <c r="G31" s="35"/>
    </row>
    <row r="32" spans="1:7" x14ac:dyDescent="0.3">
      <c r="G32" s="35"/>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B1C1EB-DE49-4E75-ACE5-77D37833A0D7}">
  <dimension ref="A3:O31"/>
  <sheetViews>
    <sheetView workbookViewId="0">
      <selection activeCell="I19" sqref="I19"/>
    </sheetView>
  </sheetViews>
  <sheetFormatPr defaultRowHeight="14.4" x14ac:dyDescent="0.3"/>
  <cols>
    <col min="1" max="1" width="12.77734375" bestFit="1" customWidth="1"/>
    <col min="2" max="2" width="30.21875" customWidth="1"/>
    <col min="3" max="3" width="27.88671875" bestFit="1" customWidth="1"/>
    <col min="4" max="4" width="26.109375" bestFit="1" customWidth="1"/>
    <col min="5" max="5" width="33.6640625" bestFit="1" customWidth="1"/>
    <col min="6" max="6" width="31.88671875" bestFit="1" customWidth="1"/>
    <col min="7" max="7" width="26.88671875" bestFit="1" customWidth="1"/>
    <col min="8" max="8" width="23.33203125" bestFit="1" customWidth="1"/>
    <col min="9" max="9" width="18.6640625" bestFit="1" customWidth="1"/>
    <col min="10" max="10" width="18.44140625" bestFit="1" customWidth="1"/>
    <col min="11" max="12" width="10.21875" bestFit="1" customWidth="1"/>
  </cols>
  <sheetData>
    <row r="3" spans="1:15" x14ac:dyDescent="0.3">
      <c r="A3" s="18" t="s">
        <v>2</v>
      </c>
      <c r="B3" t="s">
        <v>6611</v>
      </c>
      <c r="C3" t="s">
        <v>4</v>
      </c>
      <c r="D3" t="s">
        <v>6612</v>
      </c>
      <c r="E3" t="s">
        <v>6613</v>
      </c>
      <c r="F3" t="s">
        <v>5</v>
      </c>
      <c r="G3" t="s">
        <v>6614</v>
      </c>
      <c r="H3" t="s">
        <v>6</v>
      </c>
      <c r="I3" t="s">
        <v>6615</v>
      </c>
    </row>
    <row r="4" spans="1:15" x14ac:dyDescent="0.3">
      <c r="A4" s="19" t="s">
        <v>254</v>
      </c>
      <c r="B4" s="35">
        <v>3088881800</v>
      </c>
      <c r="C4" s="35">
        <v>3688167750</v>
      </c>
      <c r="D4" s="35">
        <v>993900891.2299999</v>
      </c>
      <c r="E4" s="35">
        <v>90026</v>
      </c>
      <c r="F4" s="35">
        <v>154789860</v>
      </c>
      <c r="G4" s="35">
        <v>177409215.00999996</v>
      </c>
      <c r="H4" s="35">
        <v>1279068</v>
      </c>
      <c r="I4" s="35">
        <v>27148</v>
      </c>
      <c r="J4" s="35"/>
      <c r="K4" s="35"/>
      <c r="L4" s="35"/>
      <c r="M4" s="35"/>
      <c r="N4" s="35"/>
      <c r="O4" s="35"/>
    </row>
    <row r="5" spans="1:15" x14ac:dyDescent="0.3">
      <c r="A5" s="20" t="s">
        <v>57</v>
      </c>
      <c r="B5" s="35">
        <v>2731640900</v>
      </c>
      <c r="C5" s="35">
        <v>3226540750</v>
      </c>
      <c r="D5" s="35">
        <v>793393734.00999987</v>
      </c>
      <c r="E5" s="35">
        <v>76238</v>
      </c>
      <c r="F5" s="35">
        <v>71573344</v>
      </c>
      <c r="G5" s="35">
        <v>109476281.43999997</v>
      </c>
      <c r="H5" s="35">
        <v>735700</v>
      </c>
      <c r="I5" s="35">
        <v>17284</v>
      </c>
      <c r="J5" s="35"/>
      <c r="K5" s="35"/>
      <c r="L5" s="35"/>
      <c r="M5" s="35"/>
      <c r="N5" s="35"/>
      <c r="O5" s="35"/>
    </row>
    <row r="6" spans="1:15" x14ac:dyDescent="0.3">
      <c r="A6" s="20" t="s">
        <v>72</v>
      </c>
      <c r="B6" s="35">
        <v>357240900</v>
      </c>
      <c r="C6" s="35">
        <v>461627000</v>
      </c>
      <c r="D6" s="35">
        <v>200507157.22</v>
      </c>
      <c r="E6" s="35">
        <v>13788</v>
      </c>
      <c r="F6" s="35">
        <v>83216516</v>
      </c>
      <c r="G6" s="35">
        <v>67932933.569999993</v>
      </c>
      <c r="H6" s="35">
        <v>543368</v>
      </c>
      <c r="I6" s="35">
        <v>9864</v>
      </c>
      <c r="J6" s="35"/>
      <c r="K6" s="35"/>
      <c r="L6" s="35"/>
      <c r="M6" s="35"/>
      <c r="N6" s="35"/>
      <c r="O6" s="35"/>
    </row>
    <row r="7" spans="1:15" x14ac:dyDescent="0.3">
      <c r="A7" s="19" t="s">
        <v>8</v>
      </c>
      <c r="B7" s="35"/>
      <c r="C7" s="35">
        <v>123783968</v>
      </c>
      <c r="D7" s="35">
        <v>664196983.21000004</v>
      </c>
      <c r="E7" s="35">
        <v>39247</v>
      </c>
      <c r="F7" s="35">
        <v>37226894</v>
      </c>
      <c r="G7" s="35">
        <v>124085418.62</v>
      </c>
      <c r="H7" s="35">
        <v>1024275</v>
      </c>
      <c r="I7" s="35">
        <v>20780</v>
      </c>
      <c r="J7" s="35"/>
      <c r="K7" s="35"/>
      <c r="L7" s="35"/>
      <c r="M7" s="35"/>
      <c r="N7" s="35"/>
      <c r="O7" s="35"/>
    </row>
    <row r="8" spans="1:15" x14ac:dyDescent="0.3">
      <c r="A8" s="20" t="s">
        <v>57</v>
      </c>
      <c r="B8" s="35"/>
      <c r="C8" s="35">
        <v>79014010</v>
      </c>
      <c r="D8" s="35">
        <v>333158992.79000002</v>
      </c>
      <c r="E8" s="35">
        <v>26250</v>
      </c>
      <c r="F8" s="35">
        <v>21775228</v>
      </c>
      <c r="G8" s="35">
        <v>52722391.620000005</v>
      </c>
      <c r="H8" s="35">
        <v>3000</v>
      </c>
      <c r="I8" s="35">
        <v>12043</v>
      </c>
      <c r="J8" s="35"/>
      <c r="K8" s="35"/>
      <c r="L8" s="35"/>
      <c r="M8" s="35"/>
      <c r="N8" s="35"/>
      <c r="O8" s="35"/>
    </row>
    <row r="9" spans="1:15" x14ac:dyDescent="0.3">
      <c r="A9" s="20" t="s">
        <v>72</v>
      </c>
      <c r="B9" s="35"/>
      <c r="C9" s="35">
        <v>44769958</v>
      </c>
      <c r="D9" s="35">
        <v>331037990.41999996</v>
      </c>
      <c r="E9" s="35">
        <v>12997</v>
      </c>
      <c r="F9" s="35">
        <v>15451666</v>
      </c>
      <c r="G9" s="35">
        <v>71363027</v>
      </c>
      <c r="H9" s="35">
        <v>1021275</v>
      </c>
      <c r="I9" s="35">
        <v>8737</v>
      </c>
      <c r="J9" s="35"/>
      <c r="K9" s="35"/>
      <c r="L9" s="35"/>
      <c r="M9" s="35"/>
      <c r="N9" s="35"/>
      <c r="O9" s="35"/>
    </row>
    <row r="10" spans="1:15" x14ac:dyDescent="0.3">
      <c r="A10" s="19" t="s">
        <v>12</v>
      </c>
      <c r="B10" s="35">
        <v>3088881800</v>
      </c>
      <c r="C10" s="35">
        <v>3811951718</v>
      </c>
      <c r="D10" s="35">
        <v>1658097874.4400001</v>
      </c>
      <c r="E10" s="35">
        <v>129273</v>
      </c>
      <c r="F10" s="35">
        <v>192016754</v>
      </c>
      <c r="G10" s="35">
        <v>301494633.63</v>
      </c>
      <c r="H10" s="35">
        <v>2303343</v>
      </c>
      <c r="I10" s="35">
        <v>47928</v>
      </c>
      <c r="J10" s="35"/>
      <c r="K10" s="35"/>
      <c r="L10" s="35"/>
      <c r="M10" s="35"/>
      <c r="N10" s="35"/>
      <c r="O10" s="35"/>
    </row>
    <row r="11" spans="1:15" x14ac:dyDescent="0.3">
      <c r="B11" s="35"/>
      <c r="C11" s="35"/>
      <c r="D11" s="35"/>
      <c r="E11" s="35"/>
      <c r="F11" s="35"/>
      <c r="G11" s="35"/>
      <c r="H11" s="35"/>
      <c r="I11" s="35"/>
      <c r="J11" s="35"/>
      <c r="K11" s="35"/>
      <c r="L11" s="35"/>
      <c r="M11" s="35"/>
      <c r="N11" s="35"/>
      <c r="O11" s="35"/>
    </row>
    <row r="12" spans="1:15" x14ac:dyDescent="0.3">
      <c r="B12" s="35"/>
      <c r="C12" s="35"/>
      <c r="D12" s="35"/>
      <c r="E12" s="35"/>
      <c r="F12" s="35"/>
      <c r="G12" s="35"/>
      <c r="H12" s="35"/>
      <c r="I12" s="35"/>
      <c r="J12" s="35"/>
      <c r="K12" s="35"/>
      <c r="L12" s="35"/>
      <c r="M12" s="35"/>
      <c r="N12" s="35"/>
      <c r="O12" s="35"/>
    </row>
    <row r="13" spans="1:15" x14ac:dyDescent="0.3">
      <c r="B13" s="35"/>
      <c r="C13" s="35"/>
      <c r="D13" s="35"/>
      <c r="E13" s="35"/>
      <c r="F13" s="35"/>
      <c r="G13" s="35"/>
      <c r="H13" s="35"/>
      <c r="I13" s="35"/>
      <c r="J13" s="35"/>
      <c r="K13" s="35"/>
      <c r="L13" s="35"/>
      <c r="M13" s="35"/>
      <c r="N13" s="35"/>
      <c r="O13" s="35"/>
    </row>
    <row r="14" spans="1:15" x14ac:dyDescent="0.3">
      <c r="B14" s="35"/>
      <c r="C14" s="35"/>
      <c r="D14" s="35"/>
      <c r="E14" s="35"/>
      <c r="F14" s="35"/>
      <c r="G14" s="35"/>
      <c r="H14" s="35"/>
      <c r="I14" s="35"/>
      <c r="J14" s="35"/>
      <c r="K14" s="35"/>
      <c r="L14" s="35"/>
      <c r="M14" s="35"/>
      <c r="N14" s="35"/>
      <c r="O14" s="35"/>
    </row>
    <row r="15" spans="1:15" x14ac:dyDescent="0.3">
      <c r="B15" s="35"/>
      <c r="C15" s="35"/>
      <c r="D15" s="35"/>
      <c r="E15" s="35"/>
      <c r="F15" s="35"/>
      <c r="G15" s="35"/>
      <c r="H15" s="35"/>
      <c r="I15" s="35"/>
      <c r="J15" s="35"/>
      <c r="K15" s="35"/>
      <c r="L15" s="35"/>
      <c r="M15" s="35"/>
      <c r="N15" s="35"/>
      <c r="O15" s="35"/>
    </row>
    <row r="16" spans="1:15" x14ac:dyDescent="0.3">
      <c r="B16" s="35" t="s">
        <v>6631</v>
      </c>
      <c r="C16" s="35"/>
      <c r="D16" s="35"/>
      <c r="E16" s="35" t="s">
        <v>6632</v>
      </c>
      <c r="F16" s="35" t="s">
        <v>36</v>
      </c>
      <c r="G16" s="35" t="s">
        <v>6633</v>
      </c>
      <c r="H16" s="35" t="s">
        <v>6634</v>
      </c>
      <c r="I16" s="35" t="s">
        <v>6635</v>
      </c>
      <c r="J16" s="35" t="s">
        <v>6636</v>
      </c>
      <c r="K16" s="35" t="s">
        <v>47</v>
      </c>
      <c r="L16" s="35" t="s">
        <v>6637</v>
      </c>
      <c r="M16" s="35"/>
      <c r="N16" s="35"/>
      <c r="O16" s="35"/>
    </row>
    <row r="17" spans="2:15" x14ac:dyDescent="0.3">
      <c r="B17" s="35" t="s">
        <v>6622</v>
      </c>
      <c r="C17" s="35">
        <f>GETPIVOTDATA("Sum of Amount of Initial Award Available to Companies (JDIG Only)",$A$3,"Funding Program","JDIG","Dual JDIG/OneNC Award","No")</f>
        <v>2731640900</v>
      </c>
      <c r="D17" s="35" t="s">
        <v>6622</v>
      </c>
      <c r="E17" s="35">
        <f>GETPIVOTDATA("Sum of Local Funds Awarded",$A$3,"Funding Program","JDIG","Dual JDIG/OneNC Award","No")</f>
        <v>793393734.00999987</v>
      </c>
      <c r="F17" s="35">
        <f>GETPIVOTDATA("Sum of Minimum Required New Jobs",$A$7,"Funding Program","JDIG","Dual JDIG/OneNC Award","No")</f>
        <v>76238</v>
      </c>
      <c r="G17" s="35">
        <f>(C17+E17)/F17</f>
        <v>46237.239093496675</v>
      </c>
      <c r="H17" s="35">
        <f>GETPIVOTDATA("Sum of Disbursements to Awardee ",$A$7,"Funding Program","JDIG","Dual JDIG/OneNC Award","No")</f>
        <v>71573344</v>
      </c>
      <c r="I17" s="35">
        <f>GETPIVOTDATA("Sum of Local Funds Disbursed",$A$7,"Funding Program","JDIG","Dual JDIG/OneNC Award","No")</f>
        <v>109476281.43999997</v>
      </c>
      <c r="J17" s="35">
        <f>GETPIVOTDATA("Sum of Recaptured Funds",$A$7,"Funding Program","JDIG","Dual JDIG/OneNC Award","No")</f>
        <v>735700</v>
      </c>
      <c r="K17" s="35">
        <f>GETPIVOTDATA("Sum of Jobs Created",$A$7,"Funding Program","JDIG","Dual JDIG/OneNC Award","No")</f>
        <v>17284</v>
      </c>
      <c r="L17" s="35">
        <f>(H17+I17-J17)/K17</f>
        <v>10432.418736403608</v>
      </c>
      <c r="M17" s="35"/>
      <c r="N17" s="35"/>
      <c r="O17" s="35"/>
    </row>
    <row r="18" spans="2:15" x14ac:dyDescent="0.3">
      <c r="B18" s="35" t="s">
        <v>6623</v>
      </c>
      <c r="C18" s="35">
        <f>GETPIVOTDATA("Sum of Total Awarded Amount",$A$3,"Funding Program","One NC ","Dual JDIG/OneNC Award","No")</f>
        <v>79014010</v>
      </c>
      <c r="D18" s="35" t="s">
        <v>6623</v>
      </c>
      <c r="E18" s="35">
        <f>GETPIVOTDATA("Sum of Local Funds Awarded",$A$3,"Funding Program","One NC ","Dual JDIG/OneNC Award","No")</f>
        <v>333158992.79000002</v>
      </c>
      <c r="F18" s="35">
        <f>GETPIVOTDATA("Sum of Minimum Required New Jobs",$A$3,"Funding Program","One NC ","Dual JDIG/OneNC Award","No")</f>
        <v>26250</v>
      </c>
      <c r="G18" s="35">
        <f>(C18+E18)/F18</f>
        <v>15701.828677714286</v>
      </c>
      <c r="H18" s="35">
        <f>GETPIVOTDATA("Sum of Disbursements to Awardee ",$A$3,"Funding Program","One NC ","Dual JDIG/OneNC Award","No")</f>
        <v>21775228</v>
      </c>
      <c r="I18" s="35">
        <f>GETPIVOTDATA("Sum of Local Funds Disbursed",$A$3,"Funding Program","One NC ","Dual JDIG/OneNC Award","No")</f>
        <v>52722391.620000005</v>
      </c>
      <c r="J18" s="35">
        <f>GETPIVOTDATA("Sum of Recaptured Funds",$A$3,"Funding Program","One NC ","Dual JDIG/OneNC Award","No")</f>
        <v>3000</v>
      </c>
      <c r="K18" s="35">
        <f>GETPIVOTDATA("Sum of Jobs Created",$A$3,"Funding Program","One NC ","Dual JDIG/OneNC Award","No")</f>
        <v>12043</v>
      </c>
      <c r="L18" s="35">
        <f t="shared" ref="L18:L20" si="0">(H18+I18-J18)/K18</f>
        <v>6185.719473553102</v>
      </c>
      <c r="M18" s="35"/>
      <c r="N18" s="35"/>
      <c r="O18" s="35"/>
    </row>
    <row r="19" spans="2:15" x14ac:dyDescent="0.3">
      <c r="B19" s="35" t="s">
        <v>6617</v>
      </c>
      <c r="C19" s="35">
        <f>SUM(GETPIVOTDATA("Sum of Amount of Initial Award Available to Companies (JDIG Only)",$A$3,"Funding Program","JDIG","Dual JDIG/OneNC Award","Yes"),GETPIVOTDATA("Sum of Total Awarded Amount",$A$3,"Funding Program","One NC ","Dual JDIG/OneNC Award","Yes"))</f>
        <v>402010858</v>
      </c>
      <c r="D19" s="35" t="s">
        <v>6617</v>
      </c>
      <c r="E19" s="35">
        <f>GETPIVOTDATA("Sum of Local Funds Awarded",$A$7,"Funding Program","JDIG","Dual JDIG/OneNC Award","Yes")</f>
        <v>200507157.22</v>
      </c>
      <c r="F19" s="35">
        <f>GETPIVOTDATA("Sum of Minimum Required New Jobs",$A$3,"Funding Program","JDIG","Dual JDIG/OneNC Award","Yes")</f>
        <v>13788</v>
      </c>
      <c r="G19" s="35">
        <f>(C19+E19)/F19</f>
        <v>43698.72463156368</v>
      </c>
      <c r="H19" s="35">
        <f>GETPIVOTDATA("Sum of Disbursements to Awardee ",$A$3,"Funding Program","JDIG","Dual JDIG/OneNC Award","Yes")+GETPIVOTDATA("Sum of Disbursements to Awardee ",$A$3,"Funding Program","One NC ","Dual JDIG/OneNC Award","Yes")</f>
        <v>98668182</v>
      </c>
      <c r="I19" s="35" t="s">
        <v>6702</v>
      </c>
      <c r="J19" s="35">
        <f>GETPIVOTDATA("Sum of Recaptured Funds",$A$3,"Funding Program","JDIG","Dual JDIG/OneNC Award","Yes")+GETPIVOTDATA("Sum of Recaptured Funds",$A$3,"Funding Program","One NC ","Dual JDIG/OneNC Award","Yes")</f>
        <v>1564643</v>
      </c>
      <c r="K19" s="35">
        <f>GETPIVOTDATA("Sum of Jobs Created",$A$7,"Funding Program","JDIG","Dual JDIG/OneNC Award","Yes")</f>
        <v>9864</v>
      </c>
      <c r="L19" s="35" t="e">
        <f t="shared" si="0"/>
        <v>#VALUE!</v>
      </c>
      <c r="M19" s="35"/>
      <c r="N19" s="35"/>
      <c r="O19" s="35"/>
    </row>
    <row r="20" spans="2:15" x14ac:dyDescent="0.3">
      <c r="B20" s="35" t="s">
        <v>6618</v>
      </c>
      <c r="C20" s="35">
        <f>SUM(C17:C19)</f>
        <v>3212665768</v>
      </c>
      <c r="D20" s="35" t="s">
        <v>6618</v>
      </c>
      <c r="E20" s="35">
        <f>SUM(E17:E19)</f>
        <v>1327059884.02</v>
      </c>
      <c r="F20" s="35">
        <f>SUM(F17:F19)</f>
        <v>116276</v>
      </c>
      <c r="G20" s="35">
        <f>(C20+E20)/F20</f>
        <v>39042.671333895218</v>
      </c>
      <c r="H20" s="35">
        <f>SUM(H17:H19)</f>
        <v>192016754</v>
      </c>
      <c r="I20" s="35">
        <f>SUM(I17:I19)</f>
        <v>162198673.05999997</v>
      </c>
      <c r="J20" s="35">
        <f>SUM(J17:J19)</f>
        <v>2303343</v>
      </c>
      <c r="K20" s="35">
        <f>SUM(K17:K19)</f>
        <v>39191</v>
      </c>
      <c r="L20" s="35">
        <f t="shared" si="0"/>
        <v>8979.410682554666</v>
      </c>
      <c r="M20" s="35"/>
      <c r="N20" s="35"/>
      <c r="O20" s="35"/>
    </row>
    <row r="21" spans="2:15" x14ac:dyDescent="0.3">
      <c r="B21" s="35"/>
      <c r="C21" s="35"/>
      <c r="D21" s="35"/>
      <c r="E21" s="35"/>
      <c r="F21" s="35"/>
      <c r="G21" s="35"/>
      <c r="H21" s="35"/>
      <c r="I21" s="35"/>
      <c r="J21" s="35"/>
      <c r="K21" s="35"/>
      <c r="L21" s="35"/>
      <c r="M21" s="35"/>
      <c r="N21" s="35"/>
      <c r="O21" s="35"/>
    </row>
    <row r="22" spans="2:15" x14ac:dyDescent="0.3">
      <c r="B22" s="35"/>
      <c r="C22" s="35"/>
      <c r="D22" s="35"/>
      <c r="E22" s="35"/>
      <c r="F22" s="35"/>
      <c r="G22" s="35"/>
      <c r="H22" s="35"/>
      <c r="I22" s="35"/>
      <c r="J22" s="35"/>
      <c r="K22" s="35"/>
      <c r="L22" s="35"/>
      <c r="M22" s="35"/>
      <c r="N22" s="35"/>
      <c r="O22" s="35"/>
    </row>
    <row r="23" spans="2:15" x14ac:dyDescent="0.3">
      <c r="B23" s="35"/>
      <c r="C23" s="35"/>
      <c r="D23" s="35"/>
      <c r="E23" s="35"/>
      <c r="F23" s="35"/>
      <c r="G23" s="35" t="s">
        <v>6638</v>
      </c>
      <c r="H23" s="35"/>
      <c r="I23" s="35"/>
      <c r="J23" s="35" t="s">
        <v>6639</v>
      </c>
      <c r="K23" s="35"/>
      <c r="L23" s="35"/>
      <c r="M23" s="35"/>
      <c r="N23" s="35"/>
      <c r="O23" s="35"/>
    </row>
    <row r="24" spans="2:15" x14ac:dyDescent="0.3">
      <c r="B24" s="35"/>
      <c r="C24" s="35"/>
      <c r="D24" s="35"/>
      <c r="E24" s="35"/>
      <c r="F24" s="35"/>
      <c r="G24" s="35"/>
      <c r="H24" s="35"/>
      <c r="I24" s="35"/>
      <c r="J24" s="35"/>
      <c r="K24" s="35"/>
      <c r="L24" s="35"/>
      <c r="M24" s="35"/>
      <c r="N24" s="35"/>
      <c r="O24" s="35"/>
    </row>
    <row r="25" spans="2:15" x14ac:dyDescent="0.3">
      <c r="B25" s="35"/>
      <c r="C25" s="35"/>
      <c r="D25" s="35"/>
      <c r="E25" s="35"/>
      <c r="F25" s="35"/>
      <c r="G25" s="35"/>
      <c r="H25" s="35"/>
      <c r="I25" s="35"/>
      <c r="J25" s="35"/>
      <c r="K25" s="35"/>
      <c r="L25" s="35"/>
      <c r="M25" s="35"/>
      <c r="N25" s="35"/>
      <c r="O25" s="35"/>
    </row>
    <row r="26" spans="2:15" x14ac:dyDescent="0.3">
      <c r="B26" s="35"/>
      <c r="C26" s="35"/>
      <c r="D26" s="35"/>
      <c r="E26" s="35"/>
      <c r="F26" s="35"/>
      <c r="G26" s="35"/>
      <c r="H26" s="35"/>
      <c r="I26" s="35"/>
      <c r="J26" s="35"/>
      <c r="K26" s="35"/>
      <c r="L26" s="35"/>
      <c r="M26" s="35"/>
      <c r="N26" s="35"/>
      <c r="O26" s="35"/>
    </row>
    <row r="27" spans="2:15" x14ac:dyDescent="0.3">
      <c r="B27" s="35"/>
      <c r="C27" s="35"/>
      <c r="D27" s="35"/>
      <c r="E27" s="35"/>
      <c r="F27" s="35"/>
      <c r="G27" s="35"/>
      <c r="H27" s="35"/>
      <c r="I27" s="35"/>
      <c r="J27" s="35"/>
      <c r="K27" s="35"/>
      <c r="L27" s="35"/>
      <c r="M27" s="35"/>
      <c r="N27" s="35"/>
      <c r="O27" s="35"/>
    </row>
    <row r="28" spans="2:15" x14ac:dyDescent="0.3">
      <c r="B28" s="35"/>
      <c r="C28" s="35"/>
      <c r="D28" s="35"/>
      <c r="E28" s="35"/>
      <c r="F28" s="35"/>
      <c r="G28" s="35"/>
      <c r="H28" s="35"/>
      <c r="I28" s="35"/>
      <c r="J28" s="35"/>
      <c r="K28" s="35"/>
      <c r="L28" s="35"/>
      <c r="M28" s="35"/>
      <c r="N28" s="35"/>
      <c r="O28" s="35"/>
    </row>
    <row r="29" spans="2:15" x14ac:dyDescent="0.3">
      <c r="B29" s="35"/>
      <c r="C29" s="35"/>
      <c r="D29" s="35"/>
      <c r="E29" s="35"/>
      <c r="F29" s="35"/>
      <c r="G29" s="35"/>
      <c r="H29" s="35"/>
      <c r="I29" s="35"/>
      <c r="J29" s="35"/>
      <c r="K29" s="35"/>
      <c r="L29" s="35"/>
      <c r="M29" s="35"/>
      <c r="N29" s="35"/>
      <c r="O29" s="35"/>
    </row>
    <row r="30" spans="2:15" x14ac:dyDescent="0.3">
      <c r="B30" s="35"/>
      <c r="C30" s="35"/>
      <c r="D30" s="35"/>
      <c r="E30" s="35"/>
      <c r="F30" s="35"/>
      <c r="G30" s="35"/>
      <c r="H30" s="35"/>
      <c r="I30" s="35"/>
      <c r="J30" s="35"/>
      <c r="K30" s="35"/>
      <c r="L30" s="35"/>
      <c r="M30" s="35"/>
      <c r="N30" s="35"/>
      <c r="O30" s="35"/>
    </row>
    <row r="31" spans="2:15" x14ac:dyDescent="0.3">
      <c r="B31" s="35"/>
      <c r="C31" s="35"/>
      <c r="D31" s="35"/>
      <c r="E31" s="35"/>
      <c r="F31" s="35"/>
      <c r="G31" s="35"/>
      <c r="H31" s="35"/>
      <c r="I31" s="35"/>
      <c r="J31" s="35"/>
      <c r="K31" s="35"/>
      <c r="L31" s="35"/>
      <c r="M31" s="35"/>
      <c r="N31" s="35"/>
      <c r="O31" s="35"/>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42dc7104-cf23-4c8d-80e3-6fad0bfaa29b" xsi:nil="true"/>
    <lcf76f155ced4ddcb4097134ff3c332f xmlns="fa30f48a-2271-42cb-8b2b-4da6d0b01313">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BC3AB03EA89742418A551793E15174B0" ma:contentTypeVersion="17" ma:contentTypeDescription="Create a new document." ma:contentTypeScope="" ma:versionID="33b5c2850283207a940e379e05b03569">
  <xsd:schema xmlns:xsd="http://www.w3.org/2001/XMLSchema" xmlns:xs="http://www.w3.org/2001/XMLSchema" xmlns:p="http://schemas.microsoft.com/office/2006/metadata/properties" xmlns:ns2="42dc7104-cf23-4c8d-80e3-6fad0bfaa29b" xmlns:ns3="fa30f48a-2271-42cb-8b2b-4da6d0b01313" targetNamespace="http://schemas.microsoft.com/office/2006/metadata/properties" ma:root="true" ma:fieldsID="a4b3f218dc8054c4e9bc464d46fea710" ns2:_="" ns3:_="">
    <xsd:import namespace="42dc7104-cf23-4c8d-80e3-6fad0bfaa29b"/>
    <xsd:import namespace="fa30f48a-2271-42cb-8b2b-4da6d0b01313"/>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LengthInSeconds" minOccurs="0"/>
                <xsd:element ref="ns3:MediaServiceAutoTags" minOccurs="0"/>
                <xsd:element ref="ns3:MediaServiceGenerationTime" minOccurs="0"/>
                <xsd:element ref="ns3:MediaServiceEventHashCode" minOccurs="0"/>
                <xsd:element ref="ns3:MediaServiceOCR" minOccurs="0"/>
                <xsd:element ref="ns3:lcf76f155ced4ddcb4097134ff3c332f" minOccurs="0"/>
                <xsd:element ref="ns2:TaxCatchAll" minOccurs="0"/>
                <xsd:element ref="ns3:MediaServiceLocation"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dc7104-cf23-4c8d-80e3-6fad0bfaa29b"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6f40c594-9ef0-46d2-9908-d67a7775d69b}" ma:internalName="TaxCatchAll" ma:showField="CatchAllData" ma:web="42dc7104-cf23-4c8d-80e3-6fad0bfaa29b">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fa30f48a-2271-42cb-8b2b-4da6d0b01313"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da2157d8-ccc1-4fc8-a2a4-3f8f6553454f" ma:termSetId="09814cd3-568e-fe90-9814-8d621ff8fb84" ma:anchorId="fba54fb3-c3e1-fe81-a776-ca4b69148c4d" ma:open="true" ma:isKeyword="false">
      <xsd:complexType>
        <xsd:sequence>
          <xsd:element ref="pc:Terms" minOccurs="0" maxOccurs="1"/>
        </xsd:sequence>
      </xsd:complexType>
    </xsd:element>
    <xsd:element name="MediaServiceLocation" ma:index="21" nillable="true" ma:displayName="Location" ma:internalName="MediaServiceLocation" ma:readOnly="true">
      <xsd:simpleType>
        <xsd:restriction base="dms:Text"/>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82E1662-63D9-42C0-B46F-0C904EAA6E6F}">
  <ds:schemaRefs>
    <ds:schemaRef ds:uri="http://schemas.microsoft.com/sharepoint/v3/contenttype/forms"/>
  </ds:schemaRefs>
</ds:datastoreItem>
</file>

<file path=customXml/itemProps2.xml><?xml version="1.0" encoding="utf-8"?>
<ds:datastoreItem xmlns:ds="http://schemas.openxmlformats.org/officeDocument/2006/customXml" ds:itemID="{CD42AE2C-EEDB-4211-A5B9-18C7340883D7}">
  <ds:schemaRefs>
    <ds:schemaRef ds:uri="http://schemas.microsoft.com/office/2006/metadata/properties"/>
    <ds:schemaRef ds:uri="http://schemas.microsoft.com/office/infopath/2007/PartnerControls"/>
    <ds:schemaRef ds:uri="http://schemas.microsoft.com/sharepoint/v3"/>
    <ds:schemaRef ds:uri="a51a874a-100d-4ce3-9056-a21a845c861b"/>
    <ds:schemaRef ds:uri="42dc7104-cf23-4c8d-80e3-6fad0bfaa29b"/>
  </ds:schemaRefs>
</ds:datastoreItem>
</file>

<file path=customXml/itemProps3.xml><?xml version="1.0" encoding="utf-8"?>
<ds:datastoreItem xmlns:ds="http://schemas.openxmlformats.org/officeDocument/2006/customXml" ds:itemID="{93EC7C4F-73D7-4595-887C-659D5360CD6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Pivot</vt:lpstr>
      <vt:lpstr>Data</vt:lpstr>
      <vt:lpstr>Local Pivot</vt:lpstr>
      <vt:lpstr>Local</vt:lpstr>
      <vt:lpstr>Table 7 (last year)</vt:lpstr>
      <vt:lpstr>Table 8 (last year)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Levy, Joshua W</dc:creator>
  <cp:keywords/>
  <dc:description/>
  <cp:lastModifiedBy>Miley, Lindsay M</cp:lastModifiedBy>
  <cp:revision/>
  <dcterms:created xsi:type="dcterms:W3CDTF">2021-08-25T14:28:28Z</dcterms:created>
  <dcterms:modified xsi:type="dcterms:W3CDTF">2026-10-01T14:45:04Z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0x010100BC3AB03EA89742418A551793E15174B0</vt:lpwstr>
  </property>
  <property fmtid="{D5CDD505-2E9C-101B-9397-08002B2CF9AE}" pid="3" name="MediaServiceImageTags">
    <vt:lpwstr/>
  </property>
</Properties>
</file>